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ДО" sheetId="1" r:id="rId1"/>
    <sheet name="Ориентировочный график выполнен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20" i="1"/>
  <c r="L23" i="1"/>
  <c r="L24" i="1"/>
  <c r="L27" i="1"/>
  <c r="L28" i="1"/>
  <c r="L31" i="1"/>
  <c r="L32" i="1"/>
  <c r="L35" i="1"/>
  <c r="L36" i="1"/>
  <c r="L40" i="1"/>
  <c r="L42" i="1"/>
  <c r="L45" i="1"/>
  <c r="L46" i="1"/>
  <c r="L50" i="1"/>
  <c r="L51" i="1"/>
  <c r="L54" i="1"/>
  <c r="L55" i="1"/>
  <c r="L58" i="1"/>
  <c r="L59" i="1"/>
  <c r="L63" i="1"/>
  <c r="L64" i="1"/>
  <c r="L68" i="1"/>
  <c r="L69" i="1"/>
  <c r="L72" i="1"/>
  <c r="L74" i="1"/>
  <c r="L77" i="1"/>
  <c r="L79" i="1"/>
  <c r="L82" i="1"/>
  <c r="L83" i="1"/>
  <c r="L87" i="1"/>
  <c r="L88" i="1"/>
  <c r="L91" i="1"/>
  <c r="L92" i="1"/>
  <c r="L95" i="1"/>
  <c r="L97" i="1"/>
  <c r="L100" i="1"/>
  <c r="L101" i="1"/>
  <c r="L104" i="1"/>
  <c r="L105" i="1"/>
  <c r="L108" i="1"/>
  <c r="L109" i="1"/>
  <c r="L113" i="1"/>
  <c r="L114" i="1"/>
  <c r="L117" i="1"/>
  <c r="L118" i="1"/>
  <c r="L122" i="1"/>
  <c r="L123" i="1"/>
  <c r="L127" i="1"/>
  <c r="L128" i="1"/>
  <c r="L132" i="1"/>
  <c r="L131" i="1" s="1"/>
  <c r="L133" i="1"/>
  <c r="K18" i="1"/>
  <c r="L18" i="1" s="1"/>
  <c r="K19" i="1"/>
  <c r="K20" i="1"/>
  <c r="K21" i="1"/>
  <c r="L21" i="1" s="1"/>
  <c r="K22" i="1"/>
  <c r="L22" i="1" s="1"/>
  <c r="K23" i="1"/>
  <c r="K24" i="1"/>
  <c r="K25" i="1"/>
  <c r="L25" i="1" s="1"/>
  <c r="K26" i="1"/>
  <c r="L26" i="1" s="1"/>
  <c r="K27" i="1"/>
  <c r="K28" i="1"/>
  <c r="K29" i="1"/>
  <c r="L29" i="1" s="1"/>
  <c r="K30" i="1"/>
  <c r="L30" i="1" s="1"/>
  <c r="K31" i="1"/>
  <c r="K32" i="1"/>
  <c r="K33" i="1"/>
  <c r="L33" i="1" s="1"/>
  <c r="K34" i="1"/>
  <c r="L34" i="1" s="1"/>
  <c r="K35" i="1"/>
  <c r="K36" i="1"/>
  <c r="K37" i="1"/>
  <c r="L37" i="1" s="1"/>
  <c r="K39" i="1"/>
  <c r="L39" i="1" s="1"/>
  <c r="L38" i="1" s="1"/>
  <c r="K40" i="1"/>
  <c r="K42" i="1"/>
  <c r="K43" i="1"/>
  <c r="L43" i="1" s="1"/>
  <c r="K44" i="1"/>
  <c r="L44" i="1" s="1"/>
  <c r="K45" i="1"/>
  <c r="K46" i="1"/>
  <c r="K48" i="1"/>
  <c r="L48" i="1" s="1"/>
  <c r="K49" i="1"/>
  <c r="L49" i="1" s="1"/>
  <c r="K50" i="1"/>
  <c r="K51" i="1"/>
  <c r="K52" i="1"/>
  <c r="L52" i="1" s="1"/>
  <c r="K53" i="1"/>
  <c r="L53" i="1" s="1"/>
  <c r="K54" i="1"/>
  <c r="K55" i="1"/>
  <c r="K56" i="1"/>
  <c r="L56" i="1" s="1"/>
  <c r="K57" i="1"/>
  <c r="L57" i="1" s="1"/>
  <c r="K58" i="1"/>
  <c r="K59" i="1"/>
  <c r="K61" i="1"/>
  <c r="L61" i="1" s="1"/>
  <c r="K62" i="1"/>
  <c r="L62" i="1" s="1"/>
  <c r="K63" i="1"/>
  <c r="K64" i="1"/>
  <c r="K65" i="1"/>
  <c r="L65" i="1" s="1"/>
  <c r="K66" i="1"/>
  <c r="L66" i="1" s="1"/>
  <c r="K68" i="1"/>
  <c r="K69" i="1"/>
  <c r="K70" i="1"/>
  <c r="L70" i="1" s="1"/>
  <c r="K71" i="1"/>
  <c r="L71" i="1" s="1"/>
  <c r="K72" i="1"/>
  <c r="K74" i="1"/>
  <c r="K75" i="1"/>
  <c r="L75" i="1" s="1"/>
  <c r="K76" i="1"/>
  <c r="L76" i="1" s="1"/>
  <c r="K77" i="1"/>
  <c r="K79" i="1"/>
  <c r="K80" i="1"/>
  <c r="L80" i="1" s="1"/>
  <c r="K81" i="1"/>
  <c r="L81" i="1" s="1"/>
  <c r="K82" i="1"/>
  <c r="K83" i="1"/>
  <c r="K85" i="1"/>
  <c r="L85" i="1" s="1"/>
  <c r="K86" i="1"/>
  <c r="L86" i="1" s="1"/>
  <c r="K87" i="1"/>
  <c r="K88" i="1"/>
  <c r="K89" i="1"/>
  <c r="L89" i="1" s="1"/>
  <c r="K90" i="1"/>
  <c r="L90" i="1" s="1"/>
  <c r="K91" i="1"/>
  <c r="K92" i="1"/>
  <c r="K93" i="1"/>
  <c r="L93" i="1" s="1"/>
  <c r="K94" i="1"/>
  <c r="L94" i="1" s="1"/>
  <c r="K95" i="1"/>
  <c r="K97" i="1"/>
  <c r="K98" i="1"/>
  <c r="L98" i="1" s="1"/>
  <c r="K99" i="1"/>
  <c r="L99" i="1" s="1"/>
  <c r="K100" i="1"/>
  <c r="K101" i="1"/>
  <c r="K102" i="1"/>
  <c r="L102" i="1" s="1"/>
  <c r="K103" i="1"/>
  <c r="L103" i="1" s="1"/>
  <c r="K104" i="1"/>
  <c r="K105" i="1"/>
  <c r="K106" i="1"/>
  <c r="L106" i="1" s="1"/>
  <c r="K107" i="1"/>
  <c r="L107" i="1" s="1"/>
  <c r="K108" i="1"/>
  <c r="K109" i="1"/>
  <c r="K110" i="1"/>
  <c r="L110" i="1" s="1"/>
  <c r="K112" i="1"/>
  <c r="L112" i="1" s="1"/>
  <c r="K113" i="1"/>
  <c r="K114" i="1"/>
  <c r="K115" i="1"/>
  <c r="L115" i="1" s="1"/>
  <c r="K116" i="1"/>
  <c r="L116" i="1" s="1"/>
  <c r="K117" i="1"/>
  <c r="K118" i="1"/>
  <c r="K120" i="1"/>
  <c r="L120" i="1" s="1"/>
  <c r="K121" i="1"/>
  <c r="L121" i="1" s="1"/>
  <c r="K122" i="1"/>
  <c r="K123" i="1"/>
  <c r="K124" i="1"/>
  <c r="L124" i="1" s="1"/>
  <c r="K126" i="1"/>
  <c r="L126" i="1" s="1"/>
  <c r="K127" i="1"/>
  <c r="K128" i="1"/>
  <c r="K129" i="1"/>
  <c r="L129" i="1" s="1"/>
  <c r="K130" i="1"/>
  <c r="L130" i="1" s="1"/>
  <c r="K132" i="1"/>
  <c r="K133" i="1"/>
  <c r="L17" i="1"/>
  <c r="K17" i="1"/>
  <c r="L125" i="1" l="1"/>
  <c r="L111" i="1"/>
  <c r="L119" i="1"/>
  <c r="L84" i="1"/>
  <c r="L60" i="1"/>
  <c r="L47" i="1"/>
  <c r="L96" i="1"/>
  <c r="L78" i="1"/>
  <c r="L41" i="1"/>
  <c r="L67" i="1"/>
  <c r="L73" i="1"/>
  <c r="L16" i="1"/>
  <c r="J79" i="1"/>
  <c r="J80" i="1"/>
  <c r="J81" i="1"/>
  <c r="J82" i="1"/>
  <c r="J83" i="1"/>
  <c r="J85" i="1"/>
  <c r="J86" i="1"/>
  <c r="J87" i="1"/>
  <c r="J88" i="1"/>
  <c r="J89" i="1"/>
  <c r="J90" i="1"/>
  <c r="J91" i="1"/>
  <c r="J92" i="1"/>
  <c r="J93" i="1"/>
  <c r="J94" i="1"/>
  <c r="J95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2" i="1"/>
  <c r="J113" i="1"/>
  <c r="J114" i="1"/>
  <c r="J115" i="1"/>
  <c r="J116" i="1"/>
  <c r="J117" i="1"/>
  <c r="J118" i="1"/>
  <c r="J120" i="1"/>
  <c r="J121" i="1"/>
  <c r="J122" i="1"/>
  <c r="J123" i="1"/>
  <c r="J124" i="1"/>
  <c r="J126" i="1"/>
  <c r="J127" i="1"/>
  <c r="J128" i="1"/>
  <c r="J129" i="1"/>
  <c r="J130" i="1"/>
  <c r="J132" i="1"/>
  <c r="J133" i="1"/>
  <c r="H79" i="1"/>
  <c r="H80" i="1"/>
  <c r="H81" i="1"/>
  <c r="H82" i="1"/>
  <c r="H83" i="1"/>
  <c r="H85" i="1"/>
  <c r="H86" i="1"/>
  <c r="H87" i="1"/>
  <c r="H88" i="1"/>
  <c r="H89" i="1"/>
  <c r="H90" i="1"/>
  <c r="H91" i="1"/>
  <c r="H92" i="1"/>
  <c r="H93" i="1"/>
  <c r="H94" i="1"/>
  <c r="H95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2" i="1"/>
  <c r="H113" i="1"/>
  <c r="H114" i="1"/>
  <c r="H115" i="1"/>
  <c r="H116" i="1"/>
  <c r="H117" i="1"/>
  <c r="H118" i="1"/>
  <c r="H120" i="1"/>
  <c r="H121" i="1"/>
  <c r="H122" i="1"/>
  <c r="H123" i="1"/>
  <c r="H124" i="1"/>
  <c r="H126" i="1"/>
  <c r="H127" i="1"/>
  <c r="H128" i="1"/>
  <c r="H129" i="1"/>
  <c r="H130" i="1"/>
  <c r="H132" i="1"/>
  <c r="H133" i="1"/>
  <c r="J77" i="1"/>
  <c r="J76" i="1"/>
  <c r="J75" i="1"/>
  <c r="J74" i="1"/>
  <c r="H77" i="1"/>
  <c r="H76" i="1"/>
  <c r="H75" i="1"/>
  <c r="H74" i="1"/>
  <c r="J69" i="1"/>
  <c r="J70" i="1"/>
  <c r="J71" i="1"/>
  <c r="J72" i="1"/>
  <c r="H69" i="1"/>
  <c r="H70" i="1"/>
  <c r="H71" i="1"/>
  <c r="H72" i="1"/>
  <c r="J68" i="1"/>
  <c r="H68" i="1"/>
  <c r="J62" i="1"/>
  <c r="J63" i="1"/>
  <c r="J64" i="1"/>
  <c r="J65" i="1"/>
  <c r="J66" i="1"/>
  <c r="H62" i="1"/>
  <c r="H63" i="1"/>
  <c r="H64" i="1"/>
  <c r="H65" i="1"/>
  <c r="H66" i="1"/>
  <c r="J61" i="1"/>
  <c r="H61" i="1"/>
  <c r="H60" i="1" s="1"/>
  <c r="J49" i="1"/>
  <c r="J50" i="1"/>
  <c r="J51" i="1"/>
  <c r="J52" i="1"/>
  <c r="J53" i="1"/>
  <c r="J54" i="1"/>
  <c r="J55" i="1"/>
  <c r="J56" i="1"/>
  <c r="J57" i="1"/>
  <c r="J58" i="1"/>
  <c r="J59" i="1"/>
  <c r="J48" i="1"/>
  <c r="J47" i="1" s="1"/>
  <c r="H49" i="1"/>
  <c r="H50" i="1"/>
  <c r="H51" i="1"/>
  <c r="H52" i="1"/>
  <c r="H53" i="1"/>
  <c r="H54" i="1"/>
  <c r="H55" i="1"/>
  <c r="H56" i="1"/>
  <c r="H57" i="1"/>
  <c r="H58" i="1"/>
  <c r="H59" i="1"/>
  <c r="H48" i="1"/>
  <c r="H47" i="1" s="1"/>
  <c r="J43" i="1"/>
  <c r="J44" i="1"/>
  <c r="J45" i="1"/>
  <c r="J46" i="1"/>
  <c r="J42" i="1"/>
  <c r="H43" i="1"/>
  <c r="H44" i="1"/>
  <c r="H45" i="1"/>
  <c r="H46" i="1"/>
  <c r="H42" i="1"/>
  <c r="J40" i="1"/>
  <c r="J39" i="1"/>
  <c r="J38" i="1" s="1"/>
  <c r="H39" i="1"/>
  <c r="H40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J17" i="1"/>
  <c r="H17" i="1"/>
  <c r="F131" i="1"/>
  <c r="F125" i="1"/>
  <c r="F119" i="1"/>
  <c r="F111" i="1"/>
  <c r="F96" i="1"/>
  <c r="F84" i="1"/>
  <c r="F78" i="1"/>
  <c r="L134" i="1" l="1"/>
  <c r="J60" i="1"/>
  <c r="H73" i="1"/>
  <c r="J73" i="1"/>
  <c r="H125" i="1"/>
  <c r="H41" i="1"/>
  <c r="H38" i="1"/>
  <c r="J41" i="1"/>
  <c r="H111" i="1"/>
  <c r="H96" i="1"/>
  <c r="H84" i="1"/>
  <c r="H78" i="1"/>
  <c r="J119" i="1"/>
  <c r="J84" i="1"/>
  <c r="H131" i="1"/>
  <c r="J96" i="1"/>
  <c r="J78" i="1"/>
  <c r="J131" i="1"/>
  <c r="H67" i="1"/>
  <c r="J67" i="1"/>
  <c r="H119" i="1"/>
  <c r="J125" i="1"/>
  <c r="J111" i="1"/>
  <c r="H16" i="1"/>
  <c r="J16" i="1"/>
  <c r="J134" i="1" l="1"/>
  <c r="H134" i="1"/>
  <c r="F73" i="1"/>
  <c r="F67" i="1"/>
  <c r="F60" i="1"/>
  <c r="F47" i="1"/>
  <c r="F41" i="1"/>
  <c r="F38" i="1"/>
  <c r="F16" i="1"/>
  <c r="F134" i="1" l="1"/>
</calcChain>
</file>

<file path=xl/sharedStrings.xml><?xml version="1.0" encoding="utf-8"?>
<sst xmlns="http://schemas.openxmlformats.org/spreadsheetml/2006/main" count="436" uniqueCount="301">
  <si>
    <t>Коммерческое предложение на заключение договора (безотзывная оферта)</t>
  </si>
  <si>
    <t xml:space="preserve"> (полное наименование контрагента)</t>
  </si>
  <si>
    <t>направляет настоящую оферту в ПАО "СН-МНГ"  с целью заключения договора по типу сделки:</t>
  </si>
  <si>
    <t xml:space="preserve">«Демонтаж зданий(сооружений), с реализацией образовавшегося металлолома»  </t>
  </si>
  <si>
    <t>№ п/п</t>
  </si>
  <si>
    <t>Наименование объекта</t>
  </si>
  <si>
    <t>Местонахождение объекта</t>
  </si>
  <si>
    <t>Ед.изм.</t>
  </si>
  <si>
    <t xml:space="preserve">Стоимость металлолома без НДС, руб </t>
  </si>
  <si>
    <t xml:space="preserve">Стоимость демонтажа всего
 без НДС, руб.
</t>
  </si>
  <si>
    <t>тн</t>
  </si>
  <si>
    <t xml:space="preserve">ПАО "СН-МНГ" намеревается осуществить демонтаж зданий(сооружений), с реализацией образовавшегося металлолома в соостветствии с прилагаемым Лотом                                                                            </t>
  </si>
  <si>
    <t>Лот размещается на информационном сайте и направляется в адрес претендентов без указания цены</t>
  </si>
  <si>
    <t>Базис  – демонтаж зданий(сооружений) силами Покупателя с объекта  Продавца в соответствии с условиями договора.</t>
  </si>
  <si>
    <t>Срок передачи (выборка Товара Покупателем) – после демонтажа и приемки места производства работ Продавцом в соответствии с условиями договора при 100% предварительной оплате на р/с Продавца.</t>
  </si>
  <si>
    <t>Проведение работ по демонтажу, подготовке к транспортировке, погрузо-разгрузочные работы и транспортировка Товара производится за счет Покупателя, наличие приборов сигнализирующих о приближении к линии ЛЭП обязательно.</t>
  </si>
  <si>
    <t>Настоящим подтверждаю включение согласованных выше условий в договор и их соблюдение.</t>
  </si>
  <si>
    <t>Настоящее предложение не может быть отозвано и является безотзывной офертой.</t>
  </si>
  <si>
    <t>должность</t>
  </si>
  <si>
    <t>подпись                                                                                                                                                           Ф.И.О.</t>
  </si>
  <si>
    <t>/</t>
  </si>
  <si>
    <t>дата заполнения</t>
  </si>
  <si>
    <t>М.П.</t>
  </si>
  <si>
    <t>Полномочия на подписание безотзывной оферты предусмотрены</t>
  </si>
  <si>
    <t>(Устав,  доверенность №, дата)</t>
  </si>
  <si>
    <t>1</t>
  </si>
  <si>
    <t>2</t>
  </si>
  <si>
    <t>3</t>
  </si>
  <si>
    <t>4</t>
  </si>
  <si>
    <t>5</t>
  </si>
  <si>
    <t>6</t>
  </si>
  <si>
    <t>7</t>
  </si>
  <si>
    <t>Кол-во металлолома
(ориентировочно)</t>
  </si>
  <si>
    <t>Объемы металлолома указаны ориентировочно, фактическое количество определяется в процессе выполнения Договора.</t>
  </si>
  <si>
    <t>8</t>
  </si>
  <si>
    <t>Ориентировочный график
выполнение демонтажных работ</t>
  </si>
  <si>
    <t>Этапы</t>
  </si>
  <si>
    <r>
      <rPr>
        <b/>
        <sz val="12"/>
        <color theme="1"/>
        <rFont val="Calibri"/>
        <family val="2"/>
        <charset val="204"/>
        <scheme val="minor"/>
      </rPr>
      <t xml:space="preserve">Ликвидация оборудования на ДНС-2 Ватинского м/р
</t>
    </r>
    <r>
      <rPr>
        <sz val="12"/>
        <color theme="1"/>
        <rFont val="Calibri"/>
        <family val="2"/>
        <charset val="204"/>
        <scheme val="minor"/>
      </rPr>
      <t>ОВ-1, ОВ-2, ОВ-3 V=100м3
ОПФ-2, ОПФ-2 V=125м3
БД-1, БД-2 V=80м3
технологические трубопроводы (обвязки ОВ, ОПФ, БД)
насосная уловленной нефти УППВ
блочная дренажная насосная в районе ЕП-2
компрессорный блок с оборудованием
сосуд Е-3 V=12м3</t>
    </r>
  </si>
  <si>
    <r>
      <rPr>
        <b/>
        <sz val="12"/>
        <color theme="1"/>
        <rFont val="Calibri"/>
        <family val="2"/>
        <charset val="204"/>
        <scheme val="minor"/>
      </rPr>
      <t xml:space="preserve">Ликвидация оборудования на ДНС-1 Южно-Аганского м/р
</t>
    </r>
    <r>
      <rPr>
        <sz val="12"/>
        <color theme="1"/>
        <rFont val="Calibri"/>
        <family val="2"/>
        <charset val="204"/>
        <scheme val="minor"/>
      </rPr>
      <t>С-1/1 V=50м3
С-1/2 V=50м4
нефтегазосепаратор С-2/3 V=50м5
ОГ-1 V=200м3
компрессорная ДНС-1
блок КТП
блок ЩСУ</t>
    </r>
  </si>
  <si>
    <r>
      <rPr>
        <b/>
        <sz val="12"/>
        <color theme="1"/>
        <rFont val="Calibri"/>
        <family val="2"/>
        <charset val="204"/>
        <scheme val="minor"/>
      </rPr>
      <t xml:space="preserve">Ликвидация оборудования на ДНС-1 Покамасовского м/р
</t>
    </r>
    <r>
      <rPr>
        <sz val="12"/>
        <color theme="1"/>
        <rFont val="Calibri"/>
        <family val="2"/>
        <charset val="204"/>
        <scheme val="minor"/>
      </rPr>
      <t>БРХ-2, БРХ-3, БРХ-4 с емкостями
БН-2/1,2
газосепаратор ГС-2
пескоотделитель
дренажный трубопровод Ø159х6мм – 22,5м.
дренажный трубопровод Ø219х8мм – 42м.
путевой подогреватель ПП-1.6 - 2 шт.
технологические трубопроводы Ø114х6мм – 415м.
технологические трубопроводы Ø159х6мм – 290м.
технологические трубопроводы Ø273х8мм – 220м.
дренажный трубопровод Ø219х6мм – 60м.
канализационные колодцы – 4шт.
технологические трубопроводы Ø159х6мм – 35м.
технологические трубопроводы Ø273х8мм – 417м.
дренажный трубопровод Ø219х6мм – 65м.</t>
    </r>
  </si>
  <si>
    <r>
      <rPr>
        <b/>
        <sz val="12"/>
        <color theme="1"/>
        <rFont val="Calibri"/>
        <family val="2"/>
        <charset val="204"/>
        <scheme val="minor"/>
      </rPr>
      <t xml:space="preserve">Ликвидация оборудования на ДНС Локосовского м/р
</t>
    </r>
    <r>
      <rPr>
        <sz val="12"/>
        <color theme="1"/>
        <rFont val="Calibri"/>
        <family val="2"/>
        <charset val="204"/>
        <scheme val="minor"/>
      </rPr>
      <t>ОСВ-1 V=56м3
БСВ-1 V=56м3
технологические трубопроводы Ø114х6мм – 201м.
технологические трубопроводы Ø159х6мм – 87м.
технологические трубопроводы Ø325х8мм – 20м.
дренажный трубопровод Ø219х8мм – 10м.</t>
    </r>
  </si>
  <si>
    <r>
      <rPr>
        <b/>
        <sz val="12"/>
        <color theme="1"/>
        <rFont val="Calibri"/>
        <family val="2"/>
        <charset val="204"/>
        <scheme val="minor"/>
      </rPr>
      <t xml:space="preserve">ППиСН Ватинского м/р
</t>
    </r>
    <r>
      <rPr>
        <sz val="12"/>
        <color theme="1"/>
        <rFont val="Calibri"/>
        <family val="2"/>
        <charset val="204"/>
        <scheme val="minor"/>
      </rPr>
      <t>Блок КАТДМК АТБ
Склад оборудования</t>
    </r>
  </si>
  <si>
    <t>Возможно привлечение субподрядчика не более 30%, после согласования со стороны Заказчика.</t>
  </si>
  <si>
    <t>ПРИМЕЧАНИЕ: ЛОТ НЕДЕЛИМЫЙ, Цена за единицу металлолома должна быть не ниже средней рыночной стоимости по состоянию на дату подачи оферты Претендентом.</t>
  </si>
  <si>
    <t xml:space="preserve">ПДО № 1/ УМТО/2024    </t>
  </si>
  <si>
    <t>Цена за 1 тн. демонтажа без НДС, руб.</t>
  </si>
  <si>
    <t>Ликвидация оборудования/сооружений на территории ППиСН Ватинского м/р, а именно:</t>
  </si>
  <si>
    <t>1.1</t>
  </si>
  <si>
    <t>Резервуар РВС-2000м3 №6</t>
  </si>
  <si>
    <t>1.2</t>
  </si>
  <si>
    <t>Нефтегазосепаратор НГС-1 V-56м3</t>
  </si>
  <si>
    <t>1.3</t>
  </si>
  <si>
    <t>Газосепаратор ГС-1 V-14м3</t>
  </si>
  <si>
    <t>1.4</t>
  </si>
  <si>
    <t>Газосепаратор ГС-3 V-100м3</t>
  </si>
  <si>
    <t>1.5</t>
  </si>
  <si>
    <t>Металлоконструкции НГС-1, ГС-1, ГС-3</t>
  </si>
  <si>
    <t>1.6</t>
  </si>
  <si>
    <t>Узел учета нефти Ø159мм на 3 измерительные линии</t>
  </si>
  <si>
    <t>1.7</t>
  </si>
  <si>
    <t>Конденсатосборник КС-3,4, V-8м3</t>
  </si>
  <si>
    <t>1.8</t>
  </si>
  <si>
    <t>1.9</t>
  </si>
  <si>
    <t>1.10</t>
  </si>
  <si>
    <t>Электродегидратор ЭДГ-1 V200м3</t>
  </si>
  <si>
    <t>1.11</t>
  </si>
  <si>
    <t>Электродегидратор ЭДГ-2 V200м3</t>
  </si>
  <si>
    <t>1.12</t>
  </si>
  <si>
    <t>Электродегидратор ЭДГ-3 V200м3</t>
  </si>
  <si>
    <t>1.13</t>
  </si>
  <si>
    <t>Электродегидратор ЭДГ-4 V200м3</t>
  </si>
  <si>
    <t>1.14</t>
  </si>
  <si>
    <t>Электродегидратор ЭДГ-5 V200м3</t>
  </si>
  <si>
    <t>1.15</t>
  </si>
  <si>
    <t>Электродегидратор ЭДГ-6 V200м3</t>
  </si>
  <si>
    <t>1.16</t>
  </si>
  <si>
    <t>Отстойник горизонтальный ОГ-3 V200м3</t>
  </si>
  <si>
    <t>1.17</t>
  </si>
  <si>
    <t>Отстойник горизонтальный ОГ-4 V200м3</t>
  </si>
  <si>
    <t>1.18</t>
  </si>
  <si>
    <t>Резервуар РВС-5000м3 №17</t>
  </si>
  <si>
    <t>1.19</t>
  </si>
  <si>
    <t>Резервуар РВС-5000м3 №18</t>
  </si>
  <si>
    <t>1.20</t>
  </si>
  <si>
    <t>Насосный блок НВП №1,2</t>
  </si>
  <si>
    <t>1.21</t>
  </si>
  <si>
    <t>РВС для противопожарного запаса воды объемом 1000 м.куб.</t>
  </si>
  <si>
    <t>Российская Федерация, Тюменская область, АО Ханты-Мансийский автономный округ – Югра,  Ватинское месторождение</t>
  </si>
  <si>
    <t>Российская Федерация, Тюменская область, АО Ханты-Мансийский автономный округ – Югра,  Ватинское месторождение, в черте города Мегион</t>
  </si>
  <si>
    <t>Дата выполнения работ
(ориентировочная)</t>
  </si>
  <si>
    <t>01.09.2024 - 01.11.2024</t>
  </si>
  <si>
    <t>Ликвидация оборудования/сооружений на территории ДНС-1 Ватинского м/р, а именно:</t>
  </si>
  <si>
    <t>2.1</t>
  </si>
  <si>
    <t>Устройство предварительного отделения газа (УПОГ)</t>
  </si>
  <si>
    <t>2.2</t>
  </si>
  <si>
    <t>Технологические трубопроводы старого СИКНС</t>
  </si>
  <si>
    <t>01.11.2024 - 01.12.2024</t>
  </si>
  <si>
    <t>Ликвидация оборудования/сооружений на территории ДНС-3 Ватинского м/р, а именно:</t>
  </si>
  <si>
    <t>3.1</t>
  </si>
  <si>
    <t>КТПН 1</t>
  </si>
  <si>
    <t>3.2</t>
  </si>
  <si>
    <t>КТПН 2</t>
  </si>
  <si>
    <t>3.3</t>
  </si>
  <si>
    <t>Блок ЩСУ</t>
  </si>
  <si>
    <t>3.4</t>
  </si>
  <si>
    <t>Блок хранения деэмульгатора V-4м3</t>
  </si>
  <si>
    <t>3.5</t>
  </si>
  <si>
    <t>БДР-1</t>
  </si>
  <si>
    <t>01.12.2024 - 01.01.2025</t>
  </si>
  <si>
    <t>Ликвидация оборудования/сооружений на территории ППиСН Аганского м/р, а именно:</t>
  </si>
  <si>
    <t>4.1</t>
  </si>
  <si>
    <t>Резервуар нефтяной РВС-5000№3</t>
  </si>
  <si>
    <t>4.2</t>
  </si>
  <si>
    <t xml:space="preserve">Сепаратор  осушки газа V-4м3 </t>
  </si>
  <si>
    <t>4.3</t>
  </si>
  <si>
    <t xml:space="preserve">Емкость хранения деэмульгатора V - 10м3 </t>
  </si>
  <si>
    <t>4.4</t>
  </si>
  <si>
    <t>Емкость хранения деэмульгатора V - 4м3</t>
  </si>
  <si>
    <t>4.5</t>
  </si>
  <si>
    <t>Газопровод на ФВД Ø530х6мм – 820м.</t>
  </si>
  <si>
    <t>4.6</t>
  </si>
  <si>
    <t>Газопровод на ФНД Ø530х6мм – 820м.</t>
  </si>
  <si>
    <t>4.7</t>
  </si>
  <si>
    <t>Технологический трубопровод Ø530х8мм (4 нитка) – 70м.</t>
  </si>
  <si>
    <t>4.8</t>
  </si>
  <si>
    <t>Кабельные эстакады/Арочные переходы</t>
  </si>
  <si>
    <t>4.9</t>
  </si>
  <si>
    <t>ЕП-200</t>
  </si>
  <si>
    <t>4.10</t>
  </si>
  <si>
    <t>Насосные блоки - 3 шт</t>
  </si>
  <si>
    <t>4.11</t>
  </si>
  <si>
    <t>Блок НПВ 8-13</t>
  </si>
  <si>
    <t>4.12</t>
  </si>
  <si>
    <t>Конструкции железобетонные бездействующие</t>
  </si>
  <si>
    <t>Российская Федерация, Тюменская область, АО Ханты-Мансийский автономный округ – Югра, Южно-Аганское месторождение</t>
  </si>
  <si>
    <t>01.01.2025 - 01.04.2025</t>
  </si>
  <si>
    <t>Ликвидация оборудования/сооружений на территории ДНС-2 Аганского м/р, а именно:</t>
  </si>
  <si>
    <t>5.1</t>
  </si>
  <si>
    <t>Насосный блок подтоварной воды №1-5</t>
  </si>
  <si>
    <t>5.2</t>
  </si>
  <si>
    <t>Насосный блок уловленной нефти</t>
  </si>
  <si>
    <t>5.3</t>
  </si>
  <si>
    <t xml:space="preserve">Конденсатосборник V-25м3 </t>
  </si>
  <si>
    <t>5.4</t>
  </si>
  <si>
    <t>5.5</t>
  </si>
  <si>
    <t>Трубопровод п/в от ОГ до РВС</t>
  </si>
  <si>
    <t>5.6</t>
  </si>
  <si>
    <t>Холодный склад</t>
  </si>
  <si>
    <t>01.04.2025 - 01.06.2025</t>
  </si>
  <si>
    <t>01.06.2025 - 01.07.2025</t>
  </si>
  <si>
    <t>6.1</t>
  </si>
  <si>
    <t>Буфер-сепаратор БД-1 V=100 м3</t>
  </si>
  <si>
    <t>6.2</t>
  </si>
  <si>
    <t>Буфер-сепаратор БД-2 V=100 м3</t>
  </si>
  <si>
    <t>6.3</t>
  </si>
  <si>
    <t>Пескоуловитель Е-101/1</t>
  </si>
  <si>
    <t>6.4</t>
  </si>
  <si>
    <t>Пескоуловители Е-101/2</t>
  </si>
  <si>
    <t>6.5</t>
  </si>
  <si>
    <t>Блок узла регулирования</t>
  </si>
  <si>
    <t>Ликвидация оборудования/сооружений на территории ДНС Узунского м/р, а именно:</t>
  </si>
  <si>
    <t>Ликвидация оборудования/сооружений на территории ДНС-2 Северо-Покурского м/р, а именно:</t>
  </si>
  <si>
    <t>7.1</t>
  </si>
  <si>
    <t>Емкость ингибитора коррозии V -16м3</t>
  </si>
  <si>
    <t>7.2</t>
  </si>
  <si>
    <t xml:space="preserve">Факельная установка (старая) с газопроводом Ø219х6мм, L-500м </t>
  </si>
  <si>
    <t>7.3</t>
  </si>
  <si>
    <t>Здание КТПН</t>
  </si>
  <si>
    <t>7.4</t>
  </si>
  <si>
    <t>Технологические трубопроводы Ду114мм, Ду219мм, Ду273мм</t>
  </si>
  <si>
    <t>Российская Федерация, Тюменская область, АО Ханты-Мансийский автономный округ – Югра, Южно-Узунское месторождение</t>
  </si>
  <si>
    <t>Российская Федерация, Тюменская область, АО Ханты-Мансийский автономный округ – Югра, Южно-Северо-Покурское месторождение</t>
  </si>
  <si>
    <t>01.07.2025 - 01.08.2025</t>
  </si>
  <si>
    <t>Ликвидация оборудования/сооружений на территории ДНС-1 Мегионского м/р, а именно:</t>
  </si>
  <si>
    <t>8.1</t>
  </si>
  <si>
    <t>Аппарат ёмкостной ОН-1 V-50м3</t>
  </si>
  <si>
    <t>8.2</t>
  </si>
  <si>
    <t>Аппарат емкостной V=25 м3</t>
  </si>
  <si>
    <t>8.3</t>
  </si>
  <si>
    <t>Блок дозирования реагента БДР-1</t>
  </si>
  <si>
    <t>8.4</t>
  </si>
  <si>
    <t>Блок дозирования реагента БДР-2</t>
  </si>
  <si>
    <t>8.5</t>
  </si>
  <si>
    <t>Блок дозирования реагента БДР-3</t>
  </si>
  <si>
    <t>01.08.2025 - 01.09.2025</t>
  </si>
  <si>
    <t>9</t>
  </si>
  <si>
    <t>Ликвидация оборудования/сооружений на территории ДНС-1 Западно-Асомкинского м/р, а именно:</t>
  </si>
  <si>
    <t>Российская Федерация, Тюменская область, АО Ханты-Мансийский автономный округ – Югра, Южно-Западно-Асомкинское месторождение</t>
  </si>
  <si>
    <t>9.1</t>
  </si>
  <si>
    <t>Сепаратор нефтегазовый НГС-1 V-100м3</t>
  </si>
  <si>
    <t>9.2</t>
  </si>
  <si>
    <t>Сепаратор нефтегазовый КСУ V-50м3</t>
  </si>
  <si>
    <t>9.3</t>
  </si>
  <si>
    <t>Насосный блок НПВ-1</t>
  </si>
  <si>
    <t>9.4</t>
  </si>
  <si>
    <t>Насосный блок НПВ-2</t>
  </si>
  <si>
    <t>9.5</t>
  </si>
  <si>
    <t>Насосный блок НВТ-1</t>
  </si>
  <si>
    <t>9.6</t>
  </si>
  <si>
    <t>Насосный блок НВТ-2</t>
  </si>
  <si>
    <t>9.7</t>
  </si>
  <si>
    <t>Емкость дренажная  V-6м3</t>
  </si>
  <si>
    <t>9.8</t>
  </si>
  <si>
    <t>Емкость дренажная  V-16м3</t>
  </si>
  <si>
    <t>9.9</t>
  </si>
  <si>
    <t>технологические трубопроводы Ø219х8мм – 114м</t>
  </si>
  <si>
    <t>9.10</t>
  </si>
  <si>
    <t>технологические трубопроводы Ø114х8мм – 63м</t>
  </si>
  <si>
    <t>9.11</t>
  </si>
  <si>
    <t>технологические трубопроводы Ø57х6мм – 72м</t>
  </si>
  <si>
    <t>01.09.2025 - 01.10.2025</t>
  </si>
  <si>
    <t>10</t>
  </si>
  <si>
    <t>Ликвидация оборудования/сооружений на территории ППиСН Аригольского м/р, а именно:</t>
  </si>
  <si>
    <t>10.1</t>
  </si>
  <si>
    <t>Емкость накопитель пресной воды, V=25м3</t>
  </si>
  <si>
    <t>10.2</t>
  </si>
  <si>
    <t>Емкость накопитель пресной воды, V=100м3</t>
  </si>
  <si>
    <t>10.3</t>
  </si>
  <si>
    <t>Блочная кустовая насосная станция (БКНС-1)</t>
  </si>
  <si>
    <t>10.4</t>
  </si>
  <si>
    <t>Емкость реагентного хозяйства – 2 шт</t>
  </si>
  <si>
    <t>10.5</t>
  </si>
  <si>
    <t>Блочный коммерческий узел учёта нефти</t>
  </si>
  <si>
    <t>10.6</t>
  </si>
  <si>
    <t>Насосная станция 2-го подъёма</t>
  </si>
  <si>
    <t>10.7</t>
  </si>
  <si>
    <t>Станция обезжелезивания</t>
  </si>
  <si>
    <t>10.8</t>
  </si>
  <si>
    <t>Путевой подогреватель ПП-1,6</t>
  </si>
  <si>
    <t>10.9</t>
  </si>
  <si>
    <t>10.10</t>
  </si>
  <si>
    <t>Нагреватель блочный на газовом топливе НГ-2</t>
  </si>
  <si>
    <t>10.11</t>
  </si>
  <si>
    <t>Пескоуловитель ПУ-1</t>
  </si>
  <si>
    <t>10.12</t>
  </si>
  <si>
    <t>Пескоуловитель ПУ-2</t>
  </si>
  <si>
    <t>10.13</t>
  </si>
  <si>
    <t>Арматурный блок №1</t>
  </si>
  <si>
    <t>10.14</t>
  </si>
  <si>
    <t>Газовый сепаратор ГС-4 V-0,8м3</t>
  </si>
  <si>
    <t>Российская Федерация, Тюменская область, АО Ханты-Мансийский автономный округ – Югра, Южно-Аригольское месторождение</t>
  </si>
  <si>
    <t>01.10.2025 - 01.12.2025</t>
  </si>
  <si>
    <t>11</t>
  </si>
  <si>
    <t>Ликвидация оборудования/сооружений территории ДНС-2 Северо-Ореховского м/р, а именно:</t>
  </si>
  <si>
    <t>11.1</t>
  </si>
  <si>
    <t>Газосепаратор ГС-2 V-0,8м3</t>
  </si>
  <si>
    <t>11.2</t>
  </si>
  <si>
    <t>Отстойник воды ОВ-2 V-50м3</t>
  </si>
  <si>
    <t>11.3</t>
  </si>
  <si>
    <t>Путевой подогреватель ПП-1,6 №1</t>
  </si>
  <si>
    <t>11.4</t>
  </si>
  <si>
    <t>Путевой подогреватель ПП-1,6 №2</t>
  </si>
  <si>
    <t>11.5</t>
  </si>
  <si>
    <t>Блок реагентного хозяйства</t>
  </si>
  <si>
    <t>11.6</t>
  </si>
  <si>
    <t>Емкость хранения метанола V-4м3</t>
  </si>
  <si>
    <t>11.7</t>
  </si>
  <si>
    <t>Металлоконструкции емкости хранения метанола</t>
  </si>
  <si>
    <t>01.12.2025 - 01.02.2026</t>
  </si>
  <si>
    <t>12</t>
  </si>
  <si>
    <t>Ликвидация оборудования/сооружений на территории ППиСН Ново-Покурского м/р, а именно:</t>
  </si>
  <si>
    <t>12.1</t>
  </si>
  <si>
    <t>КТПН</t>
  </si>
  <si>
    <t>12.2</t>
  </si>
  <si>
    <t>РВС-200№1(Очистной)</t>
  </si>
  <si>
    <t>12.3</t>
  </si>
  <si>
    <t>РВС-200№2(Очистной)</t>
  </si>
  <si>
    <t>12.4</t>
  </si>
  <si>
    <t>ВГС №1</t>
  </si>
  <si>
    <t>12.5</t>
  </si>
  <si>
    <t>ВГС №2</t>
  </si>
  <si>
    <t>Российская Федерация, Тюменская область, АО Ханты-Мансийский автономный округ – Югра, Южно-Северо-Ореховское месторождение</t>
  </si>
  <si>
    <t>Российская Федерация, Тюменская область, АО Ханты-Мансийский автономный округ – Югра, Южно-Ново-Покурское месторождение</t>
  </si>
  <si>
    <t>01.02.2026 - 01.04.2026</t>
  </si>
  <si>
    <t>13</t>
  </si>
  <si>
    <t>Ликвидация оборудования/сооружений на территории КНС-2 Южно-Аганского м/р, а именно:</t>
  </si>
  <si>
    <t>13.1</t>
  </si>
  <si>
    <t>КНС (кустовая насосная станция) блочного исполнения</t>
  </si>
  <si>
    <t>13.2</t>
  </si>
  <si>
    <t>КТП-6/0,4 кВ (КНС-2)</t>
  </si>
  <si>
    <t>13.3</t>
  </si>
  <si>
    <t>КТП-6/0,4 кВ (КНС-2б)</t>
  </si>
  <si>
    <t>13.4</t>
  </si>
  <si>
    <t>Кабельные эстакады</t>
  </si>
  <si>
    <t>13.5</t>
  </si>
  <si>
    <t>Операторная КНС</t>
  </si>
  <si>
    <t>01.04.2026 - 01.06.2026</t>
  </si>
  <si>
    <t>14</t>
  </si>
  <si>
    <t>Ликвидация оборудования/сооружений на территории КНС-3 Ватинского м/р, а именно:</t>
  </si>
  <si>
    <t>14.1</t>
  </si>
  <si>
    <t>14.2</t>
  </si>
  <si>
    <t>Российская Федерация, Тюменская область, АО Ханты-Мансийский автономный округ – Югра, Южно-Южно-Аганское месторождение</t>
  </si>
  <si>
    <t>Российская Федерация, Тюменская область, АО Ханты-Мансийский автономный округ – Югра, Южно-Ватинское месторождение</t>
  </si>
  <si>
    <t>01.06.2026 - 01.08.2026</t>
  </si>
  <si>
    <t>Стоимость металлолома с учетом стоимости демонтажа</t>
  </si>
  <si>
    <t>Цена за 1тн.,  руб. без НДС</t>
  </si>
  <si>
    <t>Всего,  руб. без НДС</t>
  </si>
  <si>
    <t>Цена за 1тн. металлолома без НДС, руб.</t>
  </si>
  <si>
    <t>ИТОГО ПО ЛОТУ</t>
  </si>
  <si>
    <t>Нефтегазосепаратор ПС-1,  V=80 м3</t>
  </si>
  <si>
    <t>Нефтегазосепаратор ПС-2,  V=80 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</si>
</sst>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dd/mm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Tahoma"/>
      <family val="2"/>
      <charset val="204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6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164" fontId="5" fillId="0" borderId="0" xfId="0" applyNumberFormat="1" applyFont="1"/>
    <xf numFmtId="164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49" fontId="5" fillId="0" borderId="0" xfId="0" applyNumberFormat="1" applyFont="1"/>
    <xf numFmtId="49" fontId="0" fillId="0" borderId="0" xfId="0" applyNumberFormat="1"/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7" fillId="0" borderId="0" xfId="0" applyNumberFormat="1" applyFont="1"/>
    <xf numFmtId="164" fontId="7" fillId="0" borderId="0" xfId="0" applyNumberFormat="1" applyFont="1"/>
    <xf numFmtId="49" fontId="8" fillId="0" borderId="0" xfId="0" applyNumberFormat="1" applyFont="1"/>
    <xf numFmtId="49" fontId="2" fillId="0" borderId="0" xfId="0" applyNumberFormat="1" applyFont="1"/>
    <xf numFmtId="164" fontId="8" fillId="0" borderId="0" xfId="0" applyNumberFormat="1" applyFont="1"/>
    <xf numFmtId="49" fontId="11" fillId="0" borderId="0" xfId="0" applyNumberFormat="1" applyFont="1"/>
    <xf numFmtId="0" fontId="7" fillId="0" borderId="0" xfId="0" applyFont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wrapText="1"/>
    </xf>
    <xf numFmtId="49" fontId="7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3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17" fontId="12" fillId="2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165" fontId="12" fillId="0" borderId="2" xfId="0" applyNumberFormat="1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0" fontId="15" fillId="0" borderId="10" xfId="1" applyFont="1" applyFill="1" applyBorder="1" applyAlignment="1">
      <alignment horizontal="left" vertical="center" wrapText="1"/>
    </xf>
    <xf numFmtId="0" fontId="15" fillId="5" borderId="2" xfId="1" applyFont="1" applyFill="1" applyBorder="1" applyAlignment="1">
      <alignment horizontal="left" vertical="center" wrapText="1"/>
    </xf>
    <xf numFmtId="0" fontId="15" fillId="5" borderId="10" xfId="1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vertical="center" wrapText="1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49" fontId="15" fillId="5" borderId="8" xfId="0" applyNumberFormat="1" applyFont="1" applyFill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0" fontId="15" fillId="0" borderId="3" xfId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6" fillId="4" borderId="12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6" fontId="15" fillId="5" borderId="7" xfId="1" applyNumberFormat="1" applyFont="1" applyFill="1" applyBorder="1" applyAlignment="1">
      <alignment horizontal="center" vertical="center" wrapText="1"/>
    </xf>
    <xf numFmtId="166" fontId="15" fillId="5" borderId="18" xfId="1" applyNumberFormat="1" applyFont="1" applyFill="1" applyBorder="1" applyAlignment="1">
      <alignment horizontal="center" vertical="center" wrapText="1"/>
    </xf>
    <xf numFmtId="166" fontId="15" fillId="0" borderId="7" xfId="1" applyNumberFormat="1" applyFont="1" applyFill="1" applyBorder="1" applyAlignment="1">
      <alignment horizontal="center" vertical="center" wrapText="1"/>
    </xf>
    <xf numFmtId="166" fontId="15" fillId="0" borderId="18" xfId="1" applyNumberFormat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18" xfId="1" applyFont="1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4" fontId="6" fillId="4" borderId="20" xfId="0" applyNumberFormat="1" applyFont="1" applyFill="1" applyBorder="1" applyAlignment="1">
      <alignment horizontal="center" vertical="center" wrapText="1"/>
    </xf>
    <xf numFmtId="4" fontId="6" fillId="4" borderId="2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9" fontId="6" fillId="4" borderId="20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 wrapText="1"/>
    </xf>
    <xf numFmtId="4" fontId="6" fillId="4" borderId="15" xfId="0" applyNumberFormat="1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6" fillId="4" borderId="14" xfId="0" applyFont="1" applyFill="1" applyBorder="1" applyAlignment="1">
      <alignment vertical="center" wrapText="1"/>
    </xf>
    <xf numFmtId="49" fontId="15" fillId="5" borderId="9" xfId="0" applyNumberFormat="1" applyFont="1" applyFill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 wrapText="1"/>
    </xf>
    <xf numFmtId="164" fontId="16" fillId="6" borderId="34" xfId="1" applyNumberFormat="1" applyFont="1" applyFill="1" applyBorder="1" applyAlignment="1">
      <alignment horizontal="center" vertical="center" wrapText="1"/>
    </xf>
    <xf numFmtId="4" fontId="16" fillId="6" borderId="24" xfId="1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Fill="1" applyBorder="1" applyAlignment="1">
      <alignment horizontal="center" vertical="center" wrapText="1"/>
    </xf>
    <xf numFmtId="49" fontId="15" fillId="0" borderId="1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6" fontId="15" fillId="0" borderId="19" xfId="1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30" xfId="0" applyNumberFormat="1" applyFont="1" applyFill="1" applyBorder="1" applyAlignment="1">
      <alignment horizontal="center" vertical="center" wrapText="1"/>
    </xf>
    <xf numFmtId="2" fontId="6" fillId="6" borderId="13" xfId="0" applyNumberFormat="1" applyFont="1" applyFill="1" applyBorder="1" applyAlignment="1">
      <alignment horizontal="center" vertical="center" wrapText="1"/>
    </xf>
    <xf numFmtId="2" fontId="6" fillId="6" borderId="15" xfId="0" applyNumberFormat="1" applyFont="1" applyFill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6" fillId="6" borderId="20" xfId="0" applyNumberFormat="1" applyFont="1" applyFill="1" applyBorder="1" applyAlignment="1">
      <alignment horizontal="center" vertical="center" wrapText="1"/>
    </xf>
    <xf numFmtId="2" fontId="6" fillId="6" borderId="21" xfId="0" applyNumberFormat="1" applyFont="1" applyFill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2" fontId="6" fillId="0" borderId="30" xfId="0" applyNumberFormat="1" applyFont="1" applyBorder="1" applyAlignment="1">
      <alignment horizontal="center" vertical="center" wrapText="1"/>
    </xf>
    <xf numFmtId="2" fontId="6" fillId="6" borderId="8" xfId="0" applyNumberFormat="1" applyFont="1" applyFill="1" applyBorder="1" applyAlignment="1">
      <alignment horizontal="center" vertical="center" wrapText="1"/>
    </xf>
    <xf numFmtId="2" fontId="6" fillId="6" borderId="22" xfId="0" applyNumberFormat="1" applyFont="1" applyFill="1" applyBorder="1" applyAlignment="1">
      <alignment horizontal="center" vertical="center" wrapText="1"/>
    </xf>
    <xf numFmtId="4" fontId="6" fillId="4" borderId="17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6" fillId="6" borderId="20" xfId="0" applyNumberFormat="1" applyFont="1" applyFill="1" applyBorder="1" applyAlignment="1">
      <alignment horizontal="center" vertical="center" wrapText="1"/>
    </xf>
    <xf numFmtId="4" fontId="6" fillId="6" borderId="21" xfId="0" applyNumberFormat="1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17" fillId="6" borderId="29" xfId="0" applyFont="1" applyFill="1" applyBorder="1" applyAlignment="1">
      <alignment horizontal="center" vertical="center" wrapText="1"/>
    </xf>
    <xf numFmtId="4" fontId="17" fillId="6" borderId="23" xfId="0" applyNumberFormat="1" applyFont="1" applyFill="1" applyBorder="1" applyAlignment="1">
      <alignment horizontal="center" vertical="center" wrapText="1"/>
    </xf>
    <xf numFmtId="2" fontId="17" fillId="6" borderId="23" xfId="0" applyNumberFormat="1" applyFont="1" applyFill="1" applyBorder="1" applyAlignment="1">
      <alignment horizontal="center" vertical="center" wrapText="1"/>
    </xf>
    <xf numFmtId="2" fontId="17" fillId="6" borderId="24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49" fontId="16" fillId="6" borderId="31" xfId="0" applyNumberFormat="1" applyFont="1" applyFill="1" applyBorder="1" applyAlignment="1">
      <alignment horizontal="center" vertical="center"/>
    </xf>
    <xf numFmtId="49" fontId="16" fillId="6" borderId="32" xfId="0" applyNumberFormat="1" applyFont="1" applyFill="1" applyBorder="1" applyAlignment="1">
      <alignment horizontal="center" vertical="center"/>
    </xf>
    <xf numFmtId="49" fontId="16" fillId="6" borderId="3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6" fontId="15" fillId="0" borderId="2" xfId="1" applyNumberFormat="1" applyFont="1" applyFill="1" applyBorder="1" applyAlignment="1">
      <alignment horizontal="center" vertical="center" wrapText="1"/>
    </xf>
    <xf numFmtId="166" fontId="15" fillId="0" borderId="2" xfId="1" applyNumberFormat="1" applyFont="1" applyBorder="1" applyAlignment="1">
      <alignment horizontal="center" vertical="center" wrapText="1"/>
    </xf>
    <xf numFmtId="166" fontId="15" fillId="0" borderId="10" xfId="1" applyNumberFormat="1" applyFont="1" applyBorder="1" applyAlignment="1">
      <alignment horizontal="center" vertical="center" wrapText="1"/>
    </xf>
    <xf numFmtId="166" fontId="15" fillId="5" borderId="2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56"/>
  <sheetViews>
    <sheetView tabSelected="1" zoomScale="85" zoomScaleNormal="85" workbookViewId="0">
      <selection activeCell="B128" sqref="B128"/>
    </sheetView>
  </sheetViews>
  <sheetFormatPr defaultRowHeight="15" x14ac:dyDescent="0.25"/>
  <cols>
    <col min="1" max="1" width="9.140625" style="11"/>
    <col min="2" max="2" width="56" customWidth="1"/>
    <col min="3" max="4" width="42.28515625" customWidth="1"/>
    <col min="6" max="6" width="20.7109375" style="8" customWidth="1"/>
    <col min="7" max="7" width="21.5703125" customWidth="1"/>
    <col min="8" max="8" width="18.7109375" customWidth="1"/>
    <col min="9" max="9" width="18.28515625" customWidth="1"/>
    <col min="10" max="10" width="18.85546875" customWidth="1"/>
    <col min="11" max="12" width="17.7109375" customWidth="1"/>
  </cols>
  <sheetData>
    <row r="2" spans="1:20" ht="20.25" x14ac:dyDescent="0.3">
      <c r="A2" s="17" t="s">
        <v>0</v>
      </c>
      <c r="B2" s="5"/>
      <c r="C2" s="5"/>
      <c r="D2" s="5"/>
      <c r="E2" s="5"/>
      <c r="F2" s="15"/>
      <c r="G2" s="5"/>
      <c r="H2" s="5"/>
      <c r="I2" s="5"/>
      <c r="J2" s="5"/>
      <c r="K2" s="5"/>
      <c r="L2" s="5"/>
      <c r="M2" s="5"/>
      <c r="N2" s="5"/>
      <c r="O2" s="4"/>
      <c r="P2" s="4"/>
      <c r="Q2" s="4"/>
      <c r="R2" s="4"/>
      <c r="S2" s="4"/>
      <c r="T2" s="4"/>
    </row>
    <row r="3" spans="1:20" ht="18.75" x14ac:dyDescent="0.3">
      <c r="A3" s="14"/>
      <c r="B3" s="5"/>
      <c r="C3" s="5"/>
      <c r="D3" s="5"/>
      <c r="E3" s="5"/>
      <c r="F3" s="15"/>
      <c r="G3" s="5"/>
      <c r="H3" s="5"/>
      <c r="I3" s="5"/>
      <c r="J3" s="5"/>
      <c r="K3" s="5"/>
      <c r="L3" s="5"/>
      <c r="M3" s="5"/>
      <c r="N3" s="5"/>
      <c r="O3" s="4"/>
      <c r="P3" s="4"/>
      <c r="Q3" s="4"/>
      <c r="R3" s="4"/>
      <c r="S3" s="4"/>
      <c r="T3" s="4"/>
    </row>
    <row r="4" spans="1:20" ht="21" customHeight="1" x14ac:dyDescent="0.3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20"/>
      <c r="L4" s="20"/>
      <c r="M4" s="20"/>
      <c r="N4" s="20"/>
      <c r="O4" s="4"/>
      <c r="P4" s="4"/>
      <c r="Q4" s="4"/>
      <c r="R4" s="4"/>
      <c r="S4" s="4"/>
      <c r="T4" s="4"/>
    </row>
    <row r="5" spans="1:20" s="2" customFormat="1" ht="15.75" x14ac:dyDescent="0.25">
      <c r="A5" s="10" t="s">
        <v>1</v>
      </c>
      <c r="B5" s="4"/>
      <c r="C5" s="4"/>
      <c r="D5" s="4"/>
      <c r="E5" s="4"/>
      <c r="F5" s="7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8.75" x14ac:dyDescent="0.3">
      <c r="A6" s="14"/>
      <c r="B6" s="5"/>
      <c r="C6" s="5"/>
      <c r="D6" s="5"/>
      <c r="E6" s="5"/>
      <c r="F6" s="15"/>
      <c r="G6" s="5"/>
      <c r="H6" s="5"/>
      <c r="I6" s="5"/>
      <c r="J6" s="5"/>
      <c r="K6" s="5"/>
      <c r="L6" s="5"/>
      <c r="M6" s="5"/>
      <c r="N6" s="5"/>
      <c r="O6" s="4"/>
      <c r="P6" s="4"/>
      <c r="Q6" s="4"/>
      <c r="R6" s="4"/>
      <c r="S6" s="4"/>
      <c r="T6" s="4"/>
    </row>
    <row r="7" spans="1:20" ht="18.75" x14ac:dyDescent="0.3">
      <c r="A7" s="16" t="s">
        <v>2</v>
      </c>
      <c r="B7" s="6"/>
      <c r="C7" s="6"/>
      <c r="D7" s="6"/>
      <c r="E7" s="6"/>
      <c r="F7" s="18"/>
      <c r="G7" s="5"/>
      <c r="H7" s="5"/>
      <c r="I7" s="5"/>
      <c r="J7" s="5"/>
      <c r="K7" s="5"/>
      <c r="L7" s="5"/>
      <c r="M7" s="5"/>
      <c r="N7" s="5"/>
      <c r="O7" s="4"/>
      <c r="P7" s="4"/>
      <c r="Q7" s="4"/>
      <c r="R7" s="4"/>
      <c r="S7" s="4"/>
      <c r="T7" s="4"/>
    </row>
    <row r="8" spans="1:20" ht="18.75" x14ac:dyDescent="0.3">
      <c r="A8" s="16" t="s">
        <v>3</v>
      </c>
      <c r="B8" s="6"/>
      <c r="C8" s="6"/>
      <c r="D8" s="6"/>
      <c r="E8" s="6"/>
      <c r="F8" s="18"/>
      <c r="G8" s="5"/>
      <c r="H8" s="5"/>
      <c r="I8" s="5"/>
      <c r="J8" s="5"/>
      <c r="K8" s="5"/>
      <c r="L8" s="5"/>
      <c r="M8" s="5"/>
      <c r="N8" s="5"/>
      <c r="O8" s="4"/>
      <c r="P8" s="4"/>
      <c r="Q8" s="4"/>
      <c r="R8" s="4"/>
      <c r="S8" s="4"/>
      <c r="T8" s="4"/>
    </row>
    <row r="9" spans="1:20" ht="18.75" x14ac:dyDescent="0.3">
      <c r="A9" s="16"/>
      <c r="B9" s="6"/>
      <c r="C9" s="6"/>
      <c r="D9" s="6"/>
      <c r="E9" s="6"/>
      <c r="F9" s="18"/>
      <c r="G9" s="5"/>
      <c r="H9" s="5"/>
      <c r="I9" s="5"/>
      <c r="J9" s="5"/>
      <c r="K9" s="5"/>
      <c r="L9" s="5"/>
      <c r="M9" s="5"/>
      <c r="N9" s="5"/>
      <c r="O9" s="4"/>
      <c r="P9" s="4"/>
      <c r="Q9" s="4"/>
      <c r="R9" s="4"/>
      <c r="S9" s="4"/>
      <c r="T9" s="4"/>
    </row>
    <row r="10" spans="1:20" ht="22.5" x14ac:dyDescent="0.3">
      <c r="A10" s="19" t="s">
        <v>44</v>
      </c>
      <c r="B10" s="5"/>
      <c r="C10" s="5"/>
      <c r="D10" s="5"/>
      <c r="E10" s="5"/>
      <c r="F10" s="15"/>
      <c r="G10" s="5"/>
      <c r="H10" s="5"/>
      <c r="I10" s="5"/>
      <c r="J10" s="5"/>
      <c r="K10" s="5"/>
      <c r="L10" s="5"/>
      <c r="M10" s="5"/>
      <c r="N10" s="5"/>
      <c r="O10" s="4"/>
      <c r="P10" s="4"/>
      <c r="Q10" s="4"/>
      <c r="R10" s="4"/>
      <c r="S10" s="4"/>
      <c r="T10" s="4"/>
    </row>
    <row r="11" spans="1:20" ht="18.75" x14ac:dyDescent="0.3">
      <c r="A11" s="14"/>
      <c r="B11" s="5"/>
      <c r="C11" s="5"/>
      <c r="D11" s="5"/>
      <c r="E11" s="5"/>
      <c r="F11" s="15"/>
      <c r="G11" s="5"/>
      <c r="H11" s="5"/>
      <c r="I11" s="5"/>
      <c r="J11" s="5"/>
      <c r="K11" s="5"/>
      <c r="L11" s="5"/>
      <c r="M11" s="5"/>
      <c r="N11" s="5"/>
      <c r="O11" s="4"/>
      <c r="P11" s="4"/>
      <c r="Q11" s="4"/>
      <c r="R11" s="4"/>
      <c r="S11" s="4"/>
      <c r="T11" s="4"/>
    </row>
    <row r="12" spans="1:20" ht="18.75" x14ac:dyDescent="0.3">
      <c r="A12" s="6" t="s">
        <v>11</v>
      </c>
      <c r="B12" s="6"/>
      <c r="C12" s="5"/>
      <c r="D12" s="5"/>
      <c r="E12" s="5"/>
      <c r="F12" s="15"/>
      <c r="G12" s="5"/>
      <c r="H12" s="5"/>
      <c r="I12" s="5"/>
      <c r="J12" s="5"/>
      <c r="K12" s="5"/>
      <c r="L12" s="5"/>
      <c r="M12" s="5"/>
      <c r="N12" s="5"/>
      <c r="O12" s="4"/>
      <c r="P12" s="4"/>
      <c r="Q12" s="4"/>
      <c r="R12" s="4"/>
      <c r="S12" s="4"/>
      <c r="T12" s="4"/>
    </row>
    <row r="13" spans="1:20" ht="16.5" thickBot="1" x14ac:dyDescent="0.3">
      <c r="A13" s="10"/>
      <c r="B13" s="4"/>
      <c r="C13" s="4"/>
      <c r="D13" s="4"/>
      <c r="E13" s="4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ht="38.25" customHeight="1" thickBot="1" x14ac:dyDescent="0.3">
      <c r="A14" s="131" t="s">
        <v>4</v>
      </c>
      <c r="B14" s="129" t="s">
        <v>5</v>
      </c>
      <c r="C14" s="129" t="s">
        <v>6</v>
      </c>
      <c r="D14" s="129" t="s">
        <v>89</v>
      </c>
      <c r="E14" s="129" t="s">
        <v>7</v>
      </c>
      <c r="F14" s="139" t="s">
        <v>32</v>
      </c>
      <c r="G14" s="137" t="s">
        <v>297</v>
      </c>
      <c r="H14" s="135" t="s">
        <v>8</v>
      </c>
      <c r="I14" s="137" t="s">
        <v>45</v>
      </c>
      <c r="J14" s="135" t="s">
        <v>9</v>
      </c>
      <c r="K14" s="133" t="s">
        <v>294</v>
      </c>
      <c r="L14" s="134"/>
      <c r="M14" s="4"/>
      <c r="N14" s="4"/>
      <c r="O14" s="4"/>
      <c r="P14" s="4"/>
      <c r="Q14" s="4"/>
      <c r="R14" s="4"/>
      <c r="S14" s="4"/>
      <c r="T14" s="4"/>
    </row>
    <row r="15" spans="1:20" s="13" customFormat="1" ht="38.25" customHeight="1" thickBot="1" x14ac:dyDescent="0.3">
      <c r="A15" s="132"/>
      <c r="B15" s="130"/>
      <c r="C15" s="130"/>
      <c r="D15" s="130"/>
      <c r="E15" s="130"/>
      <c r="F15" s="140"/>
      <c r="G15" s="138"/>
      <c r="H15" s="136"/>
      <c r="I15" s="138"/>
      <c r="J15" s="141"/>
      <c r="K15" s="123" t="s">
        <v>295</v>
      </c>
      <c r="L15" s="124" t="s">
        <v>296</v>
      </c>
      <c r="M15" s="12"/>
      <c r="N15" s="12"/>
      <c r="O15" s="12"/>
      <c r="P15" s="12"/>
      <c r="Q15" s="12"/>
      <c r="R15" s="12"/>
      <c r="S15" s="12"/>
      <c r="T15" s="12"/>
    </row>
    <row r="16" spans="1:20" s="13" customFormat="1" ht="31.5" customHeight="1" x14ac:dyDescent="0.25">
      <c r="A16" s="79" t="s">
        <v>25</v>
      </c>
      <c r="B16" s="80" t="s">
        <v>46</v>
      </c>
      <c r="C16" s="81"/>
      <c r="D16" s="82" t="s">
        <v>90</v>
      </c>
      <c r="E16" s="83" t="s">
        <v>10</v>
      </c>
      <c r="F16" s="84">
        <f>SUM(F17:F37)</f>
        <v>649.6</v>
      </c>
      <c r="G16" s="85"/>
      <c r="H16" s="86">
        <f>SUM(H17:H37)</f>
        <v>0</v>
      </c>
      <c r="I16" s="85"/>
      <c r="J16" s="116">
        <f>SUM(J17:J37)</f>
        <v>0</v>
      </c>
      <c r="K16" s="121"/>
      <c r="L16" s="122">
        <f>SUM(L17:L37)</f>
        <v>0</v>
      </c>
      <c r="M16" s="12"/>
      <c r="N16" s="12"/>
      <c r="O16" s="12"/>
      <c r="P16" s="12"/>
      <c r="Q16" s="12"/>
      <c r="R16" s="12"/>
      <c r="S16" s="12"/>
      <c r="T16" s="12"/>
    </row>
    <row r="17" spans="1:20" s="13" customFormat="1" ht="63" customHeight="1" x14ac:dyDescent="0.25">
      <c r="A17" s="44" t="s">
        <v>47</v>
      </c>
      <c r="B17" s="40" t="s">
        <v>48</v>
      </c>
      <c r="C17" s="148" t="s">
        <v>88</v>
      </c>
      <c r="D17" s="41"/>
      <c r="E17" s="9" t="s">
        <v>10</v>
      </c>
      <c r="F17" s="157">
        <v>54</v>
      </c>
      <c r="G17" s="73"/>
      <c r="H17" s="74">
        <f>G17*F17</f>
        <v>0</v>
      </c>
      <c r="I17" s="73"/>
      <c r="J17" s="56">
        <f>F17*I17</f>
        <v>0</v>
      </c>
      <c r="K17" s="106">
        <f>G17-I17</f>
        <v>0</v>
      </c>
      <c r="L17" s="107">
        <f>K17*F17</f>
        <v>0</v>
      </c>
      <c r="M17" s="12"/>
      <c r="N17" s="12"/>
      <c r="O17" s="12"/>
      <c r="P17" s="12"/>
      <c r="Q17" s="12"/>
      <c r="R17" s="12"/>
      <c r="S17" s="12"/>
      <c r="T17" s="12"/>
    </row>
    <row r="18" spans="1:20" s="13" customFormat="1" ht="15.75" x14ac:dyDescent="0.25">
      <c r="A18" s="44" t="s">
        <v>49</v>
      </c>
      <c r="B18" s="40" t="s">
        <v>50</v>
      </c>
      <c r="C18" s="149"/>
      <c r="D18" s="42"/>
      <c r="E18" s="9" t="s">
        <v>10</v>
      </c>
      <c r="F18" s="157">
        <v>11.4</v>
      </c>
      <c r="G18" s="73"/>
      <c r="H18" s="74">
        <f t="shared" ref="H18:H37" si="0">G18*F18</f>
        <v>0</v>
      </c>
      <c r="I18" s="73"/>
      <c r="J18" s="56">
        <f t="shared" ref="J18:J37" si="1">F18*I18</f>
        <v>0</v>
      </c>
      <c r="K18" s="106">
        <f t="shared" ref="K18:K80" si="2">G18-I18</f>
        <v>0</v>
      </c>
      <c r="L18" s="107">
        <f t="shared" ref="L18:L80" si="3">K18*F18</f>
        <v>0</v>
      </c>
      <c r="M18" s="12"/>
      <c r="N18" s="12"/>
      <c r="O18" s="12"/>
      <c r="P18" s="12"/>
      <c r="Q18" s="12"/>
      <c r="R18" s="12"/>
      <c r="S18" s="12"/>
      <c r="T18" s="12"/>
    </row>
    <row r="19" spans="1:20" s="13" customFormat="1" ht="15.75" x14ac:dyDescent="0.25">
      <c r="A19" s="44" t="s">
        <v>51</v>
      </c>
      <c r="B19" s="40" t="s">
        <v>52</v>
      </c>
      <c r="C19" s="149"/>
      <c r="D19" s="42"/>
      <c r="E19" s="9" t="s">
        <v>10</v>
      </c>
      <c r="F19" s="157">
        <v>5</v>
      </c>
      <c r="G19" s="73"/>
      <c r="H19" s="74">
        <f t="shared" si="0"/>
        <v>0</v>
      </c>
      <c r="I19" s="73"/>
      <c r="J19" s="56">
        <f t="shared" si="1"/>
        <v>0</v>
      </c>
      <c r="K19" s="106">
        <f t="shared" si="2"/>
        <v>0</v>
      </c>
      <c r="L19" s="107">
        <f t="shared" si="3"/>
        <v>0</v>
      </c>
      <c r="M19" s="12"/>
      <c r="N19" s="12"/>
      <c r="O19" s="12"/>
      <c r="P19" s="12"/>
      <c r="Q19" s="12"/>
      <c r="R19" s="12"/>
      <c r="S19" s="12"/>
      <c r="T19" s="12"/>
    </row>
    <row r="20" spans="1:20" s="13" customFormat="1" ht="15.75" x14ac:dyDescent="0.25">
      <c r="A20" s="44" t="s">
        <v>53</v>
      </c>
      <c r="B20" s="40" t="s">
        <v>54</v>
      </c>
      <c r="C20" s="149"/>
      <c r="D20" s="42"/>
      <c r="E20" s="9" t="s">
        <v>10</v>
      </c>
      <c r="F20" s="158">
        <v>14.5</v>
      </c>
      <c r="G20" s="73"/>
      <c r="H20" s="74">
        <f t="shared" si="0"/>
        <v>0</v>
      </c>
      <c r="I20" s="73"/>
      <c r="J20" s="56">
        <f t="shared" si="1"/>
        <v>0</v>
      </c>
      <c r="K20" s="106">
        <f t="shared" si="2"/>
        <v>0</v>
      </c>
      <c r="L20" s="107">
        <f t="shared" si="3"/>
        <v>0</v>
      </c>
      <c r="M20" s="12"/>
      <c r="N20" s="12"/>
      <c r="O20" s="12"/>
      <c r="P20" s="12"/>
      <c r="Q20" s="12"/>
      <c r="R20" s="12"/>
      <c r="S20" s="12"/>
      <c r="T20" s="12"/>
    </row>
    <row r="21" spans="1:20" s="13" customFormat="1" ht="15.75" x14ac:dyDescent="0.25">
      <c r="A21" s="44" t="s">
        <v>55</v>
      </c>
      <c r="B21" s="40" t="s">
        <v>56</v>
      </c>
      <c r="C21" s="149"/>
      <c r="D21" s="42"/>
      <c r="E21" s="9" t="s">
        <v>10</v>
      </c>
      <c r="F21" s="158">
        <v>5</v>
      </c>
      <c r="G21" s="73"/>
      <c r="H21" s="74">
        <f t="shared" si="0"/>
        <v>0</v>
      </c>
      <c r="I21" s="73"/>
      <c r="J21" s="56">
        <f t="shared" si="1"/>
        <v>0</v>
      </c>
      <c r="K21" s="106">
        <f t="shared" si="2"/>
        <v>0</v>
      </c>
      <c r="L21" s="107">
        <f t="shared" si="3"/>
        <v>0</v>
      </c>
      <c r="M21" s="12"/>
      <c r="N21" s="12"/>
      <c r="O21" s="12"/>
      <c r="P21" s="12"/>
      <c r="Q21" s="12"/>
      <c r="R21" s="12"/>
      <c r="S21" s="12"/>
      <c r="T21" s="12"/>
    </row>
    <row r="22" spans="1:20" s="13" customFormat="1" ht="30" x14ac:dyDescent="0.25">
      <c r="A22" s="44" t="s">
        <v>57</v>
      </c>
      <c r="B22" s="40" t="s">
        <v>58</v>
      </c>
      <c r="C22" s="149"/>
      <c r="D22" s="42"/>
      <c r="E22" s="9" t="s">
        <v>10</v>
      </c>
      <c r="F22" s="158">
        <v>2.5</v>
      </c>
      <c r="G22" s="73"/>
      <c r="H22" s="74">
        <f t="shared" si="0"/>
        <v>0</v>
      </c>
      <c r="I22" s="73"/>
      <c r="J22" s="56">
        <f t="shared" si="1"/>
        <v>0</v>
      </c>
      <c r="K22" s="106">
        <f t="shared" si="2"/>
        <v>0</v>
      </c>
      <c r="L22" s="107">
        <f t="shared" si="3"/>
        <v>0</v>
      </c>
      <c r="M22" s="12"/>
      <c r="N22" s="12"/>
      <c r="O22" s="12"/>
      <c r="P22" s="12"/>
      <c r="Q22" s="12"/>
      <c r="R22" s="12"/>
      <c r="S22" s="12"/>
      <c r="T22" s="12"/>
    </row>
    <row r="23" spans="1:20" s="13" customFormat="1" ht="15.75" x14ac:dyDescent="0.25">
      <c r="A23" s="44" t="s">
        <v>59</v>
      </c>
      <c r="B23" s="40" t="s">
        <v>60</v>
      </c>
      <c r="C23" s="149"/>
      <c r="D23" s="42"/>
      <c r="E23" s="9" t="s">
        <v>10</v>
      </c>
      <c r="F23" s="158">
        <v>5</v>
      </c>
      <c r="G23" s="73"/>
      <c r="H23" s="74">
        <f t="shared" si="0"/>
        <v>0</v>
      </c>
      <c r="I23" s="73"/>
      <c r="J23" s="56">
        <f t="shared" si="1"/>
        <v>0</v>
      </c>
      <c r="K23" s="106">
        <f t="shared" si="2"/>
        <v>0</v>
      </c>
      <c r="L23" s="107">
        <f t="shared" si="3"/>
        <v>0</v>
      </c>
      <c r="M23" s="12"/>
      <c r="N23" s="12"/>
      <c r="O23" s="12"/>
      <c r="P23" s="12"/>
      <c r="Q23" s="12"/>
      <c r="R23" s="12"/>
      <c r="S23" s="12"/>
      <c r="T23" s="12"/>
    </row>
    <row r="24" spans="1:20" s="13" customFormat="1" ht="15.75" x14ac:dyDescent="0.25">
      <c r="A24" s="44" t="s">
        <v>61</v>
      </c>
      <c r="B24" s="40" t="s">
        <v>299</v>
      </c>
      <c r="C24" s="149"/>
      <c r="D24" s="42"/>
      <c r="E24" s="9" t="s">
        <v>10</v>
      </c>
      <c r="F24" s="158">
        <v>26.4</v>
      </c>
      <c r="G24" s="73"/>
      <c r="H24" s="74">
        <f t="shared" si="0"/>
        <v>0</v>
      </c>
      <c r="I24" s="73"/>
      <c r="J24" s="56">
        <f t="shared" si="1"/>
        <v>0</v>
      </c>
      <c r="K24" s="106">
        <f t="shared" si="2"/>
        <v>0</v>
      </c>
      <c r="L24" s="107">
        <f t="shared" si="3"/>
        <v>0</v>
      </c>
      <c r="M24" s="12"/>
      <c r="N24" s="12"/>
      <c r="O24" s="12"/>
      <c r="P24" s="12"/>
      <c r="Q24" s="12"/>
      <c r="R24" s="12"/>
      <c r="S24" s="12"/>
      <c r="T24" s="12"/>
    </row>
    <row r="25" spans="1:20" s="13" customFormat="1" ht="15.75" x14ac:dyDescent="0.25">
      <c r="A25" s="44" t="s">
        <v>62</v>
      </c>
      <c r="B25" s="40" t="s">
        <v>300</v>
      </c>
      <c r="C25" s="149"/>
      <c r="D25" s="42"/>
      <c r="E25" s="9" t="s">
        <v>10</v>
      </c>
      <c r="F25" s="158">
        <v>26.4</v>
      </c>
      <c r="G25" s="73"/>
      <c r="H25" s="74">
        <f t="shared" si="0"/>
        <v>0</v>
      </c>
      <c r="I25" s="73"/>
      <c r="J25" s="56">
        <f t="shared" si="1"/>
        <v>0</v>
      </c>
      <c r="K25" s="106">
        <f t="shared" si="2"/>
        <v>0</v>
      </c>
      <c r="L25" s="107">
        <f t="shared" si="3"/>
        <v>0</v>
      </c>
      <c r="M25" s="12"/>
      <c r="N25" s="12"/>
      <c r="O25" s="12"/>
      <c r="P25" s="12"/>
      <c r="Q25" s="12"/>
      <c r="R25" s="12"/>
      <c r="S25" s="12"/>
      <c r="T25" s="12"/>
    </row>
    <row r="26" spans="1:20" s="13" customFormat="1" ht="15.75" x14ac:dyDescent="0.25">
      <c r="A26" s="44" t="s">
        <v>63</v>
      </c>
      <c r="B26" s="40" t="s">
        <v>64</v>
      </c>
      <c r="C26" s="149"/>
      <c r="D26" s="42"/>
      <c r="E26" s="9" t="s">
        <v>10</v>
      </c>
      <c r="F26" s="158">
        <v>40</v>
      </c>
      <c r="G26" s="73"/>
      <c r="H26" s="74">
        <f t="shared" si="0"/>
        <v>0</v>
      </c>
      <c r="I26" s="73"/>
      <c r="J26" s="56">
        <f t="shared" si="1"/>
        <v>0</v>
      </c>
      <c r="K26" s="106">
        <f t="shared" si="2"/>
        <v>0</v>
      </c>
      <c r="L26" s="107">
        <f t="shared" si="3"/>
        <v>0</v>
      </c>
      <c r="M26" s="12"/>
      <c r="N26" s="12"/>
      <c r="O26" s="12"/>
      <c r="P26" s="12"/>
      <c r="Q26" s="12"/>
      <c r="R26" s="12"/>
      <c r="S26" s="12"/>
      <c r="T26" s="12"/>
    </row>
    <row r="27" spans="1:20" s="13" customFormat="1" ht="15.75" x14ac:dyDescent="0.25">
      <c r="A27" s="44" t="s">
        <v>65</v>
      </c>
      <c r="B27" s="40" t="s">
        <v>66</v>
      </c>
      <c r="C27" s="149"/>
      <c r="D27" s="42"/>
      <c r="E27" s="9" t="s">
        <v>10</v>
      </c>
      <c r="F27" s="158">
        <v>40</v>
      </c>
      <c r="G27" s="75"/>
      <c r="H27" s="76">
        <f t="shared" si="0"/>
        <v>0</v>
      </c>
      <c r="I27" s="75"/>
      <c r="J27" s="57">
        <f t="shared" si="1"/>
        <v>0</v>
      </c>
      <c r="K27" s="106">
        <f t="shared" si="2"/>
        <v>0</v>
      </c>
      <c r="L27" s="107">
        <f t="shared" si="3"/>
        <v>0</v>
      </c>
      <c r="M27" s="12"/>
      <c r="N27" s="12"/>
      <c r="O27" s="12"/>
      <c r="P27" s="12"/>
      <c r="Q27" s="12"/>
      <c r="R27" s="12"/>
      <c r="S27" s="12"/>
      <c r="T27" s="12"/>
    </row>
    <row r="28" spans="1:20" s="13" customFormat="1" ht="15.75" x14ac:dyDescent="0.25">
      <c r="A28" s="44" t="s">
        <v>67</v>
      </c>
      <c r="B28" s="40" t="s">
        <v>68</v>
      </c>
      <c r="C28" s="149"/>
      <c r="D28" s="42"/>
      <c r="E28" s="9" t="s">
        <v>10</v>
      </c>
      <c r="F28" s="158">
        <v>40</v>
      </c>
      <c r="G28" s="75"/>
      <c r="H28" s="76">
        <f t="shared" si="0"/>
        <v>0</v>
      </c>
      <c r="I28" s="75"/>
      <c r="J28" s="57">
        <f t="shared" si="1"/>
        <v>0</v>
      </c>
      <c r="K28" s="106">
        <f t="shared" si="2"/>
        <v>0</v>
      </c>
      <c r="L28" s="107">
        <f t="shared" si="3"/>
        <v>0</v>
      </c>
      <c r="M28" s="12"/>
      <c r="N28" s="12"/>
      <c r="O28" s="12"/>
      <c r="P28" s="12"/>
      <c r="Q28" s="12"/>
      <c r="R28" s="12"/>
      <c r="S28" s="12"/>
      <c r="T28" s="12"/>
    </row>
    <row r="29" spans="1:20" s="13" customFormat="1" ht="15.75" x14ac:dyDescent="0.25">
      <c r="A29" s="44" t="s">
        <v>69</v>
      </c>
      <c r="B29" s="40" t="s">
        <v>70</v>
      </c>
      <c r="C29" s="149"/>
      <c r="D29" s="42"/>
      <c r="E29" s="9" t="s">
        <v>10</v>
      </c>
      <c r="F29" s="158">
        <v>40</v>
      </c>
      <c r="G29" s="75"/>
      <c r="H29" s="76">
        <f t="shared" si="0"/>
        <v>0</v>
      </c>
      <c r="I29" s="75"/>
      <c r="J29" s="57">
        <f t="shared" si="1"/>
        <v>0</v>
      </c>
      <c r="K29" s="106">
        <f t="shared" si="2"/>
        <v>0</v>
      </c>
      <c r="L29" s="107">
        <f t="shared" si="3"/>
        <v>0</v>
      </c>
      <c r="M29" s="12"/>
      <c r="N29" s="12"/>
      <c r="O29" s="12"/>
      <c r="P29" s="12"/>
      <c r="Q29" s="12"/>
      <c r="R29" s="12"/>
      <c r="S29" s="12"/>
      <c r="T29" s="12"/>
    </row>
    <row r="30" spans="1:20" s="13" customFormat="1" ht="15.75" x14ac:dyDescent="0.25">
      <c r="A30" s="44" t="s">
        <v>71</v>
      </c>
      <c r="B30" s="40" t="s">
        <v>72</v>
      </c>
      <c r="C30" s="149"/>
      <c r="D30" s="42"/>
      <c r="E30" s="9" t="s">
        <v>10</v>
      </c>
      <c r="F30" s="158">
        <v>40</v>
      </c>
      <c r="G30" s="75"/>
      <c r="H30" s="76">
        <f t="shared" si="0"/>
        <v>0</v>
      </c>
      <c r="I30" s="75"/>
      <c r="J30" s="57">
        <f t="shared" si="1"/>
        <v>0</v>
      </c>
      <c r="K30" s="106">
        <f t="shared" si="2"/>
        <v>0</v>
      </c>
      <c r="L30" s="107">
        <f t="shared" si="3"/>
        <v>0</v>
      </c>
      <c r="M30" s="12"/>
      <c r="N30" s="12"/>
      <c r="O30" s="12"/>
      <c r="P30" s="12"/>
      <c r="Q30" s="12"/>
      <c r="R30" s="12"/>
      <c r="S30" s="12"/>
      <c r="T30" s="12"/>
    </row>
    <row r="31" spans="1:20" s="13" customFormat="1" ht="15.75" x14ac:dyDescent="0.25">
      <c r="A31" s="44" t="s">
        <v>73</v>
      </c>
      <c r="B31" s="40" t="s">
        <v>74</v>
      </c>
      <c r="C31" s="149"/>
      <c r="D31" s="42"/>
      <c r="E31" s="9" t="s">
        <v>10</v>
      </c>
      <c r="F31" s="158">
        <v>40</v>
      </c>
      <c r="G31" s="75"/>
      <c r="H31" s="76">
        <f t="shared" si="0"/>
        <v>0</v>
      </c>
      <c r="I31" s="75"/>
      <c r="J31" s="57">
        <f t="shared" si="1"/>
        <v>0</v>
      </c>
      <c r="K31" s="106">
        <f t="shared" si="2"/>
        <v>0</v>
      </c>
      <c r="L31" s="107">
        <f t="shared" si="3"/>
        <v>0</v>
      </c>
      <c r="M31" s="12"/>
      <c r="N31" s="12"/>
      <c r="O31" s="12"/>
      <c r="P31" s="12"/>
      <c r="Q31" s="12"/>
      <c r="R31" s="12"/>
      <c r="S31" s="12"/>
      <c r="T31" s="12"/>
    </row>
    <row r="32" spans="1:20" s="13" customFormat="1" ht="15.75" x14ac:dyDescent="0.25">
      <c r="A32" s="44" t="s">
        <v>75</v>
      </c>
      <c r="B32" s="40" t="s">
        <v>76</v>
      </c>
      <c r="C32" s="149"/>
      <c r="D32" s="42"/>
      <c r="E32" s="9" t="s">
        <v>10</v>
      </c>
      <c r="F32" s="158">
        <v>40</v>
      </c>
      <c r="G32" s="75"/>
      <c r="H32" s="76">
        <f t="shared" si="0"/>
        <v>0</v>
      </c>
      <c r="I32" s="75"/>
      <c r="J32" s="57">
        <f t="shared" si="1"/>
        <v>0</v>
      </c>
      <c r="K32" s="106">
        <f t="shared" si="2"/>
        <v>0</v>
      </c>
      <c r="L32" s="107">
        <f t="shared" si="3"/>
        <v>0</v>
      </c>
      <c r="M32" s="12"/>
      <c r="N32" s="12"/>
      <c r="O32" s="12"/>
      <c r="P32" s="12"/>
      <c r="Q32" s="12"/>
      <c r="R32" s="12"/>
      <c r="S32" s="12"/>
      <c r="T32" s="12"/>
    </row>
    <row r="33" spans="1:20" s="13" customFormat="1" ht="15.75" x14ac:dyDescent="0.25">
      <c r="A33" s="44" t="s">
        <v>77</v>
      </c>
      <c r="B33" s="40" t="s">
        <v>78</v>
      </c>
      <c r="C33" s="149"/>
      <c r="D33" s="42"/>
      <c r="E33" s="9" t="s">
        <v>10</v>
      </c>
      <c r="F33" s="158">
        <v>40</v>
      </c>
      <c r="G33" s="75"/>
      <c r="H33" s="76">
        <f t="shared" si="0"/>
        <v>0</v>
      </c>
      <c r="I33" s="75"/>
      <c r="J33" s="57">
        <f t="shared" si="1"/>
        <v>0</v>
      </c>
      <c r="K33" s="106">
        <f t="shared" si="2"/>
        <v>0</v>
      </c>
      <c r="L33" s="107">
        <f t="shared" si="3"/>
        <v>0</v>
      </c>
      <c r="M33" s="12"/>
      <c r="N33" s="12"/>
      <c r="O33" s="12"/>
      <c r="P33" s="12"/>
      <c r="Q33" s="12"/>
      <c r="R33" s="12"/>
      <c r="S33" s="12"/>
      <c r="T33" s="12"/>
    </row>
    <row r="34" spans="1:20" s="13" customFormat="1" ht="15.75" x14ac:dyDescent="0.25">
      <c r="A34" s="44" t="s">
        <v>79</v>
      </c>
      <c r="B34" s="40" t="s">
        <v>80</v>
      </c>
      <c r="C34" s="149"/>
      <c r="D34" s="42"/>
      <c r="E34" s="9" t="s">
        <v>10</v>
      </c>
      <c r="F34" s="158">
        <v>80</v>
      </c>
      <c r="G34" s="75"/>
      <c r="H34" s="76">
        <f t="shared" si="0"/>
        <v>0</v>
      </c>
      <c r="I34" s="75"/>
      <c r="J34" s="57">
        <f t="shared" si="1"/>
        <v>0</v>
      </c>
      <c r="K34" s="106">
        <f t="shared" si="2"/>
        <v>0</v>
      </c>
      <c r="L34" s="107">
        <f t="shared" si="3"/>
        <v>0</v>
      </c>
      <c r="M34" s="12"/>
      <c r="N34" s="12"/>
      <c r="O34" s="12"/>
      <c r="P34" s="12"/>
      <c r="Q34" s="12"/>
      <c r="R34" s="12"/>
      <c r="S34" s="12"/>
      <c r="T34" s="12"/>
    </row>
    <row r="35" spans="1:20" s="13" customFormat="1" ht="15.75" x14ac:dyDescent="0.25">
      <c r="A35" s="44" t="s">
        <v>81</v>
      </c>
      <c r="B35" s="40" t="s">
        <v>82</v>
      </c>
      <c r="C35" s="149"/>
      <c r="D35" s="42"/>
      <c r="E35" s="9" t="s">
        <v>10</v>
      </c>
      <c r="F35" s="158">
        <v>80</v>
      </c>
      <c r="G35" s="75"/>
      <c r="H35" s="76">
        <f t="shared" si="0"/>
        <v>0</v>
      </c>
      <c r="I35" s="75"/>
      <c r="J35" s="57">
        <f t="shared" si="1"/>
        <v>0</v>
      </c>
      <c r="K35" s="106">
        <f t="shared" si="2"/>
        <v>0</v>
      </c>
      <c r="L35" s="107">
        <f t="shared" si="3"/>
        <v>0</v>
      </c>
      <c r="M35" s="12"/>
      <c r="N35" s="12"/>
      <c r="O35" s="12"/>
      <c r="P35" s="12"/>
      <c r="Q35" s="12"/>
      <c r="R35" s="12"/>
      <c r="S35" s="12"/>
      <c r="T35" s="12"/>
    </row>
    <row r="36" spans="1:20" s="13" customFormat="1" ht="15.75" x14ac:dyDescent="0.25">
      <c r="A36" s="44" t="s">
        <v>83</v>
      </c>
      <c r="B36" s="40" t="s">
        <v>84</v>
      </c>
      <c r="C36" s="149"/>
      <c r="D36" s="42"/>
      <c r="E36" s="9" t="s">
        <v>10</v>
      </c>
      <c r="F36" s="158">
        <v>4.4000000000000004</v>
      </c>
      <c r="G36" s="75"/>
      <c r="H36" s="76">
        <f t="shared" si="0"/>
        <v>0</v>
      </c>
      <c r="I36" s="75"/>
      <c r="J36" s="57">
        <f t="shared" si="1"/>
        <v>0</v>
      </c>
      <c r="K36" s="106">
        <f t="shared" si="2"/>
        <v>0</v>
      </c>
      <c r="L36" s="107">
        <f t="shared" si="3"/>
        <v>0</v>
      </c>
      <c r="M36" s="12"/>
      <c r="N36" s="12"/>
      <c r="O36" s="12"/>
      <c r="P36" s="12"/>
      <c r="Q36" s="12"/>
      <c r="R36" s="12"/>
      <c r="S36" s="12"/>
      <c r="T36" s="12"/>
    </row>
    <row r="37" spans="1:20" s="13" customFormat="1" ht="30.75" thickBot="1" x14ac:dyDescent="0.3">
      <c r="A37" s="45" t="s">
        <v>85</v>
      </c>
      <c r="B37" s="46" t="s">
        <v>86</v>
      </c>
      <c r="C37" s="155"/>
      <c r="D37" s="87"/>
      <c r="E37" s="88" t="s">
        <v>10</v>
      </c>
      <c r="F37" s="159">
        <v>15</v>
      </c>
      <c r="G37" s="89"/>
      <c r="H37" s="90">
        <f t="shared" si="0"/>
        <v>0</v>
      </c>
      <c r="I37" s="89"/>
      <c r="J37" s="117">
        <f t="shared" si="1"/>
        <v>0</v>
      </c>
      <c r="K37" s="112">
        <f t="shared" si="2"/>
        <v>0</v>
      </c>
      <c r="L37" s="113">
        <f t="shared" si="3"/>
        <v>0</v>
      </c>
      <c r="M37" s="12"/>
      <c r="N37" s="12"/>
      <c r="O37" s="12"/>
      <c r="P37" s="12"/>
      <c r="Q37" s="12"/>
      <c r="R37" s="12"/>
      <c r="S37" s="12"/>
      <c r="T37" s="12"/>
    </row>
    <row r="38" spans="1:20" s="13" customFormat="1" ht="31.5" x14ac:dyDescent="0.25">
      <c r="A38" s="79" t="s">
        <v>26</v>
      </c>
      <c r="B38" s="83" t="s">
        <v>91</v>
      </c>
      <c r="C38" s="82"/>
      <c r="D38" s="82" t="s">
        <v>96</v>
      </c>
      <c r="E38" s="83" t="s">
        <v>10</v>
      </c>
      <c r="F38" s="84">
        <f>F39+F40</f>
        <v>4.8</v>
      </c>
      <c r="G38" s="85"/>
      <c r="H38" s="86">
        <f>H39+H40</f>
        <v>0</v>
      </c>
      <c r="I38" s="85"/>
      <c r="J38" s="116">
        <f>J39+J40</f>
        <v>0</v>
      </c>
      <c r="K38" s="104"/>
      <c r="L38" s="105">
        <f>L39+L40</f>
        <v>0</v>
      </c>
      <c r="M38" s="12"/>
      <c r="N38" s="12"/>
      <c r="O38" s="12"/>
      <c r="P38" s="12"/>
      <c r="Q38" s="12"/>
      <c r="R38" s="12"/>
      <c r="S38" s="12"/>
      <c r="T38" s="12"/>
    </row>
    <row r="39" spans="1:20" s="13" customFormat="1" ht="30" x14ac:dyDescent="0.25">
      <c r="A39" s="44" t="s">
        <v>92</v>
      </c>
      <c r="B39" s="47" t="s">
        <v>93</v>
      </c>
      <c r="C39" s="142" t="s">
        <v>87</v>
      </c>
      <c r="D39" s="43"/>
      <c r="E39" s="9" t="s">
        <v>10</v>
      </c>
      <c r="F39" s="63">
        <v>4</v>
      </c>
      <c r="G39" s="75"/>
      <c r="H39" s="76">
        <f>G39*F39</f>
        <v>0</v>
      </c>
      <c r="I39" s="75"/>
      <c r="J39" s="57">
        <f>I39*F39</f>
        <v>0</v>
      </c>
      <c r="K39" s="106">
        <f t="shared" si="2"/>
        <v>0</v>
      </c>
      <c r="L39" s="107">
        <f t="shared" si="3"/>
        <v>0</v>
      </c>
      <c r="M39" s="12"/>
      <c r="N39" s="12"/>
      <c r="O39" s="12"/>
      <c r="P39" s="12"/>
      <c r="Q39" s="12"/>
      <c r="R39" s="12"/>
      <c r="S39" s="12"/>
      <c r="T39" s="12"/>
    </row>
    <row r="40" spans="1:20" s="13" customFormat="1" ht="31.5" customHeight="1" thickBot="1" x14ac:dyDescent="0.3">
      <c r="A40" s="45" t="s">
        <v>94</v>
      </c>
      <c r="B40" s="48" t="s">
        <v>95</v>
      </c>
      <c r="C40" s="143"/>
      <c r="D40" s="61"/>
      <c r="E40" s="88" t="s">
        <v>10</v>
      </c>
      <c r="F40" s="91">
        <v>0.8</v>
      </c>
      <c r="G40" s="89"/>
      <c r="H40" s="90">
        <f>G40*F40</f>
        <v>0</v>
      </c>
      <c r="I40" s="89"/>
      <c r="J40" s="117">
        <f>I40*F40</f>
        <v>0</v>
      </c>
      <c r="K40" s="108">
        <f t="shared" si="2"/>
        <v>0</v>
      </c>
      <c r="L40" s="109">
        <f t="shared" si="3"/>
        <v>0</v>
      </c>
      <c r="M40" s="12"/>
      <c r="N40" s="12"/>
      <c r="O40" s="12"/>
      <c r="P40" s="12"/>
      <c r="Q40" s="12"/>
      <c r="R40" s="12"/>
      <c r="S40" s="12"/>
      <c r="T40" s="12"/>
    </row>
    <row r="41" spans="1:20" s="13" customFormat="1" ht="31.5" x14ac:dyDescent="0.25">
      <c r="A41" s="79" t="s">
        <v>27</v>
      </c>
      <c r="B41" s="83" t="s">
        <v>97</v>
      </c>
      <c r="C41" s="82"/>
      <c r="D41" s="82" t="s">
        <v>108</v>
      </c>
      <c r="E41" s="83" t="s">
        <v>10</v>
      </c>
      <c r="F41" s="84">
        <f>SUM(F42:F46)</f>
        <v>15.05</v>
      </c>
      <c r="G41" s="85"/>
      <c r="H41" s="86">
        <f>SUM(H42:H46)</f>
        <v>0</v>
      </c>
      <c r="I41" s="85"/>
      <c r="J41" s="116">
        <f>SUM(J42:J46)</f>
        <v>0</v>
      </c>
      <c r="K41" s="110"/>
      <c r="L41" s="111">
        <f>SUM(L42:L46)</f>
        <v>0</v>
      </c>
      <c r="M41" s="12"/>
      <c r="N41" s="12"/>
      <c r="O41" s="12"/>
      <c r="P41" s="12"/>
      <c r="Q41" s="12"/>
      <c r="R41" s="12"/>
      <c r="S41" s="12"/>
      <c r="T41" s="12"/>
    </row>
    <row r="42" spans="1:20" s="13" customFormat="1" ht="15.75" customHeight="1" x14ac:dyDescent="0.25">
      <c r="A42" s="44" t="s">
        <v>98</v>
      </c>
      <c r="B42" s="47" t="s">
        <v>99</v>
      </c>
      <c r="C42" s="142" t="s">
        <v>87</v>
      </c>
      <c r="D42" s="43"/>
      <c r="E42" s="9" t="s">
        <v>10</v>
      </c>
      <c r="F42" s="160">
        <v>4</v>
      </c>
      <c r="G42" s="75"/>
      <c r="H42" s="76">
        <f>G42*F42</f>
        <v>0</v>
      </c>
      <c r="I42" s="75"/>
      <c r="J42" s="57">
        <f>I42*F42</f>
        <v>0</v>
      </c>
      <c r="K42" s="114">
        <f t="shared" si="2"/>
        <v>0</v>
      </c>
      <c r="L42" s="115">
        <f t="shared" si="3"/>
        <v>0</v>
      </c>
      <c r="M42" s="12"/>
      <c r="N42" s="12"/>
      <c r="O42" s="12"/>
      <c r="P42" s="12"/>
      <c r="Q42" s="12"/>
      <c r="R42" s="12"/>
      <c r="S42" s="12"/>
      <c r="T42" s="12"/>
    </row>
    <row r="43" spans="1:20" s="13" customFormat="1" ht="15.75" x14ac:dyDescent="0.25">
      <c r="A43" s="44" t="s">
        <v>100</v>
      </c>
      <c r="B43" s="47" t="s">
        <v>101</v>
      </c>
      <c r="C43" s="147"/>
      <c r="D43" s="43"/>
      <c r="E43" s="9" t="s">
        <v>10</v>
      </c>
      <c r="F43" s="160">
        <v>2.25</v>
      </c>
      <c r="G43" s="75"/>
      <c r="H43" s="76">
        <f t="shared" ref="H43:H46" si="4">G43*F43</f>
        <v>0</v>
      </c>
      <c r="I43" s="75"/>
      <c r="J43" s="57">
        <f t="shared" ref="J43:J46" si="5">I43*F43</f>
        <v>0</v>
      </c>
      <c r="K43" s="114">
        <f t="shared" si="2"/>
        <v>0</v>
      </c>
      <c r="L43" s="115">
        <f t="shared" si="3"/>
        <v>0</v>
      </c>
      <c r="M43" s="12"/>
      <c r="N43" s="12"/>
      <c r="O43" s="12"/>
      <c r="P43" s="12"/>
      <c r="Q43" s="12"/>
      <c r="R43" s="12"/>
      <c r="S43" s="12"/>
      <c r="T43" s="12"/>
    </row>
    <row r="44" spans="1:20" s="13" customFormat="1" ht="15.75" customHeight="1" x14ac:dyDescent="0.25">
      <c r="A44" s="44" t="s">
        <v>102</v>
      </c>
      <c r="B44" s="47" t="s">
        <v>103</v>
      </c>
      <c r="C44" s="147"/>
      <c r="D44" s="43"/>
      <c r="E44" s="9" t="s">
        <v>10</v>
      </c>
      <c r="F44" s="160">
        <v>0.9</v>
      </c>
      <c r="G44" s="75"/>
      <c r="H44" s="76">
        <f t="shared" si="4"/>
        <v>0</v>
      </c>
      <c r="I44" s="75"/>
      <c r="J44" s="57">
        <f t="shared" si="5"/>
        <v>0</v>
      </c>
      <c r="K44" s="114">
        <f t="shared" si="2"/>
        <v>0</v>
      </c>
      <c r="L44" s="115">
        <f t="shared" si="3"/>
        <v>0</v>
      </c>
      <c r="M44" s="12"/>
      <c r="N44" s="12"/>
      <c r="O44" s="12"/>
      <c r="P44" s="12"/>
      <c r="Q44" s="12"/>
      <c r="R44" s="12"/>
      <c r="S44" s="12"/>
      <c r="T44" s="12"/>
    </row>
    <row r="45" spans="1:20" s="13" customFormat="1" ht="15.75" x14ac:dyDescent="0.25">
      <c r="A45" s="44" t="s">
        <v>104</v>
      </c>
      <c r="B45" s="47" t="s">
        <v>105</v>
      </c>
      <c r="C45" s="147"/>
      <c r="D45" s="43"/>
      <c r="E45" s="9" t="s">
        <v>10</v>
      </c>
      <c r="F45" s="160">
        <v>3</v>
      </c>
      <c r="G45" s="75"/>
      <c r="H45" s="76">
        <f t="shared" si="4"/>
        <v>0</v>
      </c>
      <c r="I45" s="75"/>
      <c r="J45" s="57">
        <f t="shared" si="5"/>
        <v>0</v>
      </c>
      <c r="K45" s="114">
        <f t="shared" si="2"/>
        <v>0</v>
      </c>
      <c r="L45" s="115">
        <f t="shared" si="3"/>
        <v>0</v>
      </c>
      <c r="M45" s="12"/>
      <c r="N45" s="12"/>
      <c r="O45" s="12"/>
      <c r="P45" s="12"/>
      <c r="Q45" s="12"/>
      <c r="R45" s="12"/>
      <c r="S45" s="12"/>
      <c r="T45" s="12"/>
    </row>
    <row r="46" spans="1:20" s="13" customFormat="1" ht="15.75" customHeight="1" thickBot="1" x14ac:dyDescent="0.3">
      <c r="A46" s="44" t="s">
        <v>106</v>
      </c>
      <c r="B46" s="47" t="s">
        <v>107</v>
      </c>
      <c r="C46" s="147"/>
      <c r="D46" s="43"/>
      <c r="E46" s="9" t="s">
        <v>10</v>
      </c>
      <c r="F46" s="160">
        <v>4.9000000000000004</v>
      </c>
      <c r="G46" s="75"/>
      <c r="H46" s="76">
        <f t="shared" si="4"/>
        <v>0</v>
      </c>
      <c r="I46" s="75"/>
      <c r="J46" s="57">
        <f t="shared" si="5"/>
        <v>0</v>
      </c>
      <c r="K46" s="114">
        <f t="shared" si="2"/>
        <v>0</v>
      </c>
      <c r="L46" s="115">
        <f t="shared" si="3"/>
        <v>0</v>
      </c>
      <c r="M46" s="12"/>
      <c r="N46" s="12"/>
      <c r="O46" s="12"/>
      <c r="P46" s="12"/>
      <c r="Q46" s="12"/>
      <c r="R46" s="12"/>
      <c r="S46" s="12"/>
      <c r="T46" s="12"/>
    </row>
    <row r="47" spans="1:20" s="13" customFormat="1" ht="31.5" x14ac:dyDescent="0.25">
      <c r="A47" s="79" t="s">
        <v>28</v>
      </c>
      <c r="B47" s="83" t="s">
        <v>109</v>
      </c>
      <c r="C47" s="82"/>
      <c r="D47" s="82" t="s">
        <v>135</v>
      </c>
      <c r="E47" s="83" t="s">
        <v>10</v>
      </c>
      <c r="F47" s="84">
        <f>SUM(F48:F59)</f>
        <v>261.40000000000003</v>
      </c>
      <c r="G47" s="85"/>
      <c r="H47" s="86">
        <f>SUM(H48:H59)</f>
        <v>0</v>
      </c>
      <c r="I47" s="85"/>
      <c r="J47" s="116">
        <f>SUM(J48:J59)</f>
        <v>0</v>
      </c>
      <c r="K47" s="104"/>
      <c r="L47" s="105">
        <f>SUM(L48:L59)</f>
        <v>0</v>
      </c>
      <c r="M47" s="12"/>
      <c r="N47" s="12"/>
      <c r="O47" s="12"/>
      <c r="P47" s="12"/>
      <c r="Q47" s="12"/>
      <c r="R47" s="12"/>
      <c r="S47" s="12"/>
      <c r="T47" s="12"/>
    </row>
    <row r="48" spans="1:20" s="13" customFormat="1" ht="19.5" customHeight="1" x14ac:dyDescent="0.25">
      <c r="A48" s="44" t="s">
        <v>110</v>
      </c>
      <c r="B48" s="47" t="s">
        <v>111</v>
      </c>
      <c r="C48" s="142" t="s">
        <v>134</v>
      </c>
      <c r="D48" s="43"/>
      <c r="E48" s="9" t="s">
        <v>10</v>
      </c>
      <c r="F48" s="64">
        <v>80</v>
      </c>
      <c r="G48" s="75"/>
      <c r="H48" s="76">
        <f>G48*F48</f>
        <v>0</v>
      </c>
      <c r="I48" s="75"/>
      <c r="J48" s="57">
        <f>I48*F48</f>
        <v>0</v>
      </c>
      <c r="K48" s="106">
        <f t="shared" si="2"/>
        <v>0</v>
      </c>
      <c r="L48" s="107">
        <f t="shared" si="3"/>
        <v>0</v>
      </c>
      <c r="M48" s="12"/>
      <c r="N48" s="12"/>
      <c r="O48" s="12"/>
      <c r="P48" s="12"/>
      <c r="Q48" s="12"/>
      <c r="R48" s="12"/>
      <c r="S48" s="12"/>
      <c r="T48" s="12"/>
    </row>
    <row r="49" spans="1:20" s="13" customFormat="1" ht="15.75" x14ac:dyDescent="0.25">
      <c r="A49" s="44" t="s">
        <v>112</v>
      </c>
      <c r="B49" s="47" t="s">
        <v>113</v>
      </c>
      <c r="C49" s="147"/>
      <c r="D49" s="43"/>
      <c r="E49" s="9" t="s">
        <v>10</v>
      </c>
      <c r="F49" s="64">
        <v>3.6</v>
      </c>
      <c r="G49" s="75"/>
      <c r="H49" s="76">
        <f t="shared" ref="H49:H59" si="6">G49*F49</f>
        <v>0</v>
      </c>
      <c r="I49" s="75"/>
      <c r="J49" s="57">
        <f t="shared" ref="J49:J59" si="7">I49*F49</f>
        <v>0</v>
      </c>
      <c r="K49" s="106">
        <f t="shared" si="2"/>
        <v>0</v>
      </c>
      <c r="L49" s="107">
        <f t="shared" si="3"/>
        <v>0</v>
      </c>
      <c r="M49" s="12"/>
      <c r="N49" s="12"/>
      <c r="O49" s="12"/>
      <c r="P49" s="12"/>
      <c r="Q49" s="12"/>
      <c r="R49" s="12"/>
      <c r="S49" s="12"/>
      <c r="T49" s="12"/>
    </row>
    <row r="50" spans="1:20" s="13" customFormat="1" ht="15.75" x14ac:dyDescent="0.25">
      <c r="A50" s="44" t="s">
        <v>114</v>
      </c>
      <c r="B50" s="47" t="s">
        <v>115</v>
      </c>
      <c r="C50" s="147"/>
      <c r="D50" s="43"/>
      <c r="E50" s="9" t="s">
        <v>10</v>
      </c>
      <c r="F50" s="64">
        <v>4.5</v>
      </c>
      <c r="G50" s="75"/>
      <c r="H50" s="76">
        <f t="shared" si="6"/>
        <v>0</v>
      </c>
      <c r="I50" s="75"/>
      <c r="J50" s="57">
        <f t="shared" si="7"/>
        <v>0</v>
      </c>
      <c r="K50" s="106">
        <f t="shared" si="2"/>
        <v>0</v>
      </c>
      <c r="L50" s="107">
        <f t="shared" si="3"/>
        <v>0</v>
      </c>
      <c r="M50" s="12"/>
      <c r="N50" s="12"/>
      <c r="O50" s="12"/>
      <c r="P50" s="12"/>
      <c r="Q50" s="12"/>
      <c r="R50" s="12"/>
      <c r="S50" s="12"/>
      <c r="T50" s="12"/>
    </row>
    <row r="51" spans="1:20" s="13" customFormat="1" ht="15.75" x14ac:dyDescent="0.25">
      <c r="A51" s="44" t="s">
        <v>116</v>
      </c>
      <c r="B51" s="47" t="s">
        <v>117</v>
      </c>
      <c r="C51" s="147"/>
      <c r="D51" s="43"/>
      <c r="E51" s="9" t="s">
        <v>10</v>
      </c>
      <c r="F51" s="64">
        <v>2.7</v>
      </c>
      <c r="G51" s="75"/>
      <c r="H51" s="76">
        <f t="shared" si="6"/>
        <v>0</v>
      </c>
      <c r="I51" s="75"/>
      <c r="J51" s="57">
        <f t="shared" si="7"/>
        <v>0</v>
      </c>
      <c r="K51" s="106">
        <f t="shared" si="2"/>
        <v>0</v>
      </c>
      <c r="L51" s="107">
        <f t="shared" si="3"/>
        <v>0</v>
      </c>
      <c r="M51" s="12"/>
      <c r="N51" s="12"/>
      <c r="O51" s="12"/>
      <c r="P51" s="12"/>
      <c r="Q51" s="12"/>
      <c r="R51" s="12"/>
      <c r="S51" s="12"/>
      <c r="T51" s="12"/>
    </row>
    <row r="52" spans="1:20" s="13" customFormat="1" ht="15.75" x14ac:dyDescent="0.25">
      <c r="A52" s="44" t="s">
        <v>118</v>
      </c>
      <c r="B52" s="47" t="s">
        <v>119</v>
      </c>
      <c r="C52" s="147"/>
      <c r="D52" s="43"/>
      <c r="E52" s="9" t="s">
        <v>10</v>
      </c>
      <c r="F52" s="64">
        <v>57</v>
      </c>
      <c r="G52" s="75"/>
      <c r="H52" s="76">
        <f t="shared" si="6"/>
        <v>0</v>
      </c>
      <c r="I52" s="75"/>
      <c r="J52" s="57">
        <f t="shared" si="7"/>
        <v>0</v>
      </c>
      <c r="K52" s="106">
        <f t="shared" si="2"/>
        <v>0</v>
      </c>
      <c r="L52" s="107">
        <f t="shared" si="3"/>
        <v>0</v>
      </c>
      <c r="M52" s="12"/>
      <c r="N52" s="12"/>
      <c r="O52" s="12"/>
      <c r="P52" s="12"/>
      <c r="Q52" s="12"/>
      <c r="R52" s="12"/>
      <c r="S52" s="12"/>
      <c r="T52" s="12"/>
    </row>
    <row r="53" spans="1:20" s="13" customFormat="1" ht="15.75" x14ac:dyDescent="0.25">
      <c r="A53" s="44" t="s">
        <v>120</v>
      </c>
      <c r="B53" s="47" t="s">
        <v>121</v>
      </c>
      <c r="C53" s="147"/>
      <c r="D53" s="43"/>
      <c r="E53" s="9" t="s">
        <v>10</v>
      </c>
      <c r="F53" s="64">
        <v>57</v>
      </c>
      <c r="G53" s="75"/>
      <c r="H53" s="76">
        <f t="shared" si="6"/>
        <v>0</v>
      </c>
      <c r="I53" s="75"/>
      <c r="J53" s="57">
        <f t="shared" si="7"/>
        <v>0</v>
      </c>
      <c r="K53" s="106">
        <f t="shared" si="2"/>
        <v>0</v>
      </c>
      <c r="L53" s="107">
        <f t="shared" si="3"/>
        <v>0</v>
      </c>
      <c r="M53" s="12"/>
      <c r="N53" s="12"/>
      <c r="O53" s="12"/>
      <c r="P53" s="12"/>
      <c r="Q53" s="12"/>
      <c r="R53" s="12"/>
      <c r="S53" s="12"/>
      <c r="T53" s="12"/>
    </row>
    <row r="54" spans="1:20" s="13" customFormat="1" ht="30" x14ac:dyDescent="0.25">
      <c r="A54" s="44" t="s">
        <v>122</v>
      </c>
      <c r="B54" s="47" t="s">
        <v>123</v>
      </c>
      <c r="C54" s="147"/>
      <c r="D54" s="43"/>
      <c r="E54" s="9" t="s">
        <v>10</v>
      </c>
      <c r="F54" s="64">
        <v>1.8</v>
      </c>
      <c r="G54" s="75"/>
      <c r="H54" s="76">
        <f t="shared" si="6"/>
        <v>0</v>
      </c>
      <c r="I54" s="75"/>
      <c r="J54" s="57">
        <f t="shared" si="7"/>
        <v>0</v>
      </c>
      <c r="K54" s="106">
        <f t="shared" si="2"/>
        <v>0</v>
      </c>
      <c r="L54" s="107">
        <f t="shared" si="3"/>
        <v>0</v>
      </c>
      <c r="M54" s="12"/>
      <c r="N54" s="12"/>
      <c r="O54" s="12"/>
      <c r="P54" s="12"/>
      <c r="Q54" s="12"/>
      <c r="R54" s="12"/>
      <c r="S54" s="12"/>
      <c r="T54" s="12"/>
    </row>
    <row r="55" spans="1:20" s="13" customFormat="1" ht="15.75" x14ac:dyDescent="0.25">
      <c r="A55" s="44" t="s">
        <v>124</v>
      </c>
      <c r="B55" s="47" t="s">
        <v>125</v>
      </c>
      <c r="C55" s="147"/>
      <c r="D55" s="43"/>
      <c r="E55" s="9" t="s">
        <v>10</v>
      </c>
      <c r="F55" s="64">
        <v>7</v>
      </c>
      <c r="G55" s="75"/>
      <c r="H55" s="76">
        <f t="shared" si="6"/>
        <v>0</v>
      </c>
      <c r="I55" s="75"/>
      <c r="J55" s="57">
        <f t="shared" si="7"/>
        <v>0</v>
      </c>
      <c r="K55" s="106">
        <f t="shared" si="2"/>
        <v>0</v>
      </c>
      <c r="L55" s="107">
        <f t="shared" si="3"/>
        <v>0</v>
      </c>
      <c r="M55" s="12"/>
      <c r="N55" s="12"/>
      <c r="O55" s="12"/>
      <c r="P55" s="12"/>
      <c r="Q55" s="12"/>
      <c r="R55" s="12"/>
      <c r="S55" s="12"/>
      <c r="T55" s="12"/>
    </row>
    <row r="56" spans="1:20" s="13" customFormat="1" ht="15.75" x14ac:dyDescent="0.25">
      <c r="A56" s="44" t="s">
        <v>126</v>
      </c>
      <c r="B56" s="47" t="s">
        <v>127</v>
      </c>
      <c r="C56" s="147"/>
      <c r="D56" s="43"/>
      <c r="E56" s="9" t="s">
        <v>10</v>
      </c>
      <c r="F56" s="64">
        <v>37</v>
      </c>
      <c r="G56" s="75"/>
      <c r="H56" s="76">
        <f t="shared" si="6"/>
        <v>0</v>
      </c>
      <c r="I56" s="75"/>
      <c r="J56" s="57">
        <f t="shared" si="7"/>
        <v>0</v>
      </c>
      <c r="K56" s="106">
        <f t="shared" si="2"/>
        <v>0</v>
      </c>
      <c r="L56" s="107">
        <f t="shared" si="3"/>
        <v>0</v>
      </c>
      <c r="M56" s="12"/>
      <c r="N56" s="12"/>
      <c r="O56" s="12"/>
      <c r="P56" s="12"/>
      <c r="Q56" s="12"/>
      <c r="R56" s="12"/>
      <c r="S56" s="12"/>
      <c r="T56" s="12"/>
    </row>
    <row r="57" spans="1:20" s="13" customFormat="1" ht="15.75" x14ac:dyDescent="0.25">
      <c r="A57" s="44" t="s">
        <v>128</v>
      </c>
      <c r="B57" s="47" t="s">
        <v>129</v>
      </c>
      <c r="C57" s="147"/>
      <c r="D57" s="43"/>
      <c r="E57" s="9" t="s">
        <v>10</v>
      </c>
      <c r="F57" s="64">
        <v>1.8</v>
      </c>
      <c r="G57" s="75"/>
      <c r="H57" s="76">
        <f t="shared" si="6"/>
        <v>0</v>
      </c>
      <c r="I57" s="75"/>
      <c r="J57" s="57">
        <f t="shared" si="7"/>
        <v>0</v>
      </c>
      <c r="K57" s="106">
        <f t="shared" si="2"/>
        <v>0</v>
      </c>
      <c r="L57" s="107">
        <f t="shared" si="3"/>
        <v>0</v>
      </c>
      <c r="M57" s="12"/>
      <c r="N57" s="12"/>
      <c r="O57" s="12"/>
      <c r="P57" s="12"/>
      <c r="Q57" s="12"/>
      <c r="R57" s="12"/>
      <c r="S57" s="12"/>
      <c r="T57" s="12"/>
    </row>
    <row r="58" spans="1:20" s="13" customFormat="1" ht="15.75" x14ac:dyDescent="0.25">
      <c r="A58" s="44" t="s">
        <v>130</v>
      </c>
      <c r="B58" s="47" t="s">
        <v>131</v>
      </c>
      <c r="C58" s="147"/>
      <c r="D58" s="43"/>
      <c r="E58" s="9" t="s">
        <v>10</v>
      </c>
      <c r="F58" s="64">
        <v>4.5</v>
      </c>
      <c r="G58" s="75"/>
      <c r="H58" s="76">
        <f t="shared" si="6"/>
        <v>0</v>
      </c>
      <c r="I58" s="75"/>
      <c r="J58" s="57">
        <f t="shared" si="7"/>
        <v>0</v>
      </c>
      <c r="K58" s="106">
        <f t="shared" si="2"/>
        <v>0</v>
      </c>
      <c r="L58" s="107">
        <f t="shared" si="3"/>
        <v>0</v>
      </c>
      <c r="M58" s="12"/>
      <c r="N58" s="12"/>
      <c r="O58" s="12"/>
      <c r="P58" s="12"/>
      <c r="Q58" s="12"/>
      <c r="R58" s="12"/>
      <c r="S58" s="12"/>
      <c r="T58" s="12"/>
    </row>
    <row r="59" spans="1:20" s="13" customFormat="1" ht="16.5" thickBot="1" x14ac:dyDescent="0.3">
      <c r="A59" s="45" t="s">
        <v>132</v>
      </c>
      <c r="B59" s="48" t="s">
        <v>133</v>
      </c>
      <c r="C59" s="143"/>
      <c r="D59" s="61"/>
      <c r="E59" s="88" t="s">
        <v>10</v>
      </c>
      <c r="F59" s="65">
        <v>4.5</v>
      </c>
      <c r="G59" s="89"/>
      <c r="H59" s="90">
        <f t="shared" si="6"/>
        <v>0</v>
      </c>
      <c r="I59" s="89"/>
      <c r="J59" s="117">
        <f t="shared" si="7"/>
        <v>0</v>
      </c>
      <c r="K59" s="108">
        <f t="shared" si="2"/>
        <v>0</v>
      </c>
      <c r="L59" s="109">
        <f t="shared" si="3"/>
        <v>0</v>
      </c>
      <c r="M59" s="12"/>
      <c r="N59" s="12"/>
      <c r="O59" s="12"/>
      <c r="P59" s="12"/>
      <c r="Q59" s="12"/>
      <c r="R59" s="12"/>
      <c r="S59" s="12"/>
      <c r="T59" s="12"/>
    </row>
    <row r="60" spans="1:20" s="13" customFormat="1" ht="31.5" x14ac:dyDescent="0.25">
      <c r="A60" s="79" t="s">
        <v>29</v>
      </c>
      <c r="B60" s="83" t="s">
        <v>136</v>
      </c>
      <c r="C60" s="82"/>
      <c r="D60" s="82" t="s">
        <v>148</v>
      </c>
      <c r="E60" s="83" t="s">
        <v>10</v>
      </c>
      <c r="F60" s="84">
        <f>SUM(F61:F66)</f>
        <v>30.6</v>
      </c>
      <c r="G60" s="85"/>
      <c r="H60" s="86">
        <f>SUM(H61:H66)</f>
        <v>0</v>
      </c>
      <c r="I60" s="85"/>
      <c r="J60" s="116">
        <f>SUM(J61:J66)</f>
        <v>0</v>
      </c>
      <c r="K60" s="104"/>
      <c r="L60" s="105">
        <f>SUM(L61:L66)</f>
        <v>0</v>
      </c>
      <c r="M60" s="12"/>
      <c r="N60" s="12"/>
      <c r="O60" s="12"/>
      <c r="P60" s="12"/>
      <c r="Q60" s="12"/>
      <c r="R60" s="12"/>
      <c r="S60" s="12"/>
      <c r="T60" s="12"/>
    </row>
    <row r="61" spans="1:20" s="13" customFormat="1" ht="15.75" customHeight="1" x14ac:dyDescent="0.25">
      <c r="A61" s="44" t="s">
        <v>137</v>
      </c>
      <c r="B61" s="47" t="s">
        <v>138</v>
      </c>
      <c r="C61" s="142" t="s">
        <v>134</v>
      </c>
      <c r="D61" s="43"/>
      <c r="E61" s="9" t="s">
        <v>10</v>
      </c>
      <c r="F61" s="64">
        <v>4.5</v>
      </c>
      <c r="G61" s="75"/>
      <c r="H61" s="76">
        <f>G61*F61</f>
        <v>0</v>
      </c>
      <c r="I61" s="75"/>
      <c r="J61" s="57">
        <f>I61*F61</f>
        <v>0</v>
      </c>
      <c r="K61" s="106">
        <f t="shared" si="2"/>
        <v>0</v>
      </c>
      <c r="L61" s="107">
        <f t="shared" si="3"/>
        <v>0</v>
      </c>
      <c r="M61" s="12"/>
      <c r="N61" s="12"/>
      <c r="O61" s="12"/>
      <c r="P61" s="12"/>
      <c r="Q61" s="12"/>
      <c r="R61" s="12"/>
      <c r="S61" s="12"/>
      <c r="T61" s="12"/>
    </row>
    <row r="62" spans="1:20" s="13" customFormat="1" ht="15.75" x14ac:dyDescent="0.25">
      <c r="A62" s="44" t="s">
        <v>139</v>
      </c>
      <c r="B62" s="47" t="s">
        <v>140</v>
      </c>
      <c r="C62" s="147"/>
      <c r="D62" s="43"/>
      <c r="E62" s="9" t="s">
        <v>10</v>
      </c>
      <c r="F62" s="64">
        <v>1.8</v>
      </c>
      <c r="G62" s="75"/>
      <c r="H62" s="76">
        <f t="shared" ref="H62:H66" si="8">G62*F62</f>
        <v>0</v>
      </c>
      <c r="I62" s="75"/>
      <c r="J62" s="57">
        <f t="shared" ref="J62:J66" si="9">I62*F62</f>
        <v>0</v>
      </c>
      <c r="K62" s="106">
        <f t="shared" si="2"/>
        <v>0</v>
      </c>
      <c r="L62" s="107">
        <f t="shared" si="3"/>
        <v>0</v>
      </c>
      <c r="M62" s="12"/>
      <c r="N62" s="12"/>
      <c r="O62" s="12"/>
      <c r="P62" s="12"/>
      <c r="Q62" s="12"/>
      <c r="R62" s="12"/>
      <c r="S62" s="12"/>
      <c r="T62" s="12"/>
    </row>
    <row r="63" spans="1:20" s="13" customFormat="1" ht="15.75" x14ac:dyDescent="0.25">
      <c r="A63" s="44" t="s">
        <v>141</v>
      </c>
      <c r="B63" s="47" t="s">
        <v>142</v>
      </c>
      <c r="C63" s="147"/>
      <c r="D63" s="43"/>
      <c r="E63" s="9" t="s">
        <v>10</v>
      </c>
      <c r="F63" s="64">
        <v>4.5</v>
      </c>
      <c r="G63" s="75"/>
      <c r="H63" s="76">
        <f t="shared" si="8"/>
        <v>0</v>
      </c>
      <c r="I63" s="75"/>
      <c r="J63" s="57">
        <f t="shared" si="9"/>
        <v>0</v>
      </c>
      <c r="K63" s="106">
        <f t="shared" si="2"/>
        <v>0</v>
      </c>
      <c r="L63" s="107">
        <f t="shared" si="3"/>
        <v>0</v>
      </c>
      <c r="M63" s="12"/>
      <c r="N63" s="12"/>
      <c r="O63" s="12"/>
      <c r="P63" s="12"/>
      <c r="Q63" s="12"/>
      <c r="R63" s="12"/>
      <c r="S63" s="12"/>
      <c r="T63" s="12"/>
    </row>
    <row r="64" spans="1:20" s="13" customFormat="1" ht="15.75" x14ac:dyDescent="0.25">
      <c r="A64" s="44" t="s">
        <v>143</v>
      </c>
      <c r="B64" s="47" t="s">
        <v>142</v>
      </c>
      <c r="C64" s="147"/>
      <c r="D64" s="43"/>
      <c r="E64" s="9" t="s">
        <v>10</v>
      </c>
      <c r="F64" s="64">
        <v>4.5</v>
      </c>
      <c r="G64" s="75"/>
      <c r="H64" s="76">
        <f t="shared" si="8"/>
        <v>0</v>
      </c>
      <c r="I64" s="75"/>
      <c r="J64" s="57">
        <f t="shared" si="9"/>
        <v>0</v>
      </c>
      <c r="K64" s="106">
        <f t="shared" si="2"/>
        <v>0</v>
      </c>
      <c r="L64" s="107">
        <f t="shared" si="3"/>
        <v>0</v>
      </c>
      <c r="M64" s="12"/>
      <c r="N64" s="12"/>
      <c r="O64" s="12"/>
      <c r="P64" s="12"/>
      <c r="Q64" s="12"/>
      <c r="R64" s="12"/>
      <c r="S64" s="12"/>
      <c r="T64" s="12"/>
    </row>
    <row r="65" spans="1:20" s="13" customFormat="1" ht="15.75" x14ac:dyDescent="0.25">
      <c r="A65" s="44" t="s">
        <v>144</v>
      </c>
      <c r="B65" s="47" t="s">
        <v>145</v>
      </c>
      <c r="C65" s="147"/>
      <c r="D65" s="43"/>
      <c r="E65" s="9" t="s">
        <v>10</v>
      </c>
      <c r="F65" s="64">
        <v>13.5</v>
      </c>
      <c r="G65" s="75"/>
      <c r="H65" s="76">
        <f t="shared" si="8"/>
        <v>0</v>
      </c>
      <c r="I65" s="75"/>
      <c r="J65" s="57">
        <f t="shared" si="9"/>
        <v>0</v>
      </c>
      <c r="K65" s="106">
        <f t="shared" si="2"/>
        <v>0</v>
      </c>
      <c r="L65" s="107">
        <f t="shared" si="3"/>
        <v>0</v>
      </c>
      <c r="M65" s="12"/>
      <c r="N65" s="12"/>
      <c r="O65" s="12"/>
      <c r="P65" s="12"/>
      <c r="Q65" s="12"/>
      <c r="R65" s="12"/>
      <c r="S65" s="12"/>
      <c r="T65" s="12"/>
    </row>
    <row r="66" spans="1:20" s="13" customFormat="1" ht="16.5" thickBot="1" x14ac:dyDescent="0.3">
      <c r="A66" s="45" t="s">
        <v>146</v>
      </c>
      <c r="B66" s="48" t="s">
        <v>147</v>
      </c>
      <c r="C66" s="143"/>
      <c r="D66" s="61"/>
      <c r="E66" s="88" t="s">
        <v>10</v>
      </c>
      <c r="F66" s="65">
        <v>1.8</v>
      </c>
      <c r="G66" s="89"/>
      <c r="H66" s="90">
        <f t="shared" si="8"/>
        <v>0</v>
      </c>
      <c r="I66" s="89"/>
      <c r="J66" s="117">
        <f t="shared" si="9"/>
        <v>0</v>
      </c>
      <c r="K66" s="108">
        <f t="shared" si="2"/>
        <v>0</v>
      </c>
      <c r="L66" s="109">
        <f t="shared" si="3"/>
        <v>0</v>
      </c>
      <c r="M66" s="12"/>
      <c r="N66" s="12"/>
      <c r="O66" s="12"/>
      <c r="P66" s="12"/>
      <c r="Q66" s="12"/>
      <c r="R66" s="12"/>
      <c r="S66" s="12"/>
      <c r="T66" s="12"/>
    </row>
    <row r="67" spans="1:20" s="13" customFormat="1" ht="31.5" x14ac:dyDescent="0.25">
      <c r="A67" s="79" t="s">
        <v>30</v>
      </c>
      <c r="B67" s="83" t="s">
        <v>160</v>
      </c>
      <c r="C67" s="81"/>
      <c r="D67" s="82" t="s">
        <v>149</v>
      </c>
      <c r="E67" s="83" t="s">
        <v>10</v>
      </c>
      <c r="F67" s="84">
        <f>SUM(F68:F72)</f>
        <v>39</v>
      </c>
      <c r="G67" s="85"/>
      <c r="H67" s="86">
        <f>SUM(H68:H72)</f>
        <v>0</v>
      </c>
      <c r="I67" s="85"/>
      <c r="J67" s="116">
        <f>SUM(J68:J72)</f>
        <v>0</v>
      </c>
      <c r="K67" s="104"/>
      <c r="L67" s="105">
        <f>SUM(L68:L72)</f>
        <v>0</v>
      </c>
      <c r="M67" s="12"/>
      <c r="N67" s="12"/>
      <c r="O67" s="12"/>
      <c r="P67" s="12"/>
      <c r="Q67" s="12"/>
      <c r="R67" s="12"/>
      <c r="S67" s="12"/>
      <c r="T67" s="12"/>
    </row>
    <row r="68" spans="1:20" s="13" customFormat="1" ht="15.75" customHeight="1" x14ac:dyDescent="0.25">
      <c r="A68" s="50" t="s">
        <v>150</v>
      </c>
      <c r="B68" s="40" t="s">
        <v>151</v>
      </c>
      <c r="C68" s="142" t="s">
        <v>170</v>
      </c>
      <c r="D68" s="43"/>
      <c r="E68" s="9" t="s">
        <v>10</v>
      </c>
      <c r="F68" s="66">
        <v>17.5</v>
      </c>
      <c r="G68" s="75"/>
      <c r="H68" s="76">
        <f>G68*F68</f>
        <v>0</v>
      </c>
      <c r="I68" s="75"/>
      <c r="J68" s="57">
        <f>I68*F68</f>
        <v>0</v>
      </c>
      <c r="K68" s="106">
        <f t="shared" si="2"/>
        <v>0</v>
      </c>
      <c r="L68" s="107">
        <f t="shared" si="3"/>
        <v>0</v>
      </c>
      <c r="M68" s="12"/>
      <c r="N68" s="12"/>
      <c r="O68" s="12"/>
      <c r="P68" s="12"/>
      <c r="Q68" s="12"/>
      <c r="R68" s="12"/>
      <c r="S68" s="12"/>
      <c r="T68" s="12"/>
    </row>
    <row r="69" spans="1:20" s="13" customFormat="1" ht="15.75" x14ac:dyDescent="0.25">
      <c r="A69" s="50" t="s">
        <v>152</v>
      </c>
      <c r="B69" s="40" t="s">
        <v>153</v>
      </c>
      <c r="C69" s="147"/>
      <c r="D69" s="43"/>
      <c r="E69" s="9" t="s">
        <v>10</v>
      </c>
      <c r="F69" s="66">
        <v>17.5</v>
      </c>
      <c r="G69" s="75"/>
      <c r="H69" s="76">
        <f t="shared" ref="H69:H132" si="10">G69*F69</f>
        <v>0</v>
      </c>
      <c r="I69" s="75"/>
      <c r="J69" s="57">
        <f t="shared" ref="J69:J132" si="11">I69*F69</f>
        <v>0</v>
      </c>
      <c r="K69" s="106">
        <f t="shared" si="2"/>
        <v>0</v>
      </c>
      <c r="L69" s="107">
        <f t="shared" si="3"/>
        <v>0</v>
      </c>
      <c r="M69" s="12"/>
      <c r="N69" s="12"/>
      <c r="O69" s="12"/>
      <c r="P69" s="12"/>
      <c r="Q69" s="12"/>
      <c r="R69" s="12"/>
      <c r="S69" s="12"/>
      <c r="T69" s="12"/>
    </row>
    <row r="70" spans="1:20" s="13" customFormat="1" ht="15.75" x14ac:dyDescent="0.25">
      <c r="A70" s="50" t="s">
        <v>154</v>
      </c>
      <c r="B70" s="40" t="s">
        <v>155</v>
      </c>
      <c r="C70" s="147"/>
      <c r="D70" s="43"/>
      <c r="E70" s="9" t="s">
        <v>10</v>
      </c>
      <c r="F70" s="66">
        <v>1</v>
      </c>
      <c r="G70" s="75"/>
      <c r="H70" s="76">
        <f t="shared" si="10"/>
        <v>0</v>
      </c>
      <c r="I70" s="75"/>
      <c r="J70" s="57">
        <f t="shared" si="11"/>
        <v>0</v>
      </c>
      <c r="K70" s="106">
        <f t="shared" si="2"/>
        <v>0</v>
      </c>
      <c r="L70" s="107">
        <f t="shared" si="3"/>
        <v>0</v>
      </c>
      <c r="M70" s="12"/>
      <c r="N70" s="12"/>
      <c r="O70" s="12"/>
      <c r="P70" s="12"/>
      <c r="Q70" s="12"/>
      <c r="R70" s="12"/>
      <c r="S70" s="12"/>
      <c r="T70" s="12"/>
    </row>
    <row r="71" spans="1:20" s="13" customFormat="1" ht="15.75" x14ac:dyDescent="0.25">
      <c r="A71" s="50" t="s">
        <v>156</v>
      </c>
      <c r="B71" s="40" t="s">
        <v>157</v>
      </c>
      <c r="C71" s="147"/>
      <c r="D71" s="43"/>
      <c r="E71" s="9" t="s">
        <v>10</v>
      </c>
      <c r="F71" s="66">
        <v>1</v>
      </c>
      <c r="G71" s="75"/>
      <c r="H71" s="76">
        <f t="shared" si="10"/>
        <v>0</v>
      </c>
      <c r="I71" s="75"/>
      <c r="J71" s="57">
        <f t="shared" si="11"/>
        <v>0</v>
      </c>
      <c r="K71" s="106">
        <f t="shared" si="2"/>
        <v>0</v>
      </c>
      <c r="L71" s="107">
        <f t="shared" si="3"/>
        <v>0</v>
      </c>
      <c r="M71" s="12"/>
      <c r="N71" s="12"/>
      <c r="O71" s="12"/>
      <c r="P71" s="12"/>
      <c r="Q71" s="12"/>
      <c r="R71" s="12"/>
      <c r="S71" s="12"/>
      <c r="T71" s="12"/>
    </row>
    <row r="72" spans="1:20" s="13" customFormat="1" ht="16.5" thickBot="1" x14ac:dyDescent="0.3">
      <c r="A72" s="51" t="s">
        <v>158</v>
      </c>
      <c r="B72" s="46" t="s">
        <v>159</v>
      </c>
      <c r="C72" s="143"/>
      <c r="D72" s="61"/>
      <c r="E72" s="88" t="s">
        <v>10</v>
      </c>
      <c r="F72" s="67">
        <v>2</v>
      </c>
      <c r="G72" s="89"/>
      <c r="H72" s="90">
        <f t="shared" si="10"/>
        <v>0</v>
      </c>
      <c r="I72" s="89"/>
      <c r="J72" s="117">
        <f t="shared" si="11"/>
        <v>0</v>
      </c>
      <c r="K72" s="108">
        <f t="shared" si="2"/>
        <v>0</v>
      </c>
      <c r="L72" s="109">
        <f t="shared" si="3"/>
        <v>0</v>
      </c>
      <c r="M72" s="12"/>
      <c r="N72" s="12"/>
      <c r="O72" s="12"/>
      <c r="P72" s="12"/>
      <c r="Q72" s="12"/>
      <c r="R72" s="12"/>
      <c r="S72" s="12"/>
      <c r="T72" s="12"/>
    </row>
    <row r="73" spans="1:20" s="13" customFormat="1" ht="47.25" x14ac:dyDescent="0.25">
      <c r="A73" s="79" t="s">
        <v>31</v>
      </c>
      <c r="B73" s="83" t="s">
        <v>161</v>
      </c>
      <c r="C73" s="92"/>
      <c r="D73" s="82" t="s">
        <v>172</v>
      </c>
      <c r="E73" s="83" t="s">
        <v>10</v>
      </c>
      <c r="F73" s="84">
        <f>SUM(F74:F77)</f>
        <v>24.8</v>
      </c>
      <c r="G73" s="85"/>
      <c r="H73" s="86">
        <f>SUM(H74:H77)</f>
        <v>0</v>
      </c>
      <c r="I73" s="85"/>
      <c r="J73" s="116">
        <f>SUM(J74:J77)</f>
        <v>0</v>
      </c>
      <c r="K73" s="104"/>
      <c r="L73" s="105">
        <f>SUM(L74:L77)</f>
        <v>0</v>
      </c>
      <c r="M73" s="12"/>
      <c r="N73" s="12"/>
      <c r="O73" s="12"/>
      <c r="P73" s="12"/>
      <c r="Q73" s="12"/>
      <c r="R73" s="12"/>
      <c r="S73" s="12"/>
      <c r="T73" s="12"/>
    </row>
    <row r="74" spans="1:20" s="13" customFormat="1" ht="15.75" customHeight="1" x14ac:dyDescent="0.25">
      <c r="A74" s="44" t="s">
        <v>162</v>
      </c>
      <c r="B74" s="47" t="s">
        <v>163</v>
      </c>
      <c r="C74" s="142" t="s">
        <v>171</v>
      </c>
      <c r="D74" s="43"/>
      <c r="E74" s="9" t="s">
        <v>10</v>
      </c>
      <c r="F74" s="64">
        <v>3.5</v>
      </c>
      <c r="G74" s="75"/>
      <c r="H74" s="76">
        <f t="shared" si="10"/>
        <v>0</v>
      </c>
      <c r="I74" s="75"/>
      <c r="J74" s="57">
        <f t="shared" si="11"/>
        <v>0</v>
      </c>
      <c r="K74" s="106">
        <f t="shared" si="2"/>
        <v>0</v>
      </c>
      <c r="L74" s="107">
        <f t="shared" si="3"/>
        <v>0</v>
      </c>
      <c r="M74" s="12"/>
      <c r="N74" s="12"/>
      <c r="O74" s="12"/>
      <c r="P74" s="12"/>
      <c r="Q74" s="12"/>
      <c r="R74" s="12"/>
      <c r="S74" s="12"/>
      <c r="T74" s="12"/>
    </row>
    <row r="75" spans="1:20" s="13" customFormat="1" ht="30" x14ac:dyDescent="0.25">
      <c r="A75" s="44" t="s">
        <v>164</v>
      </c>
      <c r="B75" s="47" t="s">
        <v>165</v>
      </c>
      <c r="C75" s="147"/>
      <c r="D75" s="43"/>
      <c r="E75" s="9" t="s">
        <v>10</v>
      </c>
      <c r="F75" s="64">
        <v>13</v>
      </c>
      <c r="G75" s="75"/>
      <c r="H75" s="76">
        <f t="shared" si="10"/>
        <v>0</v>
      </c>
      <c r="I75" s="75"/>
      <c r="J75" s="57">
        <f t="shared" si="11"/>
        <v>0</v>
      </c>
      <c r="K75" s="106">
        <f t="shared" si="2"/>
        <v>0</v>
      </c>
      <c r="L75" s="107">
        <f t="shared" si="3"/>
        <v>0</v>
      </c>
      <c r="M75" s="12"/>
      <c r="N75" s="12"/>
      <c r="O75" s="12"/>
      <c r="P75" s="12"/>
      <c r="Q75" s="12"/>
      <c r="R75" s="12"/>
      <c r="S75" s="12"/>
      <c r="T75" s="12"/>
    </row>
    <row r="76" spans="1:20" s="13" customFormat="1" ht="15.75" x14ac:dyDescent="0.25">
      <c r="A76" s="44" t="s">
        <v>166</v>
      </c>
      <c r="B76" s="47" t="s">
        <v>167</v>
      </c>
      <c r="C76" s="147"/>
      <c r="D76" s="43"/>
      <c r="E76" s="9" t="s">
        <v>10</v>
      </c>
      <c r="F76" s="64">
        <v>6.3</v>
      </c>
      <c r="G76" s="75"/>
      <c r="H76" s="76">
        <f t="shared" si="10"/>
        <v>0</v>
      </c>
      <c r="I76" s="75"/>
      <c r="J76" s="57">
        <f t="shared" si="11"/>
        <v>0</v>
      </c>
      <c r="K76" s="106">
        <f t="shared" si="2"/>
        <v>0</v>
      </c>
      <c r="L76" s="107">
        <f t="shared" si="3"/>
        <v>0</v>
      </c>
      <c r="M76" s="12"/>
      <c r="N76" s="12"/>
      <c r="O76" s="12"/>
      <c r="P76" s="12"/>
      <c r="Q76" s="12"/>
      <c r="R76" s="12"/>
      <c r="S76" s="12"/>
      <c r="T76" s="12"/>
    </row>
    <row r="77" spans="1:20" s="13" customFormat="1" ht="30.75" thickBot="1" x14ac:dyDescent="0.3">
      <c r="A77" s="45" t="s">
        <v>168</v>
      </c>
      <c r="B77" s="48" t="s">
        <v>169</v>
      </c>
      <c r="C77" s="143"/>
      <c r="D77" s="61"/>
      <c r="E77" s="88" t="s">
        <v>10</v>
      </c>
      <c r="F77" s="65">
        <v>2</v>
      </c>
      <c r="G77" s="89"/>
      <c r="H77" s="90">
        <f t="shared" si="10"/>
        <v>0</v>
      </c>
      <c r="I77" s="89"/>
      <c r="J77" s="117">
        <f t="shared" si="11"/>
        <v>0</v>
      </c>
      <c r="K77" s="108">
        <f t="shared" si="2"/>
        <v>0</v>
      </c>
      <c r="L77" s="109">
        <f t="shared" si="3"/>
        <v>0</v>
      </c>
      <c r="M77" s="12"/>
      <c r="N77" s="12"/>
      <c r="O77" s="12"/>
      <c r="P77" s="12"/>
      <c r="Q77" s="12"/>
      <c r="R77" s="12"/>
      <c r="S77" s="12"/>
      <c r="T77" s="12"/>
    </row>
    <row r="78" spans="1:20" s="13" customFormat="1" ht="31.5" x14ac:dyDescent="0.25">
      <c r="A78" s="78" t="s">
        <v>34</v>
      </c>
      <c r="B78" s="59" t="s">
        <v>173</v>
      </c>
      <c r="C78" s="49"/>
      <c r="D78" s="58" t="s">
        <v>184</v>
      </c>
      <c r="E78" s="59" t="s">
        <v>10</v>
      </c>
      <c r="F78" s="62">
        <f>SUM(F79:F83)</f>
        <v>26</v>
      </c>
      <c r="G78" s="71"/>
      <c r="H78" s="72">
        <f>SUM(H79:H83)</f>
        <v>0</v>
      </c>
      <c r="I78" s="71"/>
      <c r="J78" s="60">
        <f>SUM(J79:J83)</f>
        <v>0</v>
      </c>
      <c r="K78" s="104"/>
      <c r="L78" s="105">
        <f>SUM(L79:L83)</f>
        <v>0</v>
      </c>
      <c r="M78" s="12"/>
      <c r="N78" s="12"/>
      <c r="O78" s="12"/>
      <c r="P78" s="12"/>
      <c r="Q78" s="12"/>
      <c r="R78" s="12"/>
      <c r="S78" s="12"/>
      <c r="T78" s="12"/>
    </row>
    <row r="79" spans="1:20" s="13" customFormat="1" ht="15.75" customHeight="1" x14ac:dyDescent="0.25">
      <c r="A79" s="50" t="s">
        <v>174</v>
      </c>
      <c r="B79" s="40" t="s">
        <v>175</v>
      </c>
      <c r="C79" s="148" t="s">
        <v>171</v>
      </c>
      <c r="D79" s="41"/>
      <c r="E79" s="21" t="s">
        <v>10</v>
      </c>
      <c r="F79" s="66">
        <v>15</v>
      </c>
      <c r="G79" s="97"/>
      <c r="H79" s="98">
        <f t="shared" si="10"/>
        <v>0</v>
      </c>
      <c r="I79" s="97"/>
      <c r="J79" s="118">
        <f t="shared" si="11"/>
        <v>0</v>
      </c>
      <c r="K79" s="106">
        <f t="shared" si="2"/>
        <v>0</v>
      </c>
      <c r="L79" s="107">
        <f t="shared" si="3"/>
        <v>0</v>
      </c>
      <c r="M79" s="12"/>
      <c r="N79" s="12"/>
      <c r="O79" s="12"/>
      <c r="P79" s="12"/>
      <c r="Q79" s="12"/>
      <c r="R79" s="12"/>
      <c r="S79" s="12"/>
      <c r="T79" s="12"/>
    </row>
    <row r="80" spans="1:20" s="13" customFormat="1" ht="15.75" x14ac:dyDescent="0.25">
      <c r="A80" s="50" t="s">
        <v>176</v>
      </c>
      <c r="B80" s="40" t="s">
        <v>177</v>
      </c>
      <c r="C80" s="149"/>
      <c r="D80" s="41"/>
      <c r="E80" s="21" t="s">
        <v>10</v>
      </c>
      <c r="F80" s="66">
        <v>5</v>
      </c>
      <c r="G80" s="97"/>
      <c r="H80" s="98">
        <f t="shared" si="10"/>
        <v>0</v>
      </c>
      <c r="I80" s="97"/>
      <c r="J80" s="118">
        <f t="shared" si="11"/>
        <v>0</v>
      </c>
      <c r="K80" s="106">
        <f t="shared" si="2"/>
        <v>0</v>
      </c>
      <c r="L80" s="107">
        <f t="shared" si="3"/>
        <v>0</v>
      </c>
      <c r="M80" s="12"/>
      <c r="N80" s="12"/>
      <c r="O80" s="12"/>
      <c r="P80" s="12"/>
      <c r="Q80" s="12"/>
      <c r="R80" s="12"/>
      <c r="S80" s="12"/>
      <c r="T80" s="12"/>
    </row>
    <row r="81" spans="1:20" s="13" customFormat="1" ht="15.75" x14ac:dyDescent="0.25">
      <c r="A81" s="50" t="s">
        <v>178</v>
      </c>
      <c r="B81" s="40" t="s">
        <v>179</v>
      </c>
      <c r="C81" s="149"/>
      <c r="D81" s="41"/>
      <c r="E81" s="21" t="s">
        <v>10</v>
      </c>
      <c r="F81" s="66">
        <v>2</v>
      </c>
      <c r="G81" s="97"/>
      <c r="H81" s="98">
        <f t="shared" si="10"/>
        <v>0</v>
      </c>
      <c r="I81" s="97"/>
      <c r="J81" s="118">
        <f t="shared" si="11"/>
        <v>0</v>
      </c>
      <c r="K81" s="106">
        <f t="shared" ref="K81:K133" si="12">G81-I81</f>
        <v>0</v>
      </c>
      <c r="L81" s="107">
        <f t="shared" ref="L81:L133" si="13">K81*F81</f>
        <v>0</v>
      </c>
      <c r="M81" s="12"/>
      <c r="N81" s="12"/>
      <c r="O81" s="12"/>
      <c r="P81" s="12"/>
      <c r="Q81" s="12"/>
      <c r="R81" s="12"/>
      <c r="S81" s="12"/>
      <c r="T81" s="12"/>
    </row>
    <row r="82" spans="1:20" s="13" customFormat="1" ht="15.75" x14ac:dyDescent="0.25">
      <c r="A82" s="50" t="s">
        <v>180</v>
      </c>
      <c r="B82" s="40" t="s">
        <v>181</v>
      </c>
      <c r="C82" s="149"/>
      <c r="D82" s="41"/>
      <c r="E82" s="21" t="s">
        <v>10</v>
      </c>
      <c r="F82" s="66">
        <v>2</v>
      </c>
      <c r="G82" s="97"/>
      <c r="H82" s="98">
        <f t="shared" si="10"/>
        <v>0</v>
      </c>
      <c r="I82" s="97"/>
      <c r="J82" s="118">
        <f t="shared" si="11"/>
        <v>0</v>
      </c>
      <c r="K82" s="106">
        <f t="shared" si="12"/>
        <v>0</v>
      </c>
      <c r="L82" s="107">
        <f t="shared" si="13"/>
        <v>0</v>
      </c>
      <c r="M82" s="12"/>
      <c r="N82" s="12"/>
      <c r="O82" s="12"/>
      <c r="P82" s="12"/>
      <c r="Q82" s="12"/>
      <c r="R82" s="12"/>
      <c r="S82" s="12"/>
      <c r="T82" s="12"/>
    </row>
    <row r="83" spans="1:20" s="13" customFormat="1" ht="16.5" thickBot="1" x14ac:dyDescent="0.3">
      <c r="A83" s="99" t="s">
        <v>182</v>
      </c>
      <c r="B83" s="54" t="s">
        <v>183</v>
      </c>
      <c r="C83" s="149"/>
      <c r="D83" s="41"/>
      <c r="E83" s="100" t="s">
        <v>10</v>
      </c>
      <c r="F83" s="101">
        <v>2</v>
      </c>
      <c r="G83" s="102"/>
      <c r="H83" s="103">
        <f t="shared" si="10"/>
        <v>0</v>
      </c>
      <c r="I83" s="102"/>
      <c r="J83" s="119">
        <f t="shared" si="11"/>
        <v>0</v>
      </c>
      <c r="K83" s="108">
        <f t="shared" si="12"/>
        <v>0</v>
      </c>
      <c r="L83" s="109">
        <f t="shared" si="13"/>
        <v>0</v>
      </c>
      <c r="M83" s="12"/>
      <c r="N83" s="12"/>
      <c r="O83" s="12"/>
      <c r="P83" s="12"/>
      <c r="Q83" s="12"/>
      <c r="R83" s="12"/>
      <c r="S83" s="12"/>
      <c r="T83" s="12"/>
    </row>
    <row r="84" spans="1:20" s="13" customFormat="1" ht="47.25" x14ac:dyDescent="0.25">
      <c r="A84" s="79" t="s">
        <v>185</v>
      </c>
      <c r="B84" s="83" t="s">
        <v>186</v>
      </c>
      <c r="C84" s="82"/>
      <c r="D84" s="82" t="s">
        <v>210</v>
      </c>
      <c r="E84" s="83" t="s">
        <v>10</v>
      </c>
      <c r="F84" s="84">
        <f>SUM(F85:F95)</f>
        <v>48.940000000000005</v>
      </c>
      <c r="G84" s="85"/>
      <c r="H84" s="86">
        <f>SUM(H85:H95)</f>
        <v>0</v>
      </c>
      <c r="I84" s="85"/>
      <c r="J84" s="116">
        <f>SUM(J85:J95)</f>
        <v>0</v>
      </c>
      <c r="K84" s="104"/>
      <c r="L84" s="105">
        <f>SUM(L85:L95)</f>
        <v>0</v>
      </c>
      <c r="M84" s="12"/>
      <c r="N84" s="12"/>
      <c r="O84" s="12"/>
      <c r="P84" s="12"/>
      <c r="Q84" s="12"/>
      <c r="R84" s="12"/>
      <c r="S84" s="12"/>
      <c r="T84" s="12"/>
    </row>
    <row r="85" spans="1:20" s="13" customFormat="1" ht="15.75" customHeight="1" x14ac:dyDescent="0.25">
      <c r="A85" s="44" t="s">
        <v>188</v>
      </c>
      <c r="B85" s="47" t="s">
        <v>189</v>
      </c>
      <c r="C85" s="142" t="s">
        <v>187</v>
      </c>
      <c r="D85" s="43"/>
      <c r="E85" s="9" t="s">
        <v>10</v>
      </c>
      <c r="F85" s="64">
        <v>14.5</v>
      </c>
      <c r="G85" s="75"/>
      <c r="H85" s="76">
        <f t="shared" si="10"/>
        <v>0</v>
      </c>
      <c r="I85" s="75"/>
      <c r="J85" s="57">
        <f t="shared" si="11"/>
        <v>0</v>
      </c>
      <c r="K85" s="106">
        <f t="shared" si="12"/>
        <v>0</v>
      </c>
      <c r="L85" s="107">
        <f t="shared" si="13"/>
        <v>0</v>
      </c>
      <c r="M85" s="12"/>
      <c r="N85" s="12"/>
      <c r="O85" s="12"/>
      <c r="P85" s="12"/>
      <c r="Q85" s="12"/>
      <c r="R85" s="12"/>
      <c r="S85" s="12"/>
      <c r="T85" s="12"/>
    </row>
    <row r="86" spans="1:20" s="13" customFormat="1" ht="15.75" x14ac:dyDescent="0.25">
      <c r="A86" s="44" t="s">
        <v>190</v>
      </c>
      <c r="B86" s="47" t="s">
        <v>191</v>
      </c>
      <c r="C86" s="147"/>
      <c r="D86" s="43"/>
      <c r="E86" s="9" t="s">
        <v>10</v>
      </c>
      <c r="F86" s="64">
        <v>15</v>
      </c>
      <c r="G86" s="75"/>
      <c r="H86" s="76">
        <f t="shared" si="10"/>
        <v>0</v>
      </c>
      <c r="I86" s="75"/>
      <c r="J86" s="57">
        <f t="shared" si="11"/>
        <v>0</v>
      </c>
      <c r="K86" s="106">
        <f t="shared" si="12"/>
        <v>0</v>
      </c>
      <c r="L86" s="107">
        <f t="shared" si="13"/>
        <v>0</v>
      </c>
      <c r="M86" s="12"/>
      <c r="N86" s="12"/>
      <c r="O86" s="12"/>
      <c r="P86" s="12"/>
      <c r="Q86" s="12"/>
      <c r="R86" s="12"/>
      <c r="S86" s="12"/>
      <c r="T86" s="12"/>
    </row>
    <row r="87" spans="1:20" s="13" customFormat="1" ht="15.75" x14ac:dyDescent="0.25">
      <c r="A87" s="44" t="s">
        <v>192</v>
      </c>
      <c r="B87" s="47" t="s">
        <v>193</v>
      </c>
      <c r="C87" s="147"/>
      <c r="D87" s="43"/>
      <c r="E87" s="9" t="s">
        <v>10</v>
      </c>
      <c r="F87" s="64">
        <v>2.2000000000000002</v>
      </c>
      <c r="G87" s="75"/>
      <c r="H87" s="76">
        <f t="shared" si="10"/>
        <v>0</v>
      </c>
      <c r="I87" s="75"/>
      <c r="J87" s="57">
        <f t="shared" si="11"/>
        <v>0</v>
      </c>
      <c r="K87" s="106">
        <f t="shared" si="12"/>
        <v>0</v>
      </c>
      <c r="L87" s="107">
        <f t="shared" si="13"/>
        <v>0</v>
      </c>
      <c r="M87" s="12"/>
      <c r="N87" s="12"/>
      <c r="O87" s="12"/>
      <c r="P87" s="12"/>
      <c r="Q87" s="12"/>
      <c r="R87" s="12"/>
      <c r="S87" s="12"/>
      <c r="T87" s="12"/>
    </row>
    <row r="88" spans="1:20" s="13" customFormat="1" ht="15.75" x14ac:dyDescent="0.25">
      <c r="A88" s="44" t="s">
        <v>194</v>
      </c>
      <c r="B88" s="47" t="s">
        <v>195</v>
      </c>
      <c r="C88" s="147"/>
      <c r="D88" s="43"/>
      <c r="E88" s="9" t="s">
        <v>10</v>
      </c>
      <c r="F88" s="64">
        <v>2.2000000000000002</v>
      </c>
      <c r="G88" s="75"/>
      <c r="H88" s="76">
        <f t="shared" si="10"/>
        <v>0</v>
      </c>
      <c r="I88" s="75"/>
      <c r="J88" s="57">
        <f t="shared" si="11"/>
        <v>0</v>
      </c>
      <c r="K88" s="106">
        <f t="shared" si="12"/>
        <v>0</v>
      </c>
      <c r="L88" s="107">
        <f t="shared" si="13"/>
        <v>0</v>
      </c>
      <c r="M88" s="12"/>
      <c r="N88" s="12"/>
      <c r="O88" s="12"/>
      <c r="P88" s="12"/>
      <c r="Q88" s="12"/>
      <c r="R88" s="12"/>
      <c r="S88" s="12"/>
      <c r="T88" s="12"/>
    </row>
    <row r="89" spans="1:20" s="13" customFormat="1" ht="15.75" x14ac:dyDescent="0.25">
      <c r="A89" s="44" t="s">
        <v>196</v>
      </c>
      <c r="B89" s="47" t="s">
        <v>197</v>
      </c>
      <c r="C89" s="147"/>
      <c r="D89" s="43"/>
      <c r="E89" s="9" t="s">
        <v>10</v>
      </c>
      <c r="F89" s="64">
        <v>2.2000000000000002</v>
      </c>
      <c r="G89" s="75"/>
      <c r="H89" s="76">
        <f t="shared" si="10"/>
        <v>0</v>
      </c>
      <c r="I89" s="75"/>
      <c r="J89" s="57">
        <f t="shared" si="11"/>
        <v>0</v>
      </c>
      <c r="K89" s="106">
        <f t="shared" si="12"/>
        <v>0</v>
      </c>
      <c r="L89" s="107">
        <f t="shared" si="13"/>
        <v>0</v>
      </c>
      <c r="M89" s="12"/>
      <c r="N89" s="12"/>
      <c r="O89" s="12"/>
      <c r="P89" s="12"/>
      <c r="Q89" s="12"/>
      <c r="R89" s="12"/>
      <c r="S89" s="12"/>
      <c r="T89" s="12"/>
    </row>
    <row r="90" spans="1:20" s="13" customFormat="1" ht="15.75" x14ac:dyDescent="0.25">
      <c r="A90" s="44" t="s">
        <v>198</v>
      </c>
      <c r="B90" s="47" t="s">
        <v>199</v>
      </c>
      <c r="C90" s="147"/>
      <c r="D90" s="43"/>
      <c r="E90" s="9" t="s">
        <v>10</v>
      </c>
      <c r="F90" s="64">
        <v>2.2000000000000002</v>
      </c>
      <c r="G90" s="75"/>
      <c r="H90" s="76">
        <f t="shared" si="10"/>
        <v>0</v>
      </c>
      <c r="I90" s="75"/>
      <c r="J90" s="57">
        <f t="shared" si="11"/>
        <v>0</v>
      </c>
      <c r="K90" s="106">
        <f t="shared" si="12"/>
        <v>0</v>
      </c>
      <c r="L90" s="107">
        <f t="shared" si="13"/>
        <v>0</v>
      </c>
      <c r="M90" s="12"/>
      <c r="N90" s="12"/>
      <c r="O90" s="12"/>
      <c r="P90" s="12"/>
      <c r="Q90" s="12"/>
      <c r="R90" s="12"/>
      <c r="S90" s="12"/>
      <c r="T90" s="12"/>
    </row>
    <row r="91" spans="1:20" s="13" customFormat="1" ht="15.75" x14ac:dyDescent="0.25">
      <c r="A91" s="44" t="s">
        <v>200</v>
      </c>
      <c r="B91" s="47" t="s">
        <v>201</v>
      </c>
      <c r="C91" s="147"/>
      <c r="D91" s="43"/>
      <c r="E91" s="9" t="s">
        <v>10</v>
      </c>
      <c r="F91" s="64">
        <v>1.5</v>
      </c>
      <c r="G91" s="75"/>
      <c r="H91" s="76">
        <f t="shared" si="10"/>
        <v>0</v>
      </c>
      <c r="I91" s="75"/>
      <c r="J91" s="57">
        <f t="shared" si="11"/>
        <v>0</v>
      </c>
      <c r="K91" s="106">
        <f t="shared" si="12"/>
        <v>0</v>
      </c>
      <c r="L91" s="107">
        <f t="shared" si="13"/>
        <v>0</v>
      </c>
      <c r="M91" s="12"/>
      <c r="N91" s="12"/>
      <c r="O91" s="12"/>
      <c r="P91" s="12"/>
      <c r="Q91" s="12"/>
      <c r="R91" s="12"/>
      <c r="S91" s="12"/>
      <c r="T91" s="12"/>
    </row>
    <row r="92" spans="1:20" s="13" customFormat="1" ht="15.75" x14ac:dyDescent="0.25">
      <c r="A92" s="44" t="s">
        <v>202</v>
      </c>
      <c r="B92" s="47" t="s">
        <v>203</v>
      </c>
      <c r="C92" s="147"/>
      <c r="D92" s="43"/>
      <c r="E92" s="9" t="s">
        <v>10</v>
      </c>
      <c r="F92" s="64">
        <v>2.5</v>
      </c>
      <c r="G92" s="75"/>
      <c r="H92" s="76">
        <f t="shared" si="10"/>
        <v>0</v>
      </c>
      <c r="I92" s="75"/>
      <c r="J92" s="57">
        <f t="shared" si="11"/>
        <v>0</v>
      </c>
      <c r="K92" s="106">
        <f t="shared" si="12"/>
        <v>0</v>
      </c>
      <c r="L92" s="107">
        <f t="shared" si="13"/>
        <v>0</v>
      </c>
      <c r="M92" s="12"/>
      <c r="N92" s="12"/>
      <c r="O92" s="12"/>
      <c r="P92" s="12"/>
      <c r="Q92" s="12"/>
      <c r="R92" s="12"/>
      <c r="S92" s="12"/>
      <c r="T92" s="12"/>
    </row>
    <row r="93" spans="1:20" s="13" customFormat="1" ht="30" x14ac:dyDescent="0.25">
      <c r="A93" s="44" t="s">
        <v>204</v>
      </c>
      <c r="B93" s="47" t="s">
        <v>205</v>
      </c>
      <c r="C93" s="147"/>
      <c r="D93" s="43"/>
      <c r="E93" s="9" t="s">
        <v>10</v>
      </c>
      <c r="F93" s="64">
        <v>5.3</v>
      </c>
      <c r="G93" s="75"/>
      <c r="H93" s="76">
        <f t="shared" si="10"/>
        <v>0</v>
      </c>
      <c r="I93" s="75"/>
      <c r="J93" s="57">
        <f t="shared" si="11"/>
        <v>0</v>
      </c>
      <c r="K93" s="106">
        <f t="shared" si="12"/>
        <v>0</v>
      </c>
      <c r="L93" s="107">
        <f t="shared" si="13"/>
        <v>0</v>
      </c>
      <c r="M93" s="12"/>
      <c r="N93" s="12"/>
      <c r="O93" s="12"/>
      <c r="P93" s="12"/>
      <c r="Q93" s="12"/>
      <c r="R93" s="12"/>
      <c r="S93" s="12"/>
      <c r="T93" s="12"/>
    </row>
    <row r="94" spans="1:20" s="13" customFormat="1" ht="15.75" x14ac:dyDescent="0.25">
      <c r="A94" s="44" t="s">
        <v>206</v>
      </c>
      <c r="B94" s="47" t="s">
        <v>207</v>
      </c>
      <c r="C94" s="147"/>
      <c r="D94" s="43"/>
      <c r="E94" s="9" t="s">
        <v>10</v>
      </c>
      <c r="F94" s="64">
        <v>1</v>
      </c>
      <c r="G94" s="75"/>
      <c r="H94" s="76">
        <f t="shared" si="10"/>
        <v>0</v>
      </c>
      <c r="I94" s="75"/>
      <c r="J94" s="57">
        <f t="shared" si="11"/>
        <v>0</v>
      </c>
      <c r="K94" s="106">
        <f t="shared" si="12"/>
        <v>0</v>
      </c>
      <c r="L94" s="107">
        <f t="shared" si="13"/>
        <v>0</v>
      </c>
      <c r="M94" s="12"/>
      <c r="N94" s="12"/>
      <c r="O94" s="12"/>
      <c r="P94" s="12"/>
      <c r="Q94" s="12"/>
      <c r="R94" s="12"/>
      <c r="S94" s="12"/>
      <c r="T94" s="12"/>
    </row>
    <row r="95" spans="1:20" s="13" customFormat="1" ht="16.5" thickBot="1" x14ac:dyDescent="0.3">
      <c r="A95" s="45" t="s">
        <v>208</v>
      </c>
      <c r="B95" s="48" t="s">
        <v>209</v>
      </c>
      <c r="C95" s="143"/>
      <c r="D95" s="61"/>
      <c r="E95" s="88" t="s">
        <v>10</v>
      </c>
      <c r="F95" s="65">
        <v>0.34</v>
      </c>
      <c r="G95" s="89"/>
      <c r="H95" s="90">
        <f t="shared" si="10"/>
        <v>0</v>
      </c>
      <c r="I95" s="89"/>
      <c r="J95" s="117">
        <f t="shared" si="11"/>
        <v>0</v>
      </c>
      <c r="K95" s="108">
        <f t="shared" si="12"/>
        <v>0</v>
      </c>
      <c r="L95" s="109">
        <f t="shared" si="13"/>
        <v>0</v>
      </c>
      <c r="M95" s="12"/>
      <c r="N95" s="12"/>
      <c r="O95" s="12"/>
      <c r="P95" s="12"/>
      <c r="Q95" s="12"/>
      <c r="R95" s="12"/>
      <c r="S95" s="12"/>
      <c r="T95" s="12"/>
    </row>
    <row r="96" spans="1:20" s="13" customFormat="1" ht="31.5" x14ac:dyDescent="0.25">
      <c r="A96" s="79" t="s">
        <v>211</v>
      </c>
      <c r="B96" s="83" t="s">
        <v>212</v>
      </c>
      <c r="C96" s="82"/>
      <c r="D96" s="82" t="s">
        <v>241</v>
      </c>
      <c r="E96" s="83" t="s">
        <v>10</v>
      </c>
      <c r="F96" s="84">
        <f>SUM(F97:F110)</f>
        <v>130.5</v>
      </c>
      <c r="G96" s="85"/>
      <c r="H96" s="86">
        <f>SUM(H97:H110)</f>
        <v>0</v>
      </c>
      <c r="I96" s="85"/>
      <c r="J96" s="116">
        <f>SUM(J97:J110)</f>
        <v>0</v>
      </c>
      <c r="K96" s="104"/>
      <c r="L96" s="105">
        <f>SUM(L97:L110)</f>
        <v>0</v>
      </c>
      <c r="M96" s="12"/>
      <c r="N96" s="12"/>
      <c r="O96" s="12"/>
      <c r="P96" s="12"/>
      <c r="Q96" s="12"/>
      <c r="R96" s="12"/>
      <c r="S96" s="12"/>
      <c r="T96" s="12"/>
    </row>
    <row r="97" spans="1:20" s="13" customFormat="1" ht="15.75" customHeight="1" x14ac:dyDescent="0.25">
      <c r="A97" s="44" t="s">
        <v>213</v>
      </c>
      <c r="B97" s="47" t="s">
        <v>214</v>
      </c>
      <c r="C97" s="142" t="s">
        <v>240</v>
      </c>
      <c r="D97" s="43"/>
      <c r="E97" s="9" t="s">
        <v>10</v>
      </c>
      <c r="F97" s="64">
        <v>5.5</v>
      </c>
      <c r="G97" s="75"/>
      <c r="H97" s="76">
        <f t="shared" si="10"/>
        <v>0</v>
      </c>
      <c r="I97" s="75"/>
      <c r="J97" s="57">
        <f t="shared" si="11"/>
        <v>0</v>
      </c>
      <c r="K97" s="106">
        <f t="shared" si="12"/>
        <v>0</v>
      </c>
      <c r="L97" s="107">
        <f t="shared" si="13"/>
        <v>0</v>
      </c>
      <c r="M97" s="12"/>
      <c r="N97" s="12"/>
      <c r="O97" s="12"/>
      <c r="P97" s="12"/>
      <c r="Q97" s="12"/>
      <c r="R97" s="12"/>
      <c r="S97" s="12"/>
      <c r="T97" s="12"/>
    </row>
    <row r="98" spans="1:20" s="13" customFormat="1" ht="15.75" x14ac:dyDescent="0.25">
      <c r="A98" s="44" t="s">
        <v>215</v>
      </c>
      <c r="B98" s="47" t="s">
        <v>216</v>
      </c>
      <c r="C98" s="147"/>
      <c r="D98" s="43"/>
      <c r="E98" s="9" t="s">
        <v>10</v>
      </c>
      <c r="F98" s="64">
        <v>17.5</v>
      </c>
      <c r="G98" s="75"/>
      <c r="H98" s="76">
        <f t="shared" si="10"/>
        <v>0</v>
      </c>
      <c r="I98" s="75"/>
      <c r="J98" s="57">
        <f t="shared" si="11"/>
        <v>0</v>
      </c>
      <c r="K98" s="106">
        <f t="shared" si="12"/>
        <v>0</v>
      </c>
      <c r="L98" s="107">
        <f t="shared" si="13"/>
        <v>0</v>
      </c>
      <c r="M98" s="12"/>
      <c r="N98" s="12"/>
      <c r="O98" s="12"/>
      <c r="P98" s="12"/>
      <c r="Q98" s="12"/>
      <c r="R98" s="12"/>
      <c r="S98" s="12"/>
      <c r="T98" s="12"/>
    </row>
    <row r="99" spans="1:20" s="13" customFormat="1" ht="15.75" x14ac:dyDescent="0.25">
      <c r="A99" s="44" t="s">
        <v>217</v>
      </c>
      <c r="B99" s="47" t="s">
        <v>218</v>
      </c>
      <c r="C99" s="147"/>
      <c r="D99" s="43"/>
      <c r="E99" s="9" t="s">
        <v>10</v>
      </c>
      <c r="F99" s="64">
        <v>4</v>
      </c>
      <c r="G99" s="75"/>
      <c r="H99" s="76">
        <f t="shared" si="10"/>
        <v>0</v>
      </c>
      <c r="I99" s="75"/>
      <c r="J99" s="57">
        <f t="shared" si="11"/>
        <v>0</v>
      </c>
      <c r="K99" s="106">
        <f t="shared" si="12"/>
        <v>0</v>
      </c>
      <c r="L99" s="107">
        <f t="shared" si="13"/>
        <v>0</v>
      </c>
      <c r="M99" s="12"/>
      <c r="N99" s="12"/>
      <c r="O99" s="12"/>
      <c r="P99" s="12"/>
      <c r="Q99" s="12"/>
      <c r="R99" s="12"/>
      <c r="S99" s="12"/>
      <c r="T99" s="12"/>
    </row>
    <row r="100" spans="1:20" s="13" customFormat="1" ht="15.75" x14ac:dyDescent="0.25">
      <c r="A100" s="44" t="s">
        <v>219</v>
      </c>
      <c r="B100" s="47" t="s">
        <v>220</v>
      </c>
      <c r="C100" s="147"/>
      <c r="D100" s="43"/>
      <c r="E100" s="9" t="s">
        <v>10</v>
      </c>
      <c r="F100" s="64">
        <v>2</v>
      </c>
      <c r="G100" s="75"/>
      <c r="H100" s="76">
        <f t="shared" si="10"/>
        <v>0</v>
      </c>
      <c r="I100" s="75"/>
      <c r="J100" s="57">
        <f t="shared" si="11"/>
        <v>0</v>
      </c>
      <c r="K100" s="106">
        <f t="shared" si="12"/>
        <v>0</v>
      </c>
      <c r="L100" s="107">
        <f t="shared" si="13"/>
        <v>0</v>
      </c>
      <c r="M100" s="12"/>
      <c r="N100" s="12"/>
      <c r="O100" s="12"/>
      <c r="P100" s="12"/>
      <c r="Q100" s="12"/>
      <c r="R100" s="12"/>
      <c r="S100" s="12"/>
      <c r="T100" s="12"/>
    </row>
    <row r="101" spans="1:20" s="13" customFormat="1" ht="15.75" x14ac:dyDescent="0.25">
      <c r="A101" s="44" t="s">
        <v>221</v>
      </c>
      <c r="B101" s="47" t="s">
        <v>222</v>
      </c>
      <c r="C101" s="147"/>
      <c r="D101" s="43"/>
      <c r="E101" s="9" t="s">
        <v>10</v>
      </c>
      <c r="F101" s="64">
        <v>8</v>
      </c>
      <c r="G101" s="75"/>
      <c r="H101" s="76">
        <f t="shared" si="10"/>
        <v>0</v>
      </c>
      <c r="I101" s="75"/>
      <c r="J101" s="57">
        <f t="shared" si="11"/>
        <v>0</v>
      </c>
      <c r="K101" s="106">
        <f t="shared" si="12"/>
        <v>0</v>
      </c>
      <c r="L101" s="107">
        <f t="shared" si="13"/>
        <v>0</v>
      </c>
      <c r="M101" s="12"/>
      <c r="N101" s="12"/>
      <c r="O101" s="12"/>
      <c r="P101" s="12"/>
      <c r="Q101" s="12"/>
      <c r="R101" s="12"/>
      <c r="S101" s="12"/>
      <c r="T101" s="12"/>
    </row>
    <row r="102" spans="1:20" s="13" customFormat="1" ht="15.75" x14ac:dyDescent="0.25">
      <c r="A102" s="44" t="s">
        <v>223</v>
      </c>
      <c r="B102" s="47" t="s">
        <v>224</v>
      </c>
      <c r="C102" s="147"/>
      <c r="D102" s="43"/>
      <c r="E102" s="9" t="s">
        <v>10</v>
      </c>
      <c r="F102" s="64">
        <v>5</v>
      </c>
      <c r="G102" s="75"/>
      <c r="H102" s="76">
        <f t="shared" si="10"/>
        <v>0</v>
      </c>
      <c r="I102" s="75"/>
      <c r="J102" s="57">
        <f t="shared" si="11"/>
        <v>0</v>
      </c>
      <c r="K102" s="106">
        <f t="shared" si="12"/>
        <v>0</v>
      </c>
      <c r="L102" s="107">
        <f t="shared" si="13"/>
        <v>0</v>
      </c>
      <c r="M102" s="12"/>
      <c r="N102" s="12"/>
      <c r="O102" s="12"/>
      <c r="P102" s="12"/>
      <c r="Q102" s="12"/>
      <c r="R102" s="12"/>
      <c r="S102" s="12"/>
      <c r="T102" s="12"/>
    </row>
    <row r="103" spans="1:20" s="13" customFormat="1" ht="15.75" x14ac:dyDescent="0.25">
      <c r="A103" s="44" t="s">
        <v>225</v>
      </c>
      <c r="B103" s="47" t="s">
        <v>226</v>
      </c>
      <c r="C103" s="147"/>
      <c r="D103" s="43"/>
      <c r="E103" s="9" t="s">
        <v>10</v>
      </c>
      <c r="F103" s="64">
        <v>5</v>
      </c>
      <c r="G103" s="75"/>
      <c r="H103" s="76">
        <f t="shared" si="10"/>
        <v>0</v>
      </c>
      <c r="I103" s="75"/>
      <c r="J103" s="57">
        <f t="shared" si="11"/>
        <v>0</v>
      </c>
      <c r="K103" s="106">
        <f t="shared" si="12"/>
        <v>0</v>
      </c>
      <c r="L103" s="107">
        <f t="shared" si="13"/>
        <v>0</v>
      </c>
      <c r="M103" s="12"/>
      <c r="N103" s="12"/>
      <c r="O103" s="12"/>
      <c r="P103" s="12"/>
      <c r="Q103" s="12"/>
      <c r="R103" s="12"/>
      <c r="S103" s="12"/>
      <c r="T103" s="12"/>
    </row>
    <row r="104" spans="1:20" s="13" customFormat="1" ht="15.75" x14ac:dyDescent="0.25">
      <c r="A104" s="44" t="s">
        <v>227</v>
      </c>
      <c r="B104" s="47" t="s">
        <v>228</v>
      </c>
      <c r="C104" s="147"/>
      <c r="D104" s="43"/>
      <c r="E104" s="9" t="s">
        <v>10</v>
      </c>
      <c r="F104" s="64">
        <v>30</v>
      </c>
      <c r="G104" s="75"/>
      <c r="H104" s="76">
        <f t="shared" si="10"/>
        <v>0</v>
      </c>
      <c r="I104" s="75"/>
      <c r="J104" s="57">
        <f t="shared" si="11"/>
        <v>0</v>
      </c>
      <c r="K104" s="106">
        <f t="shared" si="12"/>
        <v>0</v>
      </c>
      <c r="L104" s="107">
        <f t="shared" si="13"/>
        <v>0</v>
      </c>
      <c r="M104" s="12"/>
      <c r="N104" s="12"/>
      <c r="O104" s="12"/>
      <c r="P104" s="12"/>
      <c r="Q104" s="12"/>
      <c r="R104" s="12"/>
      <c r="S104" s="12"/>
      <c r="T104" s="12"/>
    </row>
    <row r="105" spans="1:20" s="13" customFormat="1" ht="15.75" x14ac:dyDescent="0.25">
      <c r="A105" s="44" t="s">
        <v>229</v>
      </c>
      <c r="B105" s="47" t="s">
        <v>228</v>
      </c>
      <c r="C105" s="147"/>
      <c r="D105" s="43"/>
      <c r="E105" s="9" t="s">
        <v>10</v>
      </c>
      <c r="F105" s="64">
        <v>30</v>
      </c>
      <c r="G105" s="75"/>
      <c r="H105" s="76">
        <f t="shared" si="10"/>
        <v>0</v>
      </c>
      <c r="I105" s="75"/>
      <c r="J105" s="57">
        <f t="shared" si="11"/>
        <v>0</v>
      </c>
      <c r="K105" s="106">
        <f t="shared" si="12"/>
        <v>0</v>
      </c>
      <c r="L105" s="107">
        <f t="shared" si="13"/>
        <v>0</v>
      </c>
      <c r="M105" s="12"/>
      <c r="N105" s="12"/>
      <c r="O105" s="12"/>
      <c r="P105" s="12"/>
      <c r="Q105" s="12"/>
      <c r="R105" s="12"/>
      <c r="S105" s="12"/>
      <c r="T105" s="12"/>
    </row>
    <row r="106" spans="1:20" s="13" customFormat="1" ht="15.75" x14ac:dyDescent="0.25">
      <c r="A106" s="44" t="s">
        <v>230</v>
      </c>
      <c r="B106" s="47" t="s">
        <v>231</v>
      </c>
      <c r="C106" s="147"/>
      <c r="D106" s="43"/>
      <c r="E106" s="9" t="s">
        <v>10</v>
      </c>
      <c r="F106" s="64">
        <v>15</v>
      </c>
      <c r="G106" s="75"/>
      <c r="H106" s="76">
        <f t="shared" si="10"/>
        <v>0</v>
      </c>
      <c r="I106" s="75"/>
      <c r="J106" s="57">
        <f t="shared" si="11"/>
        <v>0</v>
      </c>
      <c r="K106" s="106">
        <f t="shared" si="12"/>
        <v>0</v>
      </c>
      <c r="L106" s="107">
        <f t="shared" si="13"/>
        <v>0</v>
      </c>
      <c r="M106" s="12"/>
      <c r="N106" s="12"/>
      <c r="O106" s="12"/>
      <c r="P106" s="12"/>
      <c r="Q106" s="12"/>
      <c r="R106" s="12"/>
      <c r="S106" s="12"/>
      <c r="T106" s="12"/>
    </row>
    <row r="107" spans="1:20" s="13" customFormat="1" ht="15.75" x14ac:dyDescent="0.25">
      <c r="A107" s="44" t="s">
        <v>232</v>
      </c>
      <c r="B107" s="47" t="s">
        <v>233</v>
      </c>
      <c r="C107" s="147"/>
      <c r="D107" s="43"/>
      <c r="E107" s="9" t="s">
        <v>10</v>
      </c>
      <c r="F107" s="64">
        <v>2.5</v>
      </c>
      <c r="G107" s="75"/>
      <c r="H107" s="76">
        <f t="shared" si="10"/>
        <v>0</v>
      </c>
      <c r="I107" s="75"/>
      <c r="J107" s="57">
        <f t="shared" si="11"/>
        <v>0</v>
      </c>
      <c r="K107" s="106">
        <f t="shared" si="12"/>
        <v>0</v>
      </c>
      <c r="L107" s="107">
        <f t="shared" si="13"/>
        <v>0</v>
      </c>
      <c r="M107" s="12"/>
      <c r="N107" s="12"/>
      <c r="O107" s="12"/>
      <c r="P107" s="12"/>
      <c r="Q107" s="12"/>
      <c r="R107" s="12"/>
      <c r="S107" s="12"/>
      <c r="T107" s="12"/>
    </row>
    <row r="108" spans="1:20" s="13" customFormat="1" ht="15.75" x14ac:dyDescent="0.25">
      <c r="A108" s="44" t="s">
        <v>234</v>
      </c>
      <c r="B108" s="47" t="s">
        <v>235</v>
      </c>
      <c r="C108" s="147"/>
      <c r="D108" s="43"/>
      <c r="E108" s="9" t="s">
        <v>10</v>
      </c>
      <c r="F108" s="64">
        <v>2.5</v>
      </c>
      <c r="G108" s="75"/>
      <c r="H108" s="76">
        <f t="shared" si="10"/>
        <v>0</v>
      </c>
      <c r="I108" s="75"/>
      <c r="J108" s="57">
        <f t="shared" si="11"/>
        <v>0</v>
      </c>
      <c r="K108" s="106">
        <f t="shared" si="12"/>
        <v>0</v>
      </c>
      <c r="L108" s="107">
        <f t="shared" si="13"/>
        <v>0</v>
      </c>
      <c r="M108" s="12"/>
      <c r="N108" s="12"/>
      <c r="O108" s="12"/>
      <c r="P108" s="12"/>
      <c r="Q108" s="12"/>
      <c r="R108" s="12"/>
      <c r="S108" s="12"/>
      <c r="T108" s="12"/>
    </row>
    <row r="109" spans="1:20" s="13" customFormat="1" ht="15.75" x14ac:dyDescent="0.25">
      <c r="A109" s="44" t="s">
        <v>236</v>
      </c>
      <c r="B109" s="47" t="s">
        <v>237</v>
      </c>
      <c r="C109" s="147"/>
      <c r="D109" s="43"/>
      <c r="E109" s="9" t="s">
        <v>10</v>
      </c>
      <c r="F109" s="64">
        <v>3</v>
      </c>
      <c r="G109" s="75"/>
      <c r="H109" s="76">
        <f t="shared" si="10"/>
        <v>0</v>
      </c>
      <c r="I109" s="75"/>
      <c r="J109" s="57">
        <f t="shared" si="11"/>
        <v>0</v>
      </c>
      <c r="K109" s="106">
        <f t="shared" si="12"/>
        <v>0</v>
      </c>
      <c r="L109" s="107">
        <f t="shared" si="13"/>
        <v>0</v>
      </c>
      <c r="M109" s="12"/>
      <c r="N109" s="12"/>
      <c r="O109" s="12"/>
      <c r="P109" s="12"/>
      <c r="Q109" s="12"/>
      <c r="R109" s="12"/>
      <c r="S109" s="12"/>
      <c r="T109" s="12"/>
    </row>
    <row r="110" spans="1:20" s="13" customFormat="1" ht="16.5" thickBot="1" x14ac:dyDescent="0.3">
      <c r="A110" s="45" t="s">
        <v>238</v>
      </c>
      <c r="B110" s="48" t="s">
        <v>239</v>
      </c>
      <c r="C110" s="143"/>
      <c r="D110" s="61"/>
      <c r="E110" s="88" t="s">
        <v>10</v>
      </c>
      <c r="F110" s="65">
        <v>0.5</v>
      </c>
      <c r="G110" s="89"/>
      <c r="H110" s="90">
        <f t="shared" si="10"/>
        <v>0</v>
      </c>
      <c r="I110" s="89"/>
      <c r="J110" s="117">
        <f t="shared" si="11"/>
        <v>0</v>
      </c>
      <c r="K110" s="108">
        <f t="shared" si="12"/>
        <v>0</v>
      </c>
      <c r="L110" s="109">
        <f t="shared" si="13"/>
        <v>0</v>
      </c>
      <c r="M110" s="12"/>
      <c r="N110" s="12"/>
      <c r="O110" s="12"/>
      <c r="P110" s="12"/>
      <c r="Q110" s="12"/>
      <c r="R110" s="12"/>
      <c r="S110" s="12"/>
      <c r="T110" s="12"/>
    </row>
    <row r="111" spans="1:20" s="13" customFormat="1" ht="31.5" x14ac:dyDescent="0.25">
      <c r="A111" s="79" t="s">
        <v>242</v>
      </c>
      <c r="B111" s="83" t="s">
        <v>243</v>
      </c>
      <c r="C111" s="82"/>
      <c r="D111" s="82" t="s">
        <v>258</v>
      </c>
      <c r="E111" s="83" t="s">
        <v>10</v>
      </c>
      <c r="F111" s="84">
        <f>SUM(F112:F118)</f>
        <v>81.150000000000006</v>
      </c>
      <c r="G111" s="85"/>
      <c r="H111" s="86">
        <f>SUM(H112:H118)</f>
        <v>0</v>
      </c>
      <c r="I111" s="85"/>
      <c r="J111" s="116">
        <f>SUM(J112:J118)</f>
        <v>0</v>
      </c>
      <c r="K111" s="104"/>
      <c r="L111" s="105">
        <f>SUM(L112:L118)</f>
        <v>0</v>
      </c>
      <c r="M111" s="12"/>
      <c r="N111" s="12"/>
      <c r="O111" s="12"/>
      <c r="P111" s="12"/>
      <c r="Q111" s="12"/>
      <c r="R111" s="12"/>
      <c r="S111" s="12"/>
      <c r="T111" s="12"/>
    </row>
    <row r="112" spans="1:20" s="13" customFormat="1" ht="15.75" customHeight="1" x14ac:dyDescent="0.25">
      <c r="A112" s="52" t="s">
        <v>244</v>
      </c>
      <c r="B112" s="47" t="s">
        <v>245</v>
      </c>
      <c r="C112" s="142" t="s">
        <v>271</v>
      </c>
      <c r="D112" s="43"/>
      <c r="E112" s="9" t="s">
        <v>10</v>
      </c>
      <c r="F112" s="64">
        <v>0.75</v>
      </c>
      <c r="G112" s="75"/>
      <c r="H112" s="76">
        <f t="shared" si="10"/>
        <v>0</v>
      </c>
      <c r="I112" s="75"/>
      <c r="J112" s="57">
        <f t="shared" si="11"/>
        <v>0</v>
      </c>
      <c r="K112" s="106">
        <f t="shared" si="12"/>
        <v>0</v>
      </c>
      <c r="L112" s="107">
        <f t="shared" si="13"/>
        <v>0</v>
      </c>
      <c r="M112" s="12"/>
      <c r="N112" s="12"/>
      <c r="O112" s="12"/>
      <c r="P112" s="12"/>
      <c r="Q112" s="12"/>
      <c r="R112" s="12"/>
      <c r="S112" s="12"/>
      <c r="T112" s="12"/>
    </row>
    <row r="113" spans="1:20" s="13" customFormat="1" ht="15.75" x14ac:dyDescent="0.25">
      <c r="A113" s="52" t="s">
        <v>246</v>
      </c>
      <c r="B113" s="47" t="s">
        <v>247</v>
      </c>
      <c r="C113" s="147"/>
      <c r="D113" s="43"/>
      <c r="E113" s="9" t="s">
        <v>10</v>
      </c>
      <c r="F113" s="64">
        <v>12.2</v>
      </c>
      <c r="G113" s="75"/>
      <c r="H113" s="76">
        <f t="shared" si="10"/>
        <v>0</v>
      </c>
      <c r="I113" s="75"/>
      <c r="J113" s="57">
        <f t="shared" si="11"/>
        <v>0</v>
      </c>
      <c r="K113" s="106">
        <f t="shared" si="12"/>
        <v>0</v>
      </c>
      <c r="L113" s="107">
        <f t="shared" si="13"/>
        <v>0</v>
      </c>
      <c r="M113" s="12"/>
      <c r="N113" s="12"/>
      <c r="O113" s="12"/>
      <c r="P113" s="12"/>
      <c r="Q113" s="12"/>
      <c r="R113" s="12"/>
      <c r="S113" s="12"/>
      <c r="T113" s="12"/>
    </row>
    <row r="114" spans="1:20" s="13" customFormat="1" ht="15.75" x14ac:dyDescent="0.25">
      <c r="A114" s="52" t="s">
        <v>248</v>
      </c>
      <c r="B114" s="47" t="s">
        <v>249</v>
      </c>
      <c r="C114" s="147"/>
      <c r="D114" s="43"/>
      <c r="E114" s="9" t="s">
        <v>10</v>
      </c>
      <c r="F114" s="64">
        <v>31.5</v>
      </c>
      <c r="G114" s="75"/>
      <c r="H114" s="76">
        <f t="shared" si="10"/>
        <v>0</v>
      </c>
      <c r="I114" s="75"/>
      <c r="J114" s="57">
        <f t="shared" si="11"/>
        <v>0</v>
      </c>
      <c r="K114" s="106">
        <f t="shared" si="12"/>
        <v>0</v>
      </c>
      <c r="L114" s="107">
        <f t="shared" si="13"/>
        <v>0</v>
      </c>
      <c r="M114" s="12"/>
      <c r="N114" s="12"/>
      <c r="O114" s="12"/>
      <c r="P114" s="12"/>
      <c r="Q114" s="12"/>
      <c r="R114" s="12"/>
      <c r="S114" s="12"/>
      <c r="T114" s="12"/>
    </row>
    <row r="115" spans="1:20" s="13" customFormat="1" ht="15.75" x14ac:dyDescent="0.25">
      <c r="A115" s="52" t="s">
        <v>250</v>
      </c>
      <c r="B115" s="47" t="s">
        <v>251</v>
      </c>
      <c r="C115" s="147"/>
      <c r="D115" s="43"/>
      <c r="E115" s="9" t="s">
        <v>10</v>
      </c>
      <c r="F115" s="64">
        <v>31.5</v>
      </c>
      <c r="G115" s="75"/>
      <c r="H115" s="76">
        <f t="shared" si="10"/>
        <v>0</v>
      </c>
      <c r="I115" s="75"/>
      <c r="J115" s="57">
        <f t="shared" si="11"/>
        <v>0</v>
      </c>
      <c r="K115" s="106">
        <f t="shared" si="12"/>
        <v>0</v>
      </c>
      <c r="L115" s="107">
        <f t="shared" si="13"/>
        <v>0</v>
      </c>
      <c r="M115" s="12"/>
      <c r="N115" s="12"/>
      <c r="O115" s="12"/>
      <c r="P115" s="12"/>
      <c r="Q115" s="12"/>
      <c r="R115" s="12"/>
      <c r="S115" s="12"/>
      <c r="T115" s="12"/>
    </row>
    <row r="116" spans="1:20" s="13" customFormat="1" ht="15.75" x14ac:dyDescent="0.25">
      <c r="A116" s="52" t="s">
        <v>252</v>
      </c>
      <c r="B116" s="47" t="s">
        <v>253</v>
      </c>
      <c r="C116" s="147"/>
      <c r="D116" s="43"/>
      <c r="E116" s="9" t="s">
        <v>10</v>
      </c>
      <c r="F116" s="64">
        <v>2.7</v>
      </c>
      <c r="G116" s="75"/>
      <c r="H116" s="76">
        <f t="shared" si="10"/>
        <v>0</v>
      </c>
      <c r="I116" s="75"/>
      <c r="J116" s="57">
        <f t="shared" si="11"/>
        <v>0</v>
      </c>
      <c r="K116" s="106">
        <f t="shared" si="12"/>
        <v>0</v>
      </c>
      <c r="L116" s="107">
        <f t="shared" si="13"/>
        <v>0</v>
      </c>
      <c r="M116" s="12"/>
      <c r="N116" s="12"/>
      <c r="O116" s="12"/>
      <c r="P116" s="12"/>
      <c r="Q116" s="12"/>
      <c r="R116" s="12"/>
      <c r="S116" s="12"/>
      <c r="T116" s="12"/>
    </row>
    <row r="117" spans="1:20" s="13" customFormat="1" ht="15.75" x14ac:dyDescent="0.25">
      <c r="A117" s="52" t="s">
        <v>254</v>
      </c>
      <c r="B117" s="47" t="s">
        <v>255</v>
      </c>
      <c r="C117" s="147"/>
      <c r="D117" s="43"/>
      <c r="E117" s="9" t="s">
        <v>10</v>
      </c>
      <c r="F117" s="64">
        <v>1</v>
      </c>
      <c r="G117" s="75"/>
      <c r="H117" s="76">
        <f t="shared" si="10"/>
        <v>0</v>
      </c>
      <c r="I117" s="75"/>
      <c r="J117" s="57">
        <f t="shared" si="11"/>
        <v>0</v>
      </c>
      <c r="K117" s="106">
        <f t="shared" si="12"/>
        <v>0</v>
      </c>
      <c r="L117" s="107">
        <f t="shared" si="13"/>
        <v>0</v>
      </c>
      <c r="M117" s="12"/>
      <c r="N117" s="12"/>
      <c r="O117" s="12"/>
      <c r="P117" s="12"/>
      <c r="Q117" s="12"/>
      <c r="R117" s="12"/>
      <c r="S117" s="12"/>
      <c r="T117" s="12"/>
    </row>
    <row r="118" spans="1:20" s="13" customFormat="1" ht="32.25" customHeight="1" thickBot="1" x14ac:dyDescent="0.3">
      <c r="A118" s="93" t="s">
        <v>256</v>
      </c>
      <c r="B118" s="48" t="s">
        <v>257</v>
      </c>
      <c r="C118" s="143"/>
      <c r="D118" s="61"/>
      <c r="E118" s="88" t="s">
        <v>10</v>
      </c>
      <c r="F118" s="65">
        <v>1.5</v>
      </c>
      <c r="G118" s="89"/>
      <c r="H118" s="90">
        <f t="shared" si="10"/>
        <v>0</v>
      </c>
      <c r="I118" s="89"/>
      <c r="J118" s="117">
        <f t="shared" si="11"/>
        <v>0</v>
      </c>
      <c r="K118" s="108">
        <f t="shared" si="12"/>
        <v>0</v>
      </c>
      <c r="L118" s="109">
        <f t="shared" si="13"/>
        <v>0</v>
      </c>
      <c r="M118" s="12"/>
      <c r="N118" s="12"/>
      <c r="O118" s="12"/>
      <c r="P118" s="12"/>
      <c r="Q118" s="12"/>
      <c r="R118" s="12"/>
      <c r="S118" s="12"/>
      <c r="T118" s="12"/>
    </row>
    <row r="119" spans="1:20" s="13" customFormat="1" ht="47.25" x14ac:dyDescent="0.25">
      <c r="A119" s="79" t="s">
        <v>259</v>
      </c>
      <c r="B119" s="83" t="s">
        <v>260</v>
      </c>
      <c r="C119" s="81"/>
      <c r="D119" s="82" t="s">
        <v>273</v>
      </c>
      <c r="E119" s="83" t="s">
        <v>10</v>
      </c>
      <c r="F119" s="84">
        <f>SUM(F120:F124)</f>
        <v>44.274000000000001</v>
      </c>
      <c r="G119" s="85"/>
      <c r="H119" s="86">
        <f>SUM(H120:H124)</f>
        <v>0</v>
      </c>
      <c r="I119" s="85"/>
      <c r="J119" s="116">
        <f>SUM(J120:J124)</f>
        <v>0</v>
      </c>
      <c r="K119" s="104"/>
      <c r="L119" s="105">
        <f>SUM(L120:L124)</f>
        <v>0</v>
      </c>
      <c r="M119" s="12"/>
      <c r="N119" s="12"/>
      <c r="O119" s="12"/>
      <c r="P119" s="12"/>
      <c r="Q119" s="12"/>
      <c r="R119" s="12"/>
      <c r="S119" s="12"/>
      <c r="T119" s="12"/>
    </row>
    <row r="120" spans="1:20" s="13" customFormat="1" ht="15.75" customHeight="1" x14ac:dyDescent="0.25">
      <c r="A120" s="44" t="s">
        <v>261</v>
      </c>
      <c r="B120" s="40" t="s">
        <v>262</v>
      </c>
      <c r="C120" s="142" t="s">
        <v>272</v>
      </c>
      <c r="D120" s="43"/>
      <c r="E120" s="9" t="s">
        <v>10</v>
      </c>
      <c r="F120" s="68">
        <v>1.25</v>
      </c>
      <c r="G120" s="75"/>
      <c r="H120" s="76">
        <f t="shared" si="10"/>
        <v>0</v>
      </c>
      <c r="I120" s="75"/>
      <c r="J120" s="57">
        <f t="shared" si="11"/>
        <v>0</v>
      </c>
      <c r="K120" s="106">
        <f t="shared" si="12"/>
        <v>0</v>
      </c>
      <c r="L120" s="107">
        <f t="shared" si="13"/>
        <v>0</v>
      </c>
      <c r="M120" s="12"/>
      <c r="N120" s="12"/>
      <c r="O120" s="12"/>
      <c r="P120" s="12"/>
      <c r="Q120" s="12"/>
      <c r="R120" s="12"/>
      <c r="S120" s="12"/>
      <c r="T120" s="12"/>
    </row>
    <row r="121" spans="1:20" s="13" customFormat="1" ht="15.75" x14ac:dyDescent="0.25">
      <c r="A121" s="44" t="s">
        <v>263</v>
      </c>
      <c r="B121" s="40" t="s">
        <v>264</v>
      </c>
      <c r="C121" s="147"/>
      <c r="D121" s="43"/>
      <c r="E121" s="9" t="s">
        <v>10</v>
      </c>
      <c r="F121" s="68">
        <v>7.9119999999999999</v>
      </c>
      <c r="G121" s="75"/>
      <c r="H121" s="76">
        <f t="shared" si="10"/>
        <v>0</v>
      </c>
      <c r="I121" s="75"/>
      <c r="J121" s="57">
        <f t="shared" si="11"/>
        <v>0</v>
      </c>
      <c r="K121" s="106">
        <f t="shared" si="12"/>
        <v>0</v>
      </c>
      <c r="L121" s="107">
        <f t="shared" si="13"/>
        <v>0</v>
      </c>
      <c r="M121" s="12"/>
      <c r="N121" s="12"/>
      <c r="O121" s="12"/>
      <c r="P121" s="12"/>
      <c r="Q121" s="12"/>
      <c r="R121" s="12"/>
      <c r="S121" s="12"/>
      <c r="T121" s="12"/>
    </row>
    <row r="122" spans="1:20" s="13" customFormat="1" ht="15.75" x14ac:dyDescent="0.25">
      <c r="A122" s="44" t="s">
        <v>265</v>
      </c>
      <c r="B122" s="40" t="s">
        <v>266</v>
      </c>
      <c r="C122" s="147"/>
      <c r="D122" s="43"/>
      <c r="E122" s="9" t="s">
        <v>10</v>
      </c>
      <c r="F122" s="68">
        <v>7.9119999999999999</v>
      </c>
      <c r="G122" s="75"/>
      <c r="H122" s="76">
        <f t="shared" si="10"/>
        <v>0</v>
      </c>
      <c r="I122" s="75"/>
      <c r="J122" s="57">
        <f t="shared" si="11"/>
        <v>0</v>
      </c>
      <c r="K122" s="106">
        <f t="shared" si="12"/>
        <v>0</v>
      </c>
      <c r="L122" s="107">
        <f t="shared" si="13"/>
        <v>0</v>
      </c>
      <c r="M122" s="12"/>
      <c r="N122" s="12"/>
      <c r="O122" s="12"/>
      <c r="P122" s="12"/>
      <c r="Q122" s="12"/>
      <c r="R122" s="12"/>
      <c r="S122" s="12"/>
      <c r="T122" s="12"/>
    </row>
    <row r="123" spans="1:20" s="13" customFormat="1" ht="15.75" x14ac:dyDescent="0.25">
      <c r="A123" s="44" t="s">
        <v>267</v>
      </c>
      <c r="B123" s="40" t="s">
        <v>268</v>
      </c>
      <c r="C123" s="147"/>
      <c r="D123" s="43"/>
      <c r="E123" s="9" t="s">
        <v>10</v>
      </c>
      <c r="F123" s="68">
        <v>13.6</v>
      </c>
      <c r="G123" s="75"/>
      <c r="H123" s="76">
        <f t="shared" si="10"/>
        <v>0</v>
      </c>
      <c r="I123" s="75"/>
      <c r="J123" s="57">
        <f t="shared" si="11"/>
        <v>0</v>
      </c>
      <c r="K123" s="106">
        <f t="shared" si="12"/>
        <v>0</v>
      </c>
      <c r="L123" s="107">
        <f t="shared" si="13"/>
        <v>0</v>
      </c>
      <c r="M123" s="12"/>
      <c r="N123" s="12"/>
      <c r="O123" s="12"/>
      <c r="P123" s="12"/>
      <c r="Q123" s="12"/>
      <c r="R123" s="12"/>
      <c r="S123" s="12"/>
      <c r="T123" s="12"/>
    </row>
    <row r="124" spans="1:20" s="13" customFormat="1" ht="16.5" thickBot="1" x14ac:dyDescent="0.3">
      <c r="A124" s="53" t="s">
        <v>269</v>
      </c>
      <c r="B124" s="54" t="s">
        <v>270</v>
      </c>
      <c r="C124" s="147"/>
      <c r="D124" s="43"/>
      <c r="E124" s="55" t="s">
        <v>10</v>
      </c>
      <c r="F124" s="70">
        <v>13.6</v>
      </c>
      <c r="G124" s="77"/>
      <c r="H124" s="94">
        <f t="shared" si="10"/>
        <v>0</v>
      </c>
      <c r="I124" s="77"/>
      <c r="J124" s="120">
        <f t="shared" si="11"/>
        <v>0</v>
      </c>
      <c r="K124" s="108">
        <f t="shared" si="12"/>
        <v>0</v>
      </c>
      <c r="L124" s="109">
        <f t="shared" si="13"/>
        <v>0</v>
      </c>
      <c r="M124" s="12"/>
      <c r="N124" s="12"/>
      <c r="O124" s="12"/>
      <c r="P124" s="12"/>
      <c r="Q124" s="12"/>
      <c r="R124" s="12"/>
      <c r="S124" s="12"/>
      <c r="T124" s="12"/>
    </row>
    <row r="125" spans="1:20" s="13" customFormat="1" ht="54.75" customHeight="1" x14ac:dyDescent="0.25">
      <c r="A125" s="79" t="s">
        <v>274</v>
      </c>
      <c r="B125" s="83" t="s">
        <v>275</v>
      </c>
      <c r="C125" s="81"/>
      <c r="D125" s="82" t="s">
        <v>286</v>
      </c>
      <c r="E125" s="83" t="s">
        <v>10</v>
      </c>
      <c r="F125" s="84">
        <f>SUM(F126:F130)</f>
        <v>74.653000000000006</v>
      </c>
      <c r="G125" s="85"/>
      <c r="H125" s="86">
        <f>SUM(H126:H130)</f>
        <v>0</v>
      </c>
      <c r="I125" s="85"/>
      <c r="J125" s="116">
        <f>SUM(J126:J130)</f>
        <v>0</v>
      </c>
      <c r="K125" s="104"/>
      <c r="L125" s="105">
        <f>SUM(L126:L130)</f>
        <v>0</v>
      </c>
      <c r="M125" s="12"/>
      <c r="N125" s="12"/>
      <c r="O125" s="12"/>
      <c r="P125" s="12"/>
      <c r="Q125" s="12"/>
      <c r="R125" s="12"/>
      <c r="S125" s="12"/>
      <c r="T125" s="12"/>
    </row>
    <row r="126" spans="1:20" s="13" customFormat="1" ht="30" x14ac:dyDescent="0.25">
      <c r="A126" s="44" t="s">
        <v>276</v>
      </c>
      <c r="B126" s="40" t="s">
        <v>277</v>
      </c>
      <c r="C126" s="142" t="s">
        <v>291</v>
      </c>
      <c r="D126" s="43"/>
      <c r="E126" s="9" t="s">
        <v>10</v>
      </c>
      <c r="F126" s="66">
        <v>51.1</v>
      </c>
      <c r="G126" s="75"/>
      <c r="H126" s="76">
        <f t="shared" si="10"/>
        <v>0</v>
      </c>
      <c r="I126" s="75"/>
      <c r="J126" s="57">
        <f t="shared" si="11"/>
        <v>0</v>
      </c>
      <c r="K126" s="106">
        <f t="shared" si="12"/>
        <v>0</v>
      </c>
      <c r="L126" s="107">
        <f t="shared" si="13"/>
        <v>0</v>
      </c>
      <c r="M126" s="12"/>
      <c r="N126" s="12"/>
      <c r="O126" s="12"/>
      <c r="P126" s="12"/>
      <c r="Q126" s="12"/>
      <c r="R126" s="12"/>
      <c r="S126" s="12"/>
      <c r="T126" s="12"/>
    </row>
    <row r="127" spans="1:20" s="13" customFormat="1" ht="15.75" x14ac:dyDescent="0.25">
      <c r="A127" s="44" t="s">
        <v>278</v>
      </c>
      <c r="B127" s="40" t="s">
        <v>279</v>
      </c>
      <c r="C127" s="147"/>
      <c r="D127" s="43"/>
      <c r="E127" s="9" t="s">
        <v>10</v>
      </c>
      <c r="F127" s="66">
        <v>4.9409999999999998</v>
      </c>
      <c r="G127" s="75"/>
      <c r="H127" s="76">
        <f t="shared" si="10"/>
        <v>0</v>
      </c>
      <c r="I127" s="75"/>
      <c r="J127" s="57">
        <f t="shared" si="11"/>
        <v>0</v>
      </c>
      <c r="K127" s="106">
        <f t="shared" si="12"/>
        <v>0</v>
      </c>
      <c r="L127" s="107">
        <f t="shared" si="13"/>
        <v>0</v>
      </c>
      <c r="M127" s="12"/>
      <c r="N127" s="12"/>
      <c r="O127" s="12"/>
      <c r="P127" s="12"/>
      <c r="Q127" s="12"/>
      <c r="R127" s="12"/>
      <c r="S127" s="12"/>
      <c r="T127" s="12"/>
    </row>
    <row r="128" spans="1:20" s="13" customFormat="1" ht="15.75" x14ac:dyDescent="0.25">
      <c r="A128" s="44" t="s">
        <v>280</v>
      </c>
      <c r="B128" s="40" t="s">
        <v>281</v>
      </c>
      <c r="C128" s="147"/>
      <c r="D128" s="43"/>
      <c r="E128" s="9" t="s">
        <v>10</v>
      </c>
      <c r="F128" s="66">
        <v>5.4</v>
      </c>
      <c r="G128" s="75"/>
      <c r="H128" s="76">
        <f t="shared" si="10"/>
        <v>0</v>
      </c>
      <c r="I128" s="75"/>
      <c r="J128" s="57">
        <f t="shared" si="11"/>
        <v>0</v>
      </c>
      <c r="K128" s="106">
        <f t="shared" si="12"/>
        <v>0</v>
      </c>
      <c r="L128" s="107">
        <f t="shared" si="13"/>
        <v>0</v>
      </c>
      <c r="M128" s="12"/>
      <c r="N128" s="12"/>
      <c r="O128" s="12"/>
      <c r="P128" s="12"/>
      <c r="Q128" s="12"/>
      <c r="R128" s="12"/>
      <c r="S128" s="12"/>
      <c r="T128" s="12"/>
    </row>
    <row r="129" spans="1:20" s="13" customFormat="1" ht="15.75" x14ac:dyDescent="0.25">
      <c r="A129" s="44" t="s">
        <v>282</v>
      </c>
      <c r="B129" s="40" t="s">
        <v>283</v>
      </c>
      <c r="C129" s="147"/>
      <c r="D129" s="43"/>
      <c r="E129" s="9" t="s">
        <v>10</v>
      </c>
      <c r="F129" s="66">
        <v>1.5</v>
      </c>
      <c r="G129" s="75"/>
      <c r="H129" s="76">
        <f t="shared" si="10"/>
        <v>0</v>
      </c>
      <c r="I129" s="75"/>
      <c r="J129" s="57">
        <f t="shared" si="11"/>
        <v>0</v>
      </c>
      <c r="K129" s="106">
        <f t="shared" si="12"/>
        <v>0</v>
      </c>
      <c r="L129" s="107">
        <f t="shared" si="13"/>
        <v>0</v>
      </c>
      <c r="M129" s="12"/>
      <c r="N129" s="12"/>
      <c r="O129" s="12"/>
      <c r="P129" s="12"/>
      <c r="Q129" s="12"/>
      <c r="R129" s="12"/>
      <c r="S129" s="12"/>
      <c r="T129" s="12"/>
    </row>
    <row r="130" spans="1:20" s="13" customFormat="1" ht="16.5" thickBot="1" x14ac:dyDescent="0.3">
      <c r="A130" s="45" t="s">
        <v>284</v>
      </c>
      <c r="B130" s="46" t="s">
        <v>285</v>
      </c>
      <c r="C130" s="143"/>
      <c r="D130" s="61"/>
      <c r="E130" s="88" t="s">
        <v>10</v>
      </c>
      <c r="F130" s="67">
        <v>11.712</v>
      </c>
      <c r="G130" s="89"/>
      <c r="H130" s="90">
        <f t="shared" si="10"/>
        <v>0</v>
      </c>
      <c r="I130" s="89"/>
      <c r="J130" s="117">
        <f t="shared" si="11"/>
        <v>0</v>
      </c>
      <c r="K130" s="108">
        <f t="shared" si="12"/>
        <v>0</v>
      </c>
      <c r="L130" s="109">
        <f t="shared" si="13"/>
        <v>0</v>
      </c>
      <c r="M130" s="12"/>
      <c r="N130" s="12"/>
      <c r="O130" s="12"/>
      <c r="P130" s="12"/>
      <c r="Q130" s="12"/>
      <c r="R130" s="12"/>
      <c r="S130" s="12"/>
      <c r="T130" s="12"/>
    </row>
    <row r="131" spans="1:20" s="13" customFormat="1" ht="31.5" x14ac:dyDescent="0.25">
      <c r="A131" s="79" t="s">
        <v>287</v>
      </c>
      <c r="B131" s="83" t="s">
        <v>288</v>
      </c>
      <c r="C131" s="82"/>
      <c r="D131" s="82" t="s">
        <v>293</v>
      </c>
      <c r="E131" s="83" t="s">
        <v>10</v>
      </c>
      <c r="F131" s="84">
        <f>F132+F133</f>
        <v>113.258</v>
      </c>
      <c r="G131" s="85"/>
      <c r="H131" s="86">
        <f>H132+H133</f>
        <v>0</v>
      </c>
      <c r="I131" s="85"/>
      <c r="J131" s="116">
        <f>J132+J133</f>
        <v>0</v>
      </c>
      <c r="K131" s="104"/>
      <c r="L131" s="105">
        <f>L132+L133</f>
        <v>0</v>
      </c>
      <c r="M131" s="12"/>
      <c r="N131" s="12"/>
      <c r="O131" s="12"/>
      <c r="P131" s="12"/>
      <c r="Q131" s="12"/>
      <c r="R131" s="12"/>
      <c r="S131" s="12"/>
      <c r="T131" s="12"/>
    </row>
    <row r="132" spans="1:20" s="13" customFormat="1" ht="30" x14ac:dyDescent="0.25">
      <c r="A132" s="44" t="s">
        <v>289</v>
      </c>
      <c r="B132" s="40" t="s">
        <v>277</v>
      </c>
      <c r="C132" s="142" t="s">
        <v>292</v>
      </c>
      <c r="D132" s="43"/>
      <c r="E132" s="9" t="s">
        <v>10</v>
      </c>
      <c r="F132" s="68">
        <v>92.108999999999995</v>
      </c>
      <c r="G132" s="75"/>
      <c r="H132" s="76">
        <f t="shared" si="10"/>
        <v>0</v>
      </c>
      <c r="I132" s="75"/>
      <c r="J132" s="57">
        <f t="shared" si="11"/>
        <v>0</v>
      </c>
      <c r="K132" s="106">
        <f t="shared" si="12"/>
        <v>0</v>
      </c>
      <c r="L132" s="107">
        <f t="shared" si="13"/>
        <v>0</v>
      </c>
      <c r="M132" s="12"/>
      <c r="N132" s="12"/>
      <c r="O132" s="12"/>
      <c r="P132" s="12"/>
      <c r="Q132" s="12"/>
      <c r="R132" s="12"/>
      <c r="S132" s="12"/>
      <c r="T132" s="12"/>
    </row>
    <row r="133" spans="1:20" s="13" customFormat="1" ht="16.5" thickBot="1" x14ac:dyDescent="0.3">
      <c r="A133" s="45" t="s">
        <v>290</v>
      </c>
      <c r="B133" s="46" t="s">
        <v>285</v>
      </c>
      <c r="C133" s="143"/>
      <c r="D133" s="61"/>
      <c r="E133" s="88" t="s">
        <v>10</v>
      </c>
      <c r="F133" s="69">
        <v>21.149000000000001</v>
      </c>
      <c r="G133" s="89"/>
      <c r="H133" s="90">
        <f t="shared" ref="H133" si="14">G133*F133</f>
        <v>0</v>
      </c>
      <c r="I133" s="89"/>
      <c r="J133" s="117">
        <f t="shared" ref="J133" si="15">I133*F133</f>
        <v>0</v>
      </c>
      <c r="K133" s="108">
        <f t="shared" si="12"/>
        <v>0</v>
      </c>
      <c r="L133" s="109">
        <f t="shared" si="13"/>
        <v>0</v>
      </c>
      <c r="M133" s="12"/>
      <c r="N133" s="12"/>
      <c r="O133" s="12"/>
      <c r="P133" s="12"/>
      <c r="Q133" s="12"/>
      <c r="R133" s="12"/>
      <c r="S133" s="12"/>
      <c r="T133" s="12"/>
    </row>
    <row r="134" spans="1:20" s="13" customFormat="1" ht="32.25" customHeight="1" thickBot="1" x14ac:dyDescent="0.3">
      <c r="A134" s="144" t="s">
        <v>298</v>
      </c>
      <c r="B134" s="145"/>
      <c r="C134" s="145"/>
      <c r="D134" s="146"/>
      <c r="E134" s="125" t="s">
        <v>10</v>
      </c>
      <c r="F134" s="95">
        <f>F16+F38+F41+F47+F60+F67+F73+F78+F84+F96+F111+F119+F125+F131</f>
        <v>1544.0250000000001</v>
      </c>
      <c r="G134" s="126"/>
      <c r="H134" s="96">
        <f>H16+H38+H41+H47+H60+H67+H73+H78+H84+H96+H111+H119+H125+H131</f>
        <v>0</v>
      </c>
      <c r="I134" s="126"/>
      <c r="J134" s="96">
        <f>J16+J38+J41+J47+J60+J67+J73+J78+J84+J96+J111+J119+J125+J131</f>
        <v>0</v>
      </c>
      <c r="K134" s="127"/>
      <c r="L134" s="128">
        <f>L16+L38+L41+L47+L60+L67+L73+L78+L84+L96+L111+L119+L125+L131</f>
        <v>0</v>
      </c>
      <c r="M134" s="12"/>
      <c r="N134" s="12"/>
      <c r="O134" s="12"/>
      <c r="P134" s="12"/>
      <c r="Q134" s="12"/>
      <c r="R134" s="12"/>
      <c r="S134" s="12"/>
      <c r="T134" s="12"/>
    </row>
    <row r="135" spans="1:20" ht="15" customHeight="1" x14ac:dyDescent="0.25"/>
    <row r="136" spans="1:20" s="3" customFormat="1" ht="33" customHeight="1" x14ac:dyDescent="0.3">
      <c r="A136" s="26" t="s">
        <v>43</v>
      </c>
      <c r="B136" s="5"/>
      <c r="C136" s="5"/>
      <c r="D136" s="5"/>
      <c r="F136" s="25"/>
    </row>
    <row r="137" spans="1:20" s="27" customFormat="1" ht="42.75" customHeight="1" x14ac:dyDescent="0.3">
      <c r="A137" s="28" t="s">
        <v>25</v>
      </c>
      <c r="B137" s="153" t="s">
        <v>12</v>
      </c>
      <c r="C137" s="153"/>
      <c r="D137" s="153"/>
      <c r="E137" s="153"/>
      <c r="F137" s="153"/>
      <c r="G137" s="153"/>
      <c r="H137" s="153"/>
      <c r="I137" s="153"/>
      <c r="J137" s="153"/>
    </row>
    <row r="138" spans="1:20" s="27" customFormat="1" ht="42.75" customHeight="1" x14ac:dyDescent="0.3">
      <c r="A138" s="28" t="s">
        <v>26</v>
      </c>
      <c r="B138" s="153" t="s">
        <v>13</v>
      </c>
      <c r="C138" s="153"/>
      <c r="D138" s="153"/>
      <c r="E138" s="153"/>
      <c r="F138" s="153"/>
      <c r="G138" s="153"/>
      <c r="H138" s="153"/>
      <c r="I138" s="153"/>
      <c r="J138" s="153"/>
    </row>
    <row r="139" spans="1:20" s="27" customFormat="1" ht="42.75" customHeight="1" x14ac:dyDescent="0.3">
      <c r="A139" s="28" t="s">
        <v>27</v>
      </c>
      <c r="B139" s="153" t="s">
        <v>14</v>
      </c>
      <c r="C139" s="153"/>
      <c r="D139" s="153"/>
      <c r="E139" s="153"/>
      <c r="F139" s="153"/>
      <c r="G139" s="153"/>
      <c r="H139" s="153"/>
      <c r="I139" s="153"/>
      <c r="J139" s="153"/>
    </row>
    <row r="140" spans="1:20" s="27" customFormat="1" ht="42.75" customHeight="1" x14ac:dyDescent="0.3">
      <c r="A140" s="28" t="s">
        <v>28</v>
      </c>
      <c r="B140" s="153" t="s">
        <v>33</v>
      </c>
      <c r="C140" s="153"/>
      <c r="D140" s="153"/>
      <c r="E140" s="153"/>
      <c r="F140" s="153"/>
      <c r="G140" s="153"/>
      <c r="H140" s="153"/>
      <c r="I140" s="153"/>
      <c r="J140" s="153"/>
    </row>
    <row r="141" spans="1:20" s="27" customFormat="1" ht="42.75" customHeight="1" x14ac:dyDescent="0.3">
      <c r="A141" s="28" t="s">
        <v>29</v>
      </c>
      <c r="B141" s="153" t="s">
        <v>15</v>
      </c>
      <c r="C141" s="153"/>
      <c r="D141" s="153"/>
      <c r="E141" s="153"/>
      <c r="F141" s="153"/>
      <c r="G141" s="153"/>
      <c r="H141" s="153"/>
      <c r="I141" s="153"/>
      <c r="J141" s="153"/>
    </row>
    <row r="142" spans="1:20" s="27" customFormat="1" ht="42.75" customHeight="1" x14ac:dyDescent="0.3">
      <c r="A142" s="28" t="s">
        <v>30</v>
      </c>
      <c r="B142" s="153" t="s">
        <v>16</v>
      </c>
      <c r="C142" s="153"/>
      <c r="D142" s="153"/>
      <c r="E142" s="153"/>
      <c r="F142" s="153"/>
      <c r="G142" s="153"/>
      <c r="H142" s="153"/>
      <c r="I142" s="153"/>
      <c r="J142" s="153"/>
    </row>
    <row r="143" spans="1:20" s="27" customFormat="1" ht="42.75" customHeight="1" x14ac:dyDescent="0.3">
      <c r="A143" s="28" t="s">
        <v>31</v>
      </c>
      <c r="B143" s="154" t="s">
        <v>42</v>
      </c>
      <c r="C143" s="154"/>
      <c r="D143" s="154"/>
      <c r="E143" s="154"/>
      <c r="F143" s="154"/>
      <c r="G143" s="154"/>
      <c r="H143" s="154"/>
      <c r="I143" s="154"/>
      <c r="J143" s="154"/>
    </row>
    <row r="144" spans="1:20" s="27" customFormat="1" ht="42.75" customHeight="1" x14ac:dyDescent="0.3">
      <c r="A144" s="28" t="s">
        <v>34</v>
      </c>
      <c r="B144" s="153" t="s">
        <v>17</v>
      </c>
      <c r="C144" s="153"/>
      <c r="D144" s="153"/>
      <c r="E144" s="153"/>
      <c r="F144" s="153"/>
      <c r="G144" s="153"/>
      <c r="H144" s="153"/>
      <c r="I144" s="153"/>
      <c r="J144" s="153"/>
    </row>
    <row r="148" spans="2:10" x14ac:dyDescent="0.25">
      <c r="B148" s="24" t="s">
        <v>20</v>
      </c>
      <c r="C148" s="22"/>
      <c r="D148" s="22"/>
      <c r="E148" s="22"/>
      <c r="F148" s="23" t="s">
        <v>20</v>
      </c>
      <c r="G148" s="22"/>
      <c r="H148" s="22"/>
      <c r="I148" s="23"/>
      <c r="J148" s="22"/>
    </row>
    <row r="149" spans="2:10" x14ac:dyDescent="0.25">
      <c r="B149" s="1" t="s">
        <v>18</v>
      </c>
      <c r="C149" s="151" t="s">
        <v>19</v>
      </c>
      <c r="D149" s="151"/>
      <c r="E149" s="151"/>
      <c r="F149" s="151"/>
      <c r="G149" s="151"/>
      <c r="H149" s="151"/>
      <c r="I149" s="152" t="s">
        <v>21</v>
      </c>
      <c r="J149" s="152"/>
    </row>
    <row r="151" spans="2:10" x14ac:dyDescent="0.25">
      <c r="B151" t="s">
        <v>22</v>
      </c>
    </row>
    <row r="155" spans="2:10" x14ac:dyDescent="0.25">
      <c r="B155" t="s">
        <v>23</v>
      </c>
      <c r="C155" s="22"/>
      <c r="D155" s="22"/>
      <c r="E155" s="22"/>
      <c r="F155" s="23"/>
      <c r="G155" s="22"/>
      <c r="H155" s="22"/>
      <c r="I155" s="22"/>
      <c r="J155" s="22"/>
    </row>
    <row r="156" spans="2:10" ht="15.75" x14ac:dyDescent="0.25">
      <c r="C156" s="29" t="s">
        <v>24</v>
      </c>
      <c r="D156" s="29"/>
    </row>
  </sheetData>
  <mergeCells count="37">
    <mergeCell ref="C42:C46"/>
    <mergeCell ref="C48:C59"/>
    <mergeCell ref="A4:J4"/>
    <mergeCell ref="C149:H149"/>
    <mergeCell ref="I149:J149"/>
    <mergeCell ref="B137:J137"/>
    <mergeCell ref="B138:J138"/>
    <mergeCell ref="B139:J139"/>
    <mergeCell ref="B140:J140"/>
    <mergeCell ref="B141:J141"/>
    <mergeCell ref="B142:J142"/>
    <mergeCell ref="B144:J144"/>
    <mergeCell ref="B143:J143"/>
    <mergeCell ref="C17:C37"/>
    <mergeCell ref="C39:C40"/>
    <mergeCell ref="C79:C83"/>
    <mergeCell ref="C85:C95"/>
    <mergeCell ref="C97:C110"/>
    <mergeCell ref="C61:C66"/>
    <mergeCell ref="C68:C72"/>
    <mergeCell ref="C74:C77"/>
    <mergeCell ref="C132:C133"/>
    <mergeCell ref="A134:D134"/>
    <mergeCell ref="C112:C118"/>
    <mergeCell ref="C120:C124"/>
    <mergeCell ref="C126:C130"/>
    <mergeCell ref="C14:C15"/>
    <mergeCell ref="B14:B15"/>
    <mergeCell ref="A14:A15"/>
    <mergeCell ref="K14:L14"/>
    <mergeCell ref="H14:H15"/>
    <mergeCell ref="G14:G15"/>
    <mergeCell ref="F14:F15"/>
    <mergeCell ref="E14:E15"/>
    <mergeCell ref="D14:D15"/>
    <mergeCell ref="J14:J15"/>
    <mergeCell ref="I14:I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K5" sqref="K5"/>
    </sheetView>
  </sheetViews>
  <sheetFormatPr defaultRowHeight="15" x14ac:dyDescent="0.25"/>
  <cols>
    <col min="1" max="1" width="7.42578125" customWidth="1"/>
    <col min="2" max="2" width="60.42578125" customWidth="1"/>
  </cols>
  <sheetData>
    <row r="1" spans="1:8" ht="46.5" customHeight="1" x14ac:dyDescent="0.25">
      <c r="A1" s="156" t="s">
        <v>35</v>
      </c>
      <c r="B1" s="156"/>
      <c r="C1" s="156"/>
      <c r="D1" s="156"/>
      <c r="E1" s="156"/>
      <c r="F1" s="156"/>
      <c r="G1" s="156"/>
      <c r="H1" s="156"/>
    </row>
    <row r="2" spans="1:8" ht="15.75" x14ac:dyDescent="0.25">
      <c r="A2" s="30"/>
      <c r="B2" s="31"/>
      <c r="C2" s="32"/>
      <c r="D2" s="32"/>
      <c r="E2" s="32"/>
      <c r="F2" s="32"/>
      <c r="G2" s="32"/>
      <c r="H2" s="32"/>
    </row>
    <row r="3" spans="1:8" ht="15.75" x14ac:dyDescent="0.25">
      <c r="A3" s="30"/>
      <c r="B3" s="31"/>
      <c r="C3" s="32"/>
      <c r="D3" s="32"/>
      <c r="E3" s="32"/>
      <c r="F3" s="32"/>
      <c r="G3" s="32"/>
      <c r="H3" s="32"/>
    </row>
    <row r="4" spans="1:8" ht="15.75" x14ac:dyDescent="0.25">
      <c r="A4" s="33" t="s">
        <v>4</v>
      </c>
      <c r="B4" s="33" t="s">
        <v>36</v>
      </c>
      <c r="C4" s="34">
        <v>45170</v>
      </c>
      <c r="D4" s="34">
        <v>45200</v>
      </c>
      <c r="E4" s="34">
        <v>45231</v>
      </c>
      <c r="F4" s="34">
        <v>45261</v>
      </c>
      <c r="G4" s="34">
        <v>45292</v>
      </c>
      <c r="H4" s="34">
        <v>45323</v>
      </c>
    </row>
    <row r="5" spans="1:8" ht="141.75" x14ac:dyDescent="0.25">
      <c r="A5" s="35">
        <v>1</v>
      </c>
      <c r="B5" s="36" t="s">
        <v>37</v>
      </c>
      <c r="C5" s="37"/>
      <c r="D5" s="38"/>
      <c r="E5" s="39"/>
      <c r="F5" s="39"/>
      <c r="G5" s="39"/>
      <c r="H5" s="39"/>
    </row>
    <row r="6" spans="1:8" ht="141.75" x14ac:dyDescent="0.25">
      <c r="A6" s="35">
        <v>2</v>
      </c>
      <c r="B6" s="36" t="s">
        <v>38</v>
      </c>
      <c r="C6" s="39"/>
      <c r="D6" s="38"/>
      <c r="E6" s="39"/>
      <c r="F6" s="39"/>
      <c r="G6" s="39"/>
      <c r="H6" s="39"/>
    </row>
    <row r="7" spans="1:8" ht="267.75" x14ac:dyDescent="0.25">
      <c r="A7" s="35">
        <v>3</v>
      </c>
      <c r="B7" s="36" t="s">
        <v>39</v>
      </c>
      <c r="C7" s="39"/>
      <c r="D7" s="37"/>
      <c r="E7" s="38"/>
      <c r="F7" s="38"/>
      <c r="G7" s="39"/>
      <c r="H7" s="39"/>
    </row>
    <row r="8" spans="1:8" ht="110.25" x14ac:dyDescent="0.25">
      <c r="A8" s="35">
        <v>4</v>
      </c>
      <c r="B8" s="36" t="s">
        <v>40</v>
      </c>
      <c r="C8" s="39"/>
      <c r="D8" s="37"/>
      <c r="E8" s="39"/>
      <c r="F8" s="38"/>
      <c r="G8" s="38"/>
      <c r="H8" s="39"/>
    </row>
    <row r="9" spans="1:8" ht="47.25" x14ac:dyDescent="0.25">
      <c r="A9" s="35">
        <v>5</v>
      </c>
      <c r="B9" s="36" t="s">
        <v>41</v>
      </c>
      <c r="C9" s="39"/>
      <c r="D9" s="39"/>
      <c r="E9" s="37"/>
      <c r="F9" s="39"/>
      <c r="G9" s="39"/>
      <c r="H9" s="38"/>
    </row>
    <row r="10" spans="1:8" ht="15.75" x14ac:dyDescent="0.25">
      <c r="A10" s="30"/>
      <c r="B10" s="30"/>
      <c r="C10" s="30"/>
      <c r="D10" s="30"/>
      <c r="E10" s="30"/>
      <c r="F10" s="30"/>
      <c r="G10" s="30"/>
      <c r="H10" s="30"/>
    </row>
    <row r="11" spans="1:8" ht="15.75" x14ac:dyDescent="0.25">
      <c r="A11" s="30"/>
      <c r="B11" s="30"/>
      <c r="C11" s="30"/>
      <c r="D11" s="30"/>
      <c r="E11" s="30"/>
      <c r="F11" s="30"/>
      <c r="G11" s="30"/>
      <c r="H11" s="30"/>
    </row>
    <row r="12" spans="1:8" ht="15.75" x14ac:dyDescent="0.25">
      <c r="A12" s="30"/>
      <c r="B12" s="30"/>
      <c r="C12" s="30"/>
      <c r="D12" s="30"/>
      <c r="E12" s="30"/>
      <c r="F12" s="30"/>
      <c r="G12" s="30"/>
      <c r="H12" s="30"/>
    </row>
    <row r="13" spans="1:8" ht="15.75" x14ac:dyDescent="0.25">
      <c r="A13" s="30"/>
      <c r="B13" s="30"/>
      <c r="C13" s="30"/>
      <c r="D13" s="30"/>
      <c r="E13" s="30"/>
      <c r="F13" s="30"/>
      <c r="G13" s="30"/>
      <c r="H13" s="30"/>
    </row>
    <row r="14" spans="1:8" ht="15.75" x14ac:dyDescent="0.25">
      <c r="A14" s="30"/>
      <c r="B14" s="30"/>
      <c r="C14" s="30"/>
      <c r="D14" s="30"/>
      <c r="E14" s="30"/>
      <c r="F14" s="30"/>
      <c r="G14" s="30"/>
      <c r="H14" s="30"/>
    </row>
    <row r="15" spans="1:8" ht="15.75" x14ac:dyDescent="0.25">
      <c r="A15" s="30"/>
      <c r="B15" s="30"/>
      <c r="C15" s="30"/>
      <c r="D15" s="30"/>
      <c r="E15" s="30"/>
      <c r="F15" s="30"/>
      <c r="G15" s="30"/>
      <c r="H15" s="30"/>
    </row>
    <row r="16" spans="1:8" ht="15.75" x14ac:dyDescent="0.25">
      <c r="A16" s="30"/>
      <c r="B16" s="30"/>
      <c r="C16" s="30"/>
      <c r="D16" s="30"/>
      <c r="E16" s="30"/>
      <c r="F16" s="30"/>
      <c r="G16" s="30"/>
      <c r="H16" s="30"/>
    </row>
    <row r="17" spans="1:8" ht="15.75" x14ac:dyDescent="0.25">
      <c r="A17" s="30"/>
      <c r="B17" s="30"/>
      <c r="C17" s="30"/>
      <c r="D17" s="30"/>
      <c r="E17" s="30"/>
      <c r="F17" s="30"/>
      <c r="G17" s="30"/>
      <c r="H17" s="30"/>
    </row>
    <row r="18" spans="1:8" ht="15.75" x14ac:dyDescent="0.25">
      <c r="A18" s="30"/>
      <c r="B18" s="30"/>
      <c r="C18" s="30"/>
      <c r="D18" s="30"/>
      <c r="E18" s="30"/>
      <c r="F18" s="30"/>
      <c r="G18" s="30"/>
      <c r="H18" s="30"/>
    </row>
    <row r="19" spans="1:8" ht="15.75" x14ac:dyDescent="0.25">
      <c r="A19" s="30"/>
      <c r="B19" s="30"/>
      <c r="C19" s="30"/>
      <c r="D19" s="30"/>
      <c r="E19" s="30"/>
      <c r="F19" s="30"/>
      <c r="G19" s="30"/>
      <c r="H19" s="30"/>
    </row>
    <row r="20" spans="1:8" ht="15.75" x14ac:dyDescent="0.25">
      <c r="A20" s="30"/>
      <c r="B20" s="30"/>
      <c r="C20" s="30"/>
      <c r="D20" s="30"/>
      <c r="E20" s="30"/>
      <c r="F20" s="30"/>
      <c r="G20" s="30"/>
      <c r="H20" s="30"/>
    </row>
    <row r="21" spans="1:8" ht="15.75" x14ac:dyDescent="0.25">
      <c r="A21" s="30"/>
      <c r="B21" s="30"/>
      <c r="C21" s="30"/>
      <c r="D21" s="30"/>
      <c r="E21" s="30"/>
      <c r="F21" s="30"/>
      <c r="G21" s="30"/>
      <c r="H21" s="30"/>
    </row>
    <row r="22" spans="1:8" ht="15.75" x14ac:dyDescent="0.25">
      <c r="A22" s="30"/>
      <c r="B22" s="30"/>
      <c r="C22" s="30"/>
      <c r="D22" s="30"/>
      <c r="E22" s="30"/>
      <c r="F22" s="30"/>
      <c r="G22" s="30"/>
      <c r="H22" s="30"/>
    </row>
    <row r="23" spans="1:8" ht="15.75" x14ac:dyDescent="0.25">
      <c r="A23" s="30"/>
      <c r="B23" s="30"/>
      <c r="C23" s="30"/>
      <c r="D23" s="30"/>
      <c r="E23" s="30"/>
      <c r="F23" s="30"/>
      <c r="G23" s="30"/>
      <c r="H23" s="30"/>
    </row>
    <row r="24" spans="1:8" ht="15.75" x14ac:dyDescent="0.25">
      <c r="A24" s="30"/>
      <c r="B24" s="30"/>
      <c r="C24" s="30"/>
      <c r="D24" s="30"/>
      <c r="E24" s="30"/>
      <c r="F24" s="30"/>
      <c r="G24" s="30"/>
      <c r="H24" s="30"/>
    </row>
    <row r="25" spans="1:8" ht="15.75" x14ac:dyDescent="0.25">
      <c r="A25" s="30"/>
      <c r="B25" s="30"/>
      <c r="C25" s="30"/>
      <c r="D25" s="30"/>
      <c r="E25" s="30"/>
      <c r="F25" s="30"/>
      <c r="G25" s="30"/>
      <c r="H25" s="30"/>
    </row>
    <row r="26" spans="1:8" ht="15.75" x14ac:dyDescent="0.25">
      <c r="A26" s="30"/>
      <c r="B26" s="30"/>
      <c r="C26" s="30"/>
      <c r="D26" s="30"/>
      <c r="E26" s="30"/>
      <c r="F26" s="30"/>
      <c r="G26" s="30"/>
      <c r="H26" s="30"/>
    </row>
    <row r="27" spans="1:8" ht="15.75" x14ac:dyDescent="0.25">
      <c r="A27" s="30"/>
      <c r="B27" s="30"/>
      <c r="C27" s="30"/>
      <c r="D27" s="30"/>
      <c r="E27" s="30"/>
      <c r="F27" s="30"/>
      <c r="G27" s="30"/>
      <c r="H27" s="30"/>
    </row>
    <row r="28" spans="1:8" ht="15.75" x14ac:dyDescent="0.25">
      <c r="A28" s="30"/>
      <c r="B28" s="30"/>
      <c r="C28" s="30"/>
      <c r="D28" s="30"/>
      <c r="E28" s="30"/>
      <c r="F28" s="30"/>
      <c r="G28" s="30"/>
      <c r="H28" s="30"/>
    </row>
    <row r="29" spans="1:8" ht="15.75" x14ac:dyDescent="0.25">
      <c r="A29" s="30"/>
      <c r="B29" s="30"/>
      <c r="C29" s="30"/>
      <c r="D29" s="30"/>
      <c r="E29" s="30"/>
      <c r="F29" s="30"/>
      <c r="G29" s="30"/>
      <c r="H29" s="30"/>
    </row>
    <row r="30" spans="1:8" ht="15.75" x14ac:dyDescent="0.25">
      <c r="A30" s="30"/>
      <c r="B30" s="30"/>
      <c r="C30" s="30"/>
      <c r="D30" s="30"/>
      <c r="E30" s="30"/>
      <c r="F30" s="30"/>
      <c r="G30" s="30"/>
      <c r="H30" s="30"/>
    </row>
    <row r="31" spans="1:8" ht="15.75" x14ac:dyDescent="0.25">
      <c r="A31" s="30"/>
      <c r="B31" s="30"/>
      <c r="C31" s="30"/>
      <c r="D31" s="30"/>
      <c r="E31" s="30"/>
      <c r="F31" s="30"/>
      <c r="G31" s="30"/>
      <c r="H31" s="30"/>
    </row>
    <row r="32" spans="1:8" ht="15.75" x14ac:dyDescent="0.25">
      <c r="A32" s="30"/>
      <c r="B32" s="30"/>
      <c r="C32" s="30"/>
      <c r="D32" s="30"/>
      <c r="E32" s="30"/>
      <c r="F32" s="30"/>
      <c r="G32" s="30"/>
      <c r="H32" s="30"/>
    </row>
    <row r="33" spans="1:8" ht="15.75" x14ac:dyDescent="0.25">
      <c r="A33" s="30"/>
      <c r="B33" s="30"/>
      <c r="C33" s="30"/>
      <c r="D33" s="30"/>
      <c r="E33" s="30"/>
      <c r="F33" s="30"/>
      <c r="G33" s="30"/>
      <c r="H33" s="30"/>
    </row>
    <row r="34" spans="1:8" ht="15.75" x14ac:dyDescent="0.25">
      <c r="A34" s="30"/>
      <c r="B34" s="30"/>
      <c r="C34" s="30"/>
      <c r="D34" s="30"/>
      <c r="E34" s="30"/>
      <c r="F34" s="30"/>
      <c r="G34" s="30"/>
      <c r="H34" s="30"/>
    </row>
    <row r="35" spans="1:8" ht="15.75" x14ac:dyDescent="0.25">
      <c r="A35" s="30"/>
      <c r="B35" s="30"/>
      <c r="C35" s="30"/>
      <c r="D35" s="30"/>
      <c r="E35" s="30"/>
      <c r="F35" s="30"/>
      <c r="G35" s="30"/>
      <c r="H35" s="30"/>
    </row>
    <row r="36" spans="1:8" ht="15.75" x14ac:dyDescent="0.25">
      <c r="A36" s="30"/>
      <c r="B36" s="30"/>
      <c r="C36" s="30"/>
      <c r="D36" s="30"/>
      <c r="E36" s="30"/>
      <c r="F36" s="30"/>
      <c r="G36" s="30"/>
      <c r="H36" s="30"/>
    </row>
    <row r="37" spans="1:8" ht="15.75" x14ac:dyDescent="0.25">
      <c r="A37" s="30"/>
      <c r="B37" s="30"/>
      <c r="C37" s="30"/>
      <c r="D37" s="30"/>
      <c r="E37" s="30"/>
      <c r="F37" s="30"/>
      <c r="G37" s="30"/>
      <c r="H37" s="30"/>
    </row>
    <row r="38" spans="1:8" ht="15.75" x14ac:dyDescent="0.25">
      <c r="A38" s="30"/>
      <c r="B38" s="30"/>
      <c r="C38" s="30"/>
      <c r="D38" s="30"/>
      <c r="E38" s="30"/>
      <c r="F38" s="30"/>
      <c r="G38" s="30"/>
      <c r="H38" s="30"/>
    </row>
    <row r="39" spans="1:8" ht="15.75" x14ac:dyDescent="0.25">
      <c r="A39" s="30"/>
      <c r="B39" s="30"/>
      <c r="C39" s="30"/>
      <c r="D39" s="30"/>
      <c r="E39" s="30"/>
      <c r="F39" s="30"/>
      <c r="G39" s="30"/>
      <c r="H39" s="30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ПДО</vt:lpstr>
      <vt:lpstr>Ориентировочный график выполнен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2024-05-14T13:16:34Z</dcterms:modified>
</cp:coreProperties>
</file>