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285" yWindow="450" windowWidth="14925" windowHeight="10410" tabRatio="905" firstSheet="1" activeTab="1"/>
  </bookViews>
  <sheets>
    <sheet name="Справочник" sheetId="3" state="hidden" r:id="rId1"/>
    <sheet name="9.1. " sheetId="54" r:id="rId2"/>
    <sheet name="Пр. 9.2." sheetId="57" r:id="rId3"/>
  </sheets>
  <externalReferences>
    <externalReference r:id="rId4"/>
    <externalReference r:id="rId5"/>
    <externalReference r:id="rId6"/>
    <externalReference r:id="rId7"/>
  </externalReferences>
  <definedNames>
    <definedName name="just_totalcost_1">[1]Обоснование!$J$10</definedName>
    <definedName name="just_totalcost_11">[1]Обоснование!$J$11</definedName>
    <definedName name="just_totalcost_111A">[1]Обоснование!$J$12</definedName>
    <definedName name="just_totalcost_111B">[1]Обоснование!$J$25</definedName>
    <definedName name="just_totalcost_111C">[1]Обоснование!$J$38</definedName>
    <definedName name="just_totalcost_12">[1]Обоснование!$J$57</definedName>
    <definedName name="k">[2]Справочник2!$A$7:$A$10</definedName>
    <definedName name="№_типа_сделки">Справочник!$A$2:$A$418</definedName>
    <definedName name="printing">[1]Resources!$G$1</definedName>
    <definedName name="qq" localSheetId="1">#REF!</definedName>
    <definedName name="qq" localSheetId="2">#REF!</definedName>
    <definedName name="qq">#REF!</definedName>
    <definedName name="боб">[3]Resources!$G$1</definedName>
    <definedName name="Вид_договора__краткосрочный___долгосрочный">Справочник!$H$2:$H$3</definedName>
    <definedName name="ВСЕГО">[4]Справочник2!$A$2:$A$5</definedName>
    <definedName name="выборконтрагента" localSheetId="1">#REF!</definedName>
    <definedName name="выборконтрагента" localSheetId="2">#REF!</definedName>
    <definedName name="выборконтрагента">#REF!</definedName>
    <definedName name="дод">[3]Resources!$G$1</definedName>
    <definedName name="Критичн.____критичные____не_критичн.">Справочник!$F$2:$F$3</definedName>
    <definedName name="_xlnm.Print_Area" localSheetId="1">'9.1. '!$A$1:$G$36</definedName>
    <definedName name="ОЛ" localSheetId="1">#REF!</definedName>
    <definedName name="ОЛ" localSheetId="2">#REF!</definedName>
    <definedName name="ОЛ">#REF!</definedName>
    <definedName name="ОЛФ" localSheetId="1">#REF!</definedName>
    <definedName name="ОЛФ" localSheetId="2">#REF!</definedName>
    <definedName name="ОЛФ">#REF!</definedName>
    <definedName name="Отдел" localSheetId="1">#REF!</definedName>
    <definedName name="Отдел" localSheetId="2">#REF!</definedName>
    <definedName name="Отдел">#REF!</definedName>
    <definedName name="Отдел_закупки" localSheetId="1">#REF!</definedName>
    <definedName name="Отдел_закупки" localSheetId="2">#REF!</definedName>
    <definedName name="Отдел_закупки">#REF!</definedName>
    <definedName name="Отдел_закупки_услуг_капитального_строительства" localSheetId="1">#REF!</definedName>
    <definedName name="Отдел_закупки_услуг_капитального_строительства" localSheetId="2">#REF!</definedName>
    <definedName name="Отдел_закупки_услуг_капитального_строительства">#REF!</definedName>
    <definedName name="потребность" localSheetId="1">#REF!</definedName>
    <definedName name="потребность" localSheetId="2">#REF!</definedName>
    <definedName name="потребность">#REF!</definedName>
    <definedName name="Сектор_вида_услуг">Справочник!$G$2:$G$20</definedName>
    <definedName name="способ" localSheetId="1">#REF!</definedName>
    <definedName name="способ" localSheetId="2">#REF!</definedName>
    <definedName name="способ">#REF!</definedName>
    <definedName name="Способ_выбора">Справочник!$D$2:$D$7</definedName>
    <definedName name="Способ_контрактования_на_2013_год">Справочник!$I$2:$I$18</definedName>
    <definedName name="Способ_контрактования_на_2014_год">Справочник!$J$2:$J$13</definedName>
    <definedName name="сс">#REF!</definedName>
    <definedName name="Статус_согласования_договора">Справочник!$E$2:$E$6</definedName>
    <definedName name="тип_сделки" localSheetId="1">#REF!</definedName>
    <definedName name="тип_сделки" localSheetId="2">#REF!</definedName>
    <definedName name="тип_сделки">#REF!</definedName>
  </definedNames>
  <calcPr calcId="125725"/>
</workbook>
</file>

<file path=xl/calcChain.xml><?xml version="1.0" encoding="utf-8"?>
<calcChain xmlns="http://schemas.openxmlformats.org/spreadsheetml/2006/main">
  <c r="D13" i="54"/>
  <c r="B4" i="57"/>
  <c r="D17" i="54"/>
  <c r="D24"/>
  <c r="D26" s="1"/>
  <c r="D25" l="1"/>
  <c r="D9" l="1"/>
  <c r="D11" l="1"/>
  <c r="D10"/>
  <c r="D19"/>
  <c r="D15"/>
  <c r="D28" l="1"/>
</calcChain>
</file>

<file path=xl/sharedStrings.xml><?xml version="1.0" encoding="utf-8"?>
<sst xmlns="http://schemas.openxmlformats.org/spreadsheetml/2006/main" count="186" uniqueCount="173">
  <si>
    <t>отдел</t>
  </si>
  <si>
    <t>Перечень</t>
  </si>
  <si>
    <t>№ типа сделки</t>
  </si>
  <si>
    <t>Вид договора (краткосрочный / долгосрочный)</t>
  </si>
  <si>
    <t>Сектор вида услуг</t>
  </si>
  <si>
    <t>Способ выбора</t>
  </si>
  <si>
    <t>Статус согласования договора</t>
  </si>
  <si>
    <t>Критичн.
(+ критичные/
- не критичн.)</t>
  </si>
  <si>
    <t>КОЦ</t>
  </si>
  <si>
    <t>заключен</t>
  </si>
  <si>
    <t>+</t>
  </si>
  <si>
    <t>1. Бурение и ЗБС</t>
  </si>
  <si>
    <t>Долгосрочный</t>
  </si>
  <si>
    <t>ТЕНДЕР</t>
  </si>
  <si>
    <t>заключен с протоколом</t>
  </si>
  <si>
    <t>-</t>
  </si>
  <si>
    <t>2. Сопутствующие услуги, связанные с бурением скважин и ЗБС</t>
  </si>
  <si>
    <t>БАК</t>
  </si>
  <si>
    <t>на согласовании</t>
  </si>
  <si>
    <t>3.Геофизика</t>
  </si>
  <si>
    <t>Внеконкурс</t>
  </si>
  <si>
    <t>подписан ОАО СН-МНГ</t>
  </si>
  <si>
    <t>4.Геология / НИОКР</t>
  </si>
  <si>
    <t>Действующий долгосрочный контракт</t>
  </si>
  <si>
    <t>подписан КОНТРАГЕНТОМ</t>
  </si>
  <si>
    <t>5. Освоение и тестирование скважин</t>
  </si>
  <si>
    <t>Планируемый долгосрочный контракт</t>
  </si>
  <si>
    <t xml:space="preserve">6. Текущий и капитальный ремонт скважин </t>
  </si>
  <si>
    <t>7. Освоение месторождений</t>
  </si>
  <si>
    <t>8. Механика. Ремонт и обслуживание. Контроль и диагностика</t>
  </si>
  <si>
    <t>9 .Транспорт</t>
  </si>
  <si>
    <t>10. Добыча</t>
  </si>
  <si>
    <t>11. Химизация технологических процессов добычи нефти</t>
  </si>
  <si>
    <t>12. Подготовка нефти</t>
  </si>
  <si>
    <t>13. Крупные капитальные проекты и услуги по капитальному строительству</t>
  </si>
  <si>
    <t>14. Технический надзор и эксплуатация трубопроводов</t>
  </si>
  <si>
    <t>15. Автоматизация, связь, ИТ</t>
  </si>
  <si>
    <t>16. Энергетика</t>
  </si>
  <si>
    <t>17. Промышленная и экологическая безопасность</t>
  </si>
  <si>
    <t>18. Маркшейдерские работы</t>
  </si>
  <si>
    <t>19. Прочее</t>
  </si>
  <si>
    <t>Краткосрочный</t>
  </si>
  <si>
    <t>Способ контрактования на 2013 год</t>
  </si>
  <si>
    <t>Способ контрактования на 2014 год</t>
  </si>
  <si>
    <t>ДСС 2012-2013</t>
  </si>
  <si>
    <t>ДСС 2014-2016</t>
  </si>
  <si>
    <t>ДСС 2013-2016</t>
  </si>
  <si>
    <t>КСС 2012-2013</t>
  </si>
  <si>
    <t>ДСС 2011-2014</t>
  </si>
  <si>
    <t>ДСС 2011-2013</t>
  </si>
  <si>
    <t>ДСС 2010-2014</t>
  </si>
  <si>
    <t>ДСС 2010-2012</t>
  </si>
  <si>
    <t>ДСС 2010-2013</t>
  </si>
  <si>
    <t>ДСС 2009-2012</t>
  </si>
  <si>
    <t>ДСС 2009-2013</t>
  </si>
  <si>
    <t>ДСС 2009-2014</t>
  </si>
  <si>
    <t>ДСС 2013-2015</t>
  </si>
  <si>
    <t>ДСС 2012-2015</t>
  </si>
  <si>
    <t>КСС 2013-2014</t>
  </si>
  <si>
    <t>КСС 2014-2014</t>
  </si>
  <si>
    <t>2</t>
  </si>
  <si>
    <t>3</t>
  </si>
  <si>
    <t>4</t>
  </si>
  <si>
    <t>5</t>
  </si>
  <si>
    <t>6</t>
  </si>
  <si>
    <t>7</t>
  </si>
  <si>
    <t>8</t>
  </si>
  <si>
    <t>Наименование затрат</t>
  </si>
  <si>
    <t>Плановые затраты</t>
  </si>
  <si>
    <t>Кэффициент на стесненные условия (Кст)</t>
  </si>
  <si>
    <t>Машины и механизмы (ЭММ)</t>
  </si>
  <si>
    <t>9</t>
  </si>
  <si>
    <t>Зимние удорожание (ЗУ), %</t>
  </si>
  <si>
    <t>10</t>
  </si>
  <si>
    <t>11</t>
  </si>
  <si>
    <t>12</t>
  </si>
  <si>
    <t>13</t>
  </si>
  <si>
    <t>14</t>
  </si>
  <si>
    <t>15</t>
  </si>
  <si>
    <t>18</t>
  </si>
  <si>
    <t>Материалы поставки Подрядчика (МАТ-П)</t>
  </si>
  <si>
    <t>Транспортные расходы на МАТ-П (Ктр.п), %</t>
  </si>
  <si>
    <t>МАТ-П * Ктр.п</t>
  </si>
  <si>
    <t>Оборудование поставки Подрядчика (ОБ)</t>
  </si>
  <si>
    <t>Транспортные расходы на ОБ (Ктр.об), %</t>
  </si>
  <si>
    <t>Дополнительные условия (при наличии)</t>
  </si>
  <si>
    <t>16</t>
  </si>
  <si>
    <t>17</t>
  </si>
  <si>
    <t>19</t>
  </si>
  <si>
    <t>Регламент определения стоимости СМР</t>
  </si>
  <si>
    <t>Регламент определения стоимости ПНР</t>
  </si>
  <si>
    <t xml:space="preserve"> - </t>
  </si>
  <si>
    <t>ЗУ</t>
  </si>
  <si>
    <t>Ктр.з</t>
  </si>
  <si>
    <t>Ктр.об</t>
  </si>
  <si>
    <t>Ктр.п</t>
  </si>
  <si>
    <t>МАТ-П</t>
  </si>
  <si>
    <t>Кст</t>
  </si>
  <si>
    <t>НР</t>
  </si>
  <si>
    <t>СП</t>
  </si>
  <si>
    <t>1</t>
  </si>
  <si>
    <t>ОБ</t>
  </si>
  <si>
    <t>ЭММ</t>
  </si>
  <si>
    <t>Кст.пнр</t>
  </si>
  <si>
    <t>НР пнр</t>
  </si>
  <si>
    <t>СП пнр</t>
  </si>
  <si>
    <t>Стоимость работ на основании Регламента определения стоимости СМР</t>
  </si>
  <si>
    <t>Предложение претендента (оферта)</t>
  </si>
  <si>
    <t>ЗП * (Кст - 1)</t>
  </si>
  <si>
    <t>ЗП пнр * (Кст.пнр - 1)</t>
  </si>
  <si>
    <t>ДР</t>
  </si>
  <si>
    <t>Материалы поставки Заказчика (МАТ-Зак)</t>
  </si>
  <si>
    <t>Транспортные расходы на МАТ-Зак (Ктр.з), %</t>
  </si>
  <si>
    <t>МАТ-Зак * Ктр.з</t>
  </si>
  <si>
    <t>Стоимость работ на основании Регламента определения стоимости ПНР</t>
  </si>
  <si>
    <t>МАТ-Зак в расчете не учитываются</t>
  </si>
  <si>
    <t>ЗП, руб/мес</t>
  </si>
  <si>
    <t>∑ пп.2-3 * НР</t>
  </si>
  <si>
    <t>№ пп.</t>
  </si>
  <si>
    <t>∑ пп.2-3 * СП</t>
  </si>
  <si>
    <t>сумма, руб.</t>
  </si>
  <si>
    <t>ОБ * Ктр.об</t>
  </si>
  <si>
    <t>∑ пп. 2-14</t>
  </si>
  <si>
    <t>Заработная плата (ЗП), руб.</t>
  </si>
  <si>
    <t>ЗП пнр, руб/мес</t>
  </si>
  <si>
    <t>Кэффициент на стесненные условия (Кст.пнр)</t>
  </si>
  <si>
    <t>∑ пп.16-17 * НРпнр</t>
  </si>
  <si>
    <t>Накладные расходы (НРпнр), %</t>
  </si>
  <si>
    <t>Сметная прибыль (СП пнр), %</t>
  </si>
  <si>
    <t>∑ пп.16-17 * СП пнр</t>
  </si>
  <si>
    <t>∑ пп.16-19</t>
  </si>
  <si>
    <t>пп. 15 + 20</t>
  </si>
  <si>
    <t>пп.21 (минимальная) - пп.21 (оферта N)</t>
  </si>
  <si>
    <t xml:space="preserve">Разница по стоимости дополнительных работ в результате влияния Регламентов СМР и ПНР </t>
  </si>
  <si>
    <r>
      <rPr>
        <sz val="11"/>
        <color theme="1"/>
        <rFont val="Times New Roman"/>
        <family val="1"/>
        <charset val="204"/>
      </rPr>
      <t xml:space="preserve">ЗП план * </t>
    </r>
    <r>
      <rPr>
        <u/>
        <sz val="11"/>
        <color theme="1"/>
        <rFont val="Times New Roman"/>
        <family val="1"/>
        <charset val="204"/>
      </rPr>
      <t xml:space="preserve">ЗП              
</t>
    </r>
    <r>
      <rPr>
        <sz val="11"/>
        <color theme="1"/>
        <rFont val="Times New Roman"/>
        <family val="1"/>
        <charset val="204"/>
      </rPr>
      <t xml:space="preserve">                 ЗП (оценка заказчика)</t>
    </r>
  </si>
  <si>
    <r>
      <rPr>
        <sz val="11"/>
        <color theme="1"/>
        <rFont val="Times New Roman"/>
        <family val="1"/>
        <charset val="204"/>
      </rPr>
      <t xml:space="preserve">ЗП план.пнр * </t>
    </r>
    <r>
      <rPr>
        <u/>
        <sz val="11"/>
        <color theme="1"/>
        <rFont val="Times New Roman"/>
        <family val="1"/>
        <charset val="204"/>
      </rPr>
      <t xml:space="preserve">ЗП пнр             
</t>
    </r>
    <r>
      <rPr>
        <sz val="11"/>
        <color theme="1"/>
        <rFont val="Times New Roman"/>
        <family val="1"/>
        <charset val="204"/>
      </rPr>
      <t xml:space="preserve">                        ЗП пнр (оценка заказчика)</t>
    </r>
  </si>
  <si>
    <t>"Методика оценки Регламента определения стоимости СМР и ПНР"
(на стадии выбора контрагента при проведении закупочных процедур)</t>
  </si>
  <si>
    <t>сумма, руб</t>
  </si>
  <si>
    <t>удельный вес от ст-ти работ по опциону</t>
  </si>
  <si>
    <t>Ориентировочная стоимость дополнительных работ по оценке Заказчика, не вошедших в объем закупки (опцион)</t>
  </si>
  <si>
    <t>размер затрат (по Регламенту на доп.работы)</t>
  </si>
  <si>
    <t>∑ пп.2-7;10-12 * ЗУ</t>
  </si>
  <si>
    <t>Итого стоимость дополнительных работ (для сравнения)</t>
  </si>
  <si>
    <t>Накладные расходы (НР)  *</t>
  </si>
  <si>
    <t>Сметная прибыль (СП)  *</t>
  </si>
  <si>
    <t>* - при условии указания претендентом в Регламенте СМР на доп.работы накладных расходов и см.прибыли - "по видам работ"</t>
  </si>
  <si>
    <t>Приложение №9.1. к ПДО</t>
  </si>
  <si>
    <t>Таблица оценки влияния аванса на стоимость оферты  с учетом графика погашения аванса</t>
  </si>
  <si>
    <t>1. Размер аванса, тыс. руб. с НДС</t>
  </si>
  <si>
    <t>2. Отсрочка платежа, календарных дней</t>
  </si>
  <si>
    <t>3. Ключевая ставка ЦБ, %</t>
  </si>
  <si>
    <t>Этапы строительства (месяцы)</t>
  </si>
  <si>
    <t>Размер погашения аванса по графику, %</t>
  </si>
  <si>
    <t>Период пользования авансом (t), дней</t>
  </si>
  <si>
    <t>Сумма
погашаемого
аванса</t>
  </si>
  <si>
    <t>Знаменатель формулы без степени</t>
  </si>
  <si>
    <t>Степень знаменателя</t>
  </si>
  <si>
    <t>Знаменатель формулы</t>
  </si>
  <si>
    <t>Приведенная стоимость аванса</t>
  </si>
  <si>
    <t>Оценка аванса (удорожание оферты)</t>
  </si>
  <si>
    <t>4=аванс*2</t>
  </si>
  <si>
    <t>5=1+(r+3,5)/1200</t>
  </si>
  <si>
    <t>6= - t/30</t>
  </si>
  <si>
    <r>
      <t>7=5</t>
    </r>
    <r>
      <rPr>
        <vertAlign val="superscript"/>
        <sz val="11"/>
        <color theme="1"/>
        <rFont val="Times New Roman"/>
        <family val="1"/>
        <charset val="204"/>
      </rPr>
      <t>6</t>
    </r>
  </si>
  <si>
    <t>8=4/7</t>
  </si>
  <si>
    <t>9=8-4</t>
  </si>
  <si>
    <t>Всего:</t>
  </si>
  <si>
    <t>4. Формула расчета удорожания оферты при запросе участником закупки аванса</t>
  </si>
  <si>
    <t>для данной методики принимается средний процент НР по разделам ТМ,АТХ = 68%, СП по разделам ТМ,АТХ  = 48 %</t>
  </si>
  <si>
    <t>при условии указания претендентом в Регламенте ПНР  на доп.работы накладных расходов и см.прибыли - "по видам работ"</t>
  </si>
  <si>
    <t>для данной методики принимается процент по  пусконаладочным работам НР = 55,25%, СП  = 32 %</t>
  </si>
  <si>
    <t>Комплекс работ по Внедрению схемы производства битума БНК 115/15</t>
  </si>
  <si>
    <t>Приложение № 9.2 к ПДО</t>
  </si>
</sst>
</file>

<file path=xl/styles.xml><?xml version="1.0" encoding="utf-8"?>
<styleSheet xmlns="http://schemas.openxmlformats.org/spreadsheetml/2006/main">
  <numFmts count="7">
    <numFmt numFmtId="164" formatCode="_(* #,##0.00_);_(* \(#,##0.00\);_(* &quot;-&quot;??_);_(@_)"/>
    <numFmt numFmtId="165" formatCode="0.0%"/>
    <numFmt numFmtId="166" formatCode="0.000_)"/>
    <numFmt numFmtId="167" formatCode="_(&quot;$&quot;* #,##0.00_);_(&quot;$&quot;* \(#,##0.00\);_(&quot;$&quot;* &quot;-&quot;??_);_(@_)"/>
    <numFmt numFmtId="168" formatCode="#,##0.0"/>
    <numFmt numFmtId="169" formatCode="#,##0.0000"/>
    <numFmt numFmtId="170" formatCode="#,##0.000"/>
  </numFmts>
  <fonts count="32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1"/>
      <name val="Arial Cyr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b/>
      <sz val="14"/>
      <name val="Times New Roman"/>
      <family val="1"/>
      <charset val="204"/>
    </font>
    <font>
      <b/>
      <sz val="11"/>
      <name val="Arial"/>
      <family val="2"/>
      <charset val="204"/>
    </font>
    <font>
      <sz val="18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Helv"/>
    </font>
    <font>
      <sz val="10"/>
      <name val="Arial"/>
      <family val="2"/>
      <charset val="204"/>
    </font>
    <font>
      <sz val="11"/>
      <name val="Tms Rmn"/>
    </font>
    <font>
      <sz val="8"/>
      <name val="Helv"/>
    </font>
    <font>
      <b/>
      <i/>
      <sz val="16"/>
      <name val="Helv"/>
    </font>
    <font>
      <sz val="10"/>
      <name val="Helv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i/>
      <sz val="11"/>
      <color rgb="FFFF0000"/>
      <name val="Calibri"/>
      <family val="2"/>
      <scheme val="minor"/>
    </font>
    <font>
      <b/>
      <i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4" fillId="0" borderId="0"/>
    <xf numFmtId="0" fontId="4" fillId="0" borderId="0"/>
    <xf numFmtId="0" fontId="2" fillId="0" borderId="0"/>
    <xf numFmtId="9" fontId="2" fillId="0" borderId="0" applyFont="0" applyFill="0" applyBorder="0" applyAlignment="0" applyProtection="0"/>
    <xf numFmtId="0" fontId="3" fillId="0" borderId="0"/>
    <xf numFmtId="0" fontId="12" fillId="0" borderId="0"/>
    <xf numFmtId="0" fontId="1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14" fillId="0" borderId="0"/>
    <xf numFmtId="0" fontId="15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0" fontId="17" fillId="0" borderId="0"/>
    <xf numFmtId="0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0" fontId="18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7" fillId="0" borderId="13"/>
    <xf numFmtId="0" fontId="4" fillId="0" borderId="0"/>
    <xf numFmtId="0" fontId="15" fillId="0" borderId="0"/>
    <xf numFmtId="0" fontId="12" fillId="0" borderId="0"/>
    <xf numFmtId="0" fontId="15" fillId="0" borderId="0"/>
    <xf numFmtId="9" fontId="1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5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4" fillId="0" borderId="0"/>
    <xf numFmtId="0" fontId="19" fillId="0" borderId="0"/>
  </cellStyleXfs>
  <cellXfs count="123">
    <xf numFmtId="0" fontId="0" fillId="0" borderId="0" xfId="0"/>
    <xf numFmtId="0" fontId="5" fillId="0" borderId="2" xfId="0" applyFont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4" fontId="5" fillId="0" borderId="2" xfId="1" applyNumberFormat="1" applyFont="1" applyFill="1" applyBorder="1" applyAlignment="1">
      <alignment vertical="center" wrapText="1"/>
    </xf>
    <xf numFmtId="4" fontId="5" fillId="0" borderId="2" xfId="1" applyNumberFormat="1" applyFont="1" applyFill="1" applyBorder="1" applyAlignment="1">
      <alignment vertical="top" wrapText="1"/>
    </xf>
    <xf numFmtId="4" fontId="10" fillId="0" borderId="0" xfId="1" applyNumberFormat="1" applyFont="1" applyFill="1" applyBorder="1" applyAlignment="1">
      <alignment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0" fontId="11" fillId="0" borderId="0" xfId="0" applyFont="1" applyAlignment="1">
      <alignment horizont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 applyFill="1" applyBorder="1" applyAlignment="1">
      <alignment wrapText="1"/>
    </xf>
    <xf numFmtId="0" fontId="12" fillId="0" borderId="0" xfId="33"/>
    <xf numFmtId="0" fontId="20" fillId="0" borderId="0" xfId="33" applyFont="1"/>
    <xf numFmtId="0" fontId="21" fillId="0" borderId="0" xfId="33" applyFont="1" applyBorder="1" applyAlignment="1">
      <alignment horizontal="center"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6" xfId="33" applyFont="1" applyFill="1" applyBorder="1" applyAlignment="1">
      <alignment horizontal="center" vertical="center" wrapText="1"/>
    </xf>
    <xf numFmtId="0" fontId="23" fillId="3" borderId="26" xfId="33" applyFont="1" applyFill="1" applyBorder="1" applyAlignment="1">
      <alignment horizontal="center" vertical="center" wrapText="1"/>
    </xf>
    <xf numFmtId="0" fontId="23" fillId="3" borderId="27" xfId="33" applyFont="1" applyFill="1" applyBorder="1" applyAlignment="1">
      <alignment horizontal="center" vertical="center" wrapText="1"/>
    </xf>
    <xf numFmtId="49" fontId="23" fillId="5" borderId="11" xfId="33" applyNumberFormat="1" applyFont="1" applyFill="1" applyBorder="1" applyAlignment="1">
      <alignment horizontal="center" vertical="center" wrapText="1"/>
    </xf>
    <xf numFmtId="0" fontId="23" fillId="5" borderId="20" xfId="33" applyFont="1" applyFill="1" applyBorder="1" applyAlignment="1">
      <alignment horizontal="left" vertical="center" wrapText="1"/>
    </xf>
    <xf numFmtId="3" fontId="23" fillId="5" borderId="11" xfId="33" applyNumberFormat="1" applyFont="1" applyFill="1" applyBorder="1" applyAlignment="1">
      <alignment horizontal="center" vertical="center" wrapText="1"/>
    </xf>
    <xf numFmtId="0" fontId="23" fillId="5" borderId="12" xfId="33" applyFont="1" applyFill="1" applyBorder="1" applyAlignment="1">
      <alignment horizontal="center" vertical="center" wrapText="1"/>
    </xf>
    <xf numFmtId="0" fontId="23" fillId="5" borderId="11" xfId="33" applyFont="1" applyFill="1" applyBorder="1" applyAlignment="1">
      <alignment horizontal="center" vertical="center" wrapText="1"/>
    </xf>
    <xf numFmtId="3" fontId="23" fillId="5" borderId="24" xfId="33" applyNumberFormat="1" applyFont="1" applyFill="1" applyBorder="1" applyAlignment="1">
      <alignment horizontal="center" vertical="center" wrapText="1"/>
    </xf>
    <xf numFmtId="49" fontId="20" fillId="4" borderId="26" xfId="33" applyNumberFormat="1" applyFont="1" applyFill="1" applyBorder="1" applyAlignment="1">
      <alignment horizontal="center" vertical="center" wrapText="1"/>
    </xf>
    <xf numFmtId="0" fontId="21" fillId="4" borderId="30" xfId="33" applyFont="1" applyFill="1" applyBorder="1" applyAlignment="1">
      <alignment horizontal="center" vertical="center" wrapText="1"/>
    </xf>
    <xf numFmtId="3" fontId="20" fillId="4" borderId="26" xfId="33" applyNumberFormat="1" applyFont="1" applyFill="1" applyBorder="1" applyAlignment="1">
      <alignment horizontal="center" vertical="center" wrapText="1"/>
    </xf>
    <xf numFmtId="0" fontId="20" fillId="4" borderId="27" xfId="33" applyFont="1" applyFill="1" applyBorder="1" applyAlignment="1">
      <alignment horizontal="center" vertical="center" wrapText="1"/>
    </xf>
    <xf numFmtId="0" fontId="23" fillId="4" borderId="26" xfId="33" applyFont="1" applyFill="1" applyBorder="1" applyAlignment="1">
      <alignment horizontal="center" vertical="center" wrapText="1"/>
    </xf>
    <xf numFmtId="3" fontId="23" fillId="4" borderId="27" xfId="33" applyNumberFormat="1" applyFont="1" applyFill="1" applyBorder="1" applyAlignment="1">
      <alignment horizontal="center" vertical="center" wrapText="1"/>
    </xf>
    <xf numFmtId="49" fontId="20" fillId="0" borderId="8" xfId="33" applyNumberFormat="1" applyFont="1" applyBorder="1" applyAlignment="1">
      <alignment horizontal="center" vertical="center" wrapText="1"/>
    </xf>
    <xf numFmtId="0" fontId="20" fillId="0" borderId="17" xfId="33" applyFont="1" applyBorder="1" applyAlignment="1">
      <alignment horizontal="left" vertical="center" wrapText="1"/>
    </xf>
    <xf numFmtId="3" fontId="23" fillId="0" borderId="8" xfId="33" applyNumberFormat="1" applyFont="1" applyFill="1" applyBorder="1" applyAlignment="1">
      <alignment horizontal="center" vertical="center" wrapText="1"/>
    </xf>
    <xf numFmtId="3" fontId="24" fillId="0" borderId="14" xfId="33" applyNumberFormat="1" applyFont="1" applyFill="1" applyBorder="1" applyAlignment="1">
      <alignment horizontal="left" vertical="center" wrapText="1"/>
    </xf>
    <xf numFmtId="49" fontId="20" fillId="0" borderId="10" xfId="33" applyNumberFormat="1" applyFont="1" applyBorder="1" applyAlignment="1">
      <alignment horizontal="center" vertical="center" wrapText="1"/>
    </xf>
    <xf numFmtId="0" fontId="20" fillId="0" borderId="3" xfId="33" applyFont="1" applyBorder="1" applyAlignment="1">
      <alignment horizontal="left" vertical="center" wrapText="1"/>
    </xf>
    <xf numFmtId="4" fontId="23" fillId="0" borderId="10" xfId="33" applyNumberFormat="1" applyFont="1" applyFill="1" applyBorder="1" applyAlignment="1">
      <alignment horizontal="center" vertical="center" wrapText="1"/>
    </xf>
    <xf numFmtId="3" fontId="20" fillId="0" borderId="15" xfId="33" applyNumberFormat="1" applyFont="1" applyFill="1" applyBorder="1" applyAlignment="1">
      <alignment horizontal="center" vertical="center" wrapText="1"/>
    </xf>
    <xf numFmtId="3" fontId="23" fillId="0" borderId="10" xfId="33" applyNumberFormat="1" applyFont="1" applyFill="1" applyBorder="1" applyAlignment="1">
      <alignment horizontal="center" vertical="center" wrapText="1"/>
    </xf>
    <xf numFmtId="9" fontId="23" fillId="0" borderId="10" xfId="33" applyNumberFormat="1" applyFont="1" applyFill="1" applyBorder="1" applyAlignment="1">
      <alignment horizontal="center" vertical="center" wrapText="1"/>
    </xf>
    <xf numFmtId="3" fontId="23" fillId="0" borderId="15" xfId="33" applyNumberFormat="1" applyFont="1" applyFill="1" applyBorder="1" applyAlignment="1">
      <alignment horizontal="center" vertical="center" wrapText="1"/>
    </xf>
    <xf numFmtId="49" fontId="20" fillId="0" borderId="21" xfId="33" applyNumberFormat="1" applyFont="1" applyBorder="1" applyAlignment="1">
      <alignment horizontal="center" vertical="center" wrapText="1"/>
    </xf>
    <xf numFmtId="0" fontId="20" fillId="0" borderId="22" xfId="33" applyFont="1" applyBorder="1" applyAlignment="1">
      <alignment horizontal="left" vertical="center" wrapText="1"/>
    </xf>
    <xf numFmtId="168" fontId="23" fillId="0" borderId="21" xfId="33" applyNumberFormat="1" applyFont="1" applyFill="1" applyBorder="1" applyAlignment="1">
      <alignment horizontal="center" vertical="center" wrapText="1"/>
    </xf>
    <xf numFmtId="168" fontId="20" fillId="0" borderId="23" xfId="33" applyNumberFormat="1" applyFont="1" applyFill="1" applyBorder="1" applyAlignment="1">
      <alignment horizontal="center" vertical="center" wrapText="1"/>
    </xf>
    <xf numFmtId="0" fontId="20" fillId="4" borderId="5" xfId="33" applyFont="1" applyFill="1" applyBorder="1" applyAlignment="1">
      <alignment horizontal="center" vertical="center" wrapText="1"/>
    </xf>
    <xf numFmtId="0" fontId="21" fillId="4" borderId="19" xfId="33" applyFont="1" applyFill="1" applyBorder="1" applyAlignment="1">
      <alignment horizontal="center" vertical="center" wrapText="1"/>
    </xf>
    <xf numFmtId="0" fontId="23" fillId="4" borderId="5" xfId="33" applyFont="1" applyFill="1" applyBorder="1" applyAlignment="1">
      <alignment horizontal="center" vertical="center" wrapText="1"/>
    </xf>
    <xf numFmtId="3" fontId="23" fillId="4" borderId="6" xfId="33" applyNumberFormat="1" applyFont="1" applyFill="1" applyBorder="1" applyAlignment="1">
      <alignment horizontal="center" vertical="center" wrapText="1"/>
    </xf>
    <xf numFmtId="0" fontId="20" fillId="5" borderId="11" xfId="33" applyFont="1" applyFill="1" applyBorder="1" applyAlignment="1">
      <alignment horizontal="center" vertical="center" wrapText="1"/>
    </xf>
    <xf numFmtId="0" fontId="20" fillId="5" borderId="20" xfId="33" applyFont="1" applyFill="1" applyBorder="1" applyAlignment="1">
      <alignment horizontal="left" vertical="center" wrapText="1"/>
    </xf>
    <xf numFmtId="3" fontId="20" fillId="5" borderId="11" xfId="33" applyNumberFormat="1" applyFont="1" applyFill="1" applyBorder="1" applyAlignment="1">
      <alignment horizontal="center" vertical="center" wrapText="1"/>
    </xf>
    <xf numFmtId="0" fontId="20" fillId="5" borderId="12" xfId="33" applyFont="1" applyFill="1" applyBorder="1" applyAlignment="1">
      <alignment horizontal="center" vertical="center" wrapText="1"/>
    </xf>
    <xf numFmtId="3" fontId="20" fillId="5" borderId="24" xfId="33" applyNumberFormat="1" applyFont="1" applyFill="1" applyBorder="1" applyAlignment="1">
      <alignment horizontal="center" vertical="center" wrapText="1"/>
    </xf>
    <xf numFmtId="0" fontId="20" fillId="6" borderId="11" xfId="33" applyFont="1" applyFill="1" applyBorder="1" applyAlignment="1">
      <alignment horizontal="center" vertical="center" wrapText="1"/>
    </xf>
    <xf numFmtId="0" fontId="20" fillId="6" borderId="20" xfId="33" applyFont="1" applyFill="1" applyBorder="1" applyAlignment="1">
      <alignment horizontal="left" vertical="center" wrapText="1"/>
    </xf>
    <xf numFmtId="3" fontId="20" fillId="6" borderId="11" xfId="33" applyNumberFormat="1" applyFont="1" applyFill="1" applyBorder="1" applyAlignment="1">
      <alignment horizontal="center" vertical="center" wrapText="1"/>
    </xf>
    <xf numFmtId="0" fontId="20" fillId="6" borderId="12" xfId="33" applyFont="1" applyFill="1" applyBorder="1" applyAlignment="1">
      <alignment horizontal="center" vertical="center" wrapText="1"/>
    </xf>
    <xf numFmtId="0" fontId="23" fillId="6" borderId="11" xfId="33" applyFont="1" applyFill="1" applyBorder="1" applyAlignment="1">
      <alignment horizontal="center" vertical="center" wrapText="1"/>
    </xf>
    <xf numFmtId="3" fontId="20" fillId="6" borderId="24" xfId="33" applyNumberFormat="1" applyFont="1" applyFill="1" applyBorder="1" applyAlignment="1">
      <alignment horizontal="center" vertical="center" wrapText="1"/>
    </xf>
    <xf numFmtId="0" fontId="20" fillId="0" borderId="0" xfId="33" applyFont="1" applyBorder="1"/>
    <xf numFmtId="0" fontId="20" fillId="0" borderId="3" xfId="33" applyFont="1" applyFill="1" applyBorder="1" applyAlignment="1">
      <alignment horizontal="left" vertical="center" wrapText="1"/>
    </xf>
    <xf numFmtId="49" fontId="20" fillId="0" borderId="10" xfId="33" applyNumberFormat="1" applyFont="1" applyFill="1" applyBorder="1" applyAlignment="1">
      <alignment horizontal="center" vertical="center" wrapText="1"/>
    </xf>
    <xf numFmtId="0" fontId="20" fillId="0" borderId="0" xfId="33" applyFont="1" applyFill="1"/>
    <xf numFmtId="3" fontId="25" fillId="0" borderId="10" xfId="33" applyNumberFormat="1" applyFont="1" applyBorder="1" applyAlignment="1">
      <alignment horizontal="center" vertical="center" wrapText="1"/>
    </xf>
    <xf numFmtId="3" fontId="25" fillId="0" borderId="10" xfId="33" applyNumberFormat="1" applyFont="1" applyFill="1" applyBorder="1" applyAlignment="1">
      <alignment horizontal="center" vertical="center" wrapText="1"/>
    </xf>
    <xf numFmtId="3" fontId="25" fillId="0" borderId="8" xfId="33" applyNumberFormat="1" applyFont="1" applyFill="1" applyBorder="1" applyAlignment="1">
      <alignment horizontal="center" vertical="center" wrapText="1"/>
    </xf>
    <xf numFmtId="3" fontId="25" fillId="5" borderId="11" xfId="33" applyNumberFormat="1" applyFont="1" applyFill="1" applyBorder="1" applyAlignment="1">
      <alignment horizontal="center" vertical="center" wrapText="1"/>
    </xf>
    <xf numFmtId="3" fontId="25" fillId="4" borderId="5" xfId="33" applyNumberFormat="1" applyFont="1" applyFill="1" applyBorder="1" applyAlignment="1">
      <alignment horizontal="center" vertical="center" wrapText="1"/>
    </xf>
    <xf numFmtId="9" fontId="20" fillId="5" borderId="12" xfId="33" applyNumberFormat="1" applyFont="1" applyFill="1" applyBorder="1" applyAlignment="1">
      <alignment horizontal="center" vertical="center" wrapText="1"/>
    </xf>
    <xf numFmtId="9" fontId="26" fillId="0" borderId="9" xfId="33" applyNumberFormat="1" applyFont="1" applyFill="1" applyBorder="1" applyAlignment="1">
      <alignment horizontal="center" vertical="center" wrapText="1"/>
    </xf>
    <xf numFmtId="9" fontId="26" fillId="0" borderId="7" xfId="33" applyNumberFormat="1" applyFont="1" applyFill="1" applyBorder="1" applyAlignment="1">
      <alignment horizontal="center" vertical="center" wrapText="1"/>
    </xf>
    <xf numFmtId="9" fontId="26" fillId="0" borderId="25" xfId="33" applyNumberFormat="1" applyFont="1" applyFill="1" applyBorder="1" applyAlignment="1">
      <alignment horizontal="center" vertical="center" wrapText="1"/>
    </xf>
    <xf numFmtId="9" fontId="23" fillId="0" borderId="12" xfId="33" applyNumberFormat="1" applyFont="1" applyFill="1" applyBorder="1" applyAlignment="1">
      <alignment horizontal="center" vertical="center" wrapText="1"/>
    </xf>
    <xf numFmtId="9" fontId="23" fillId="0" borderId="6" xfId="33" applyNumberFormat="1" applyFont="1" applyFill="1" applyBorder="1" applyAlignment="1">
      <alignment horizontal="center" vertical="center" wrapText="1"/>
    </xf>
    <xf numFmtId="49" fontId="20" fillId="0" borderId="8" xfId="33" applyNumberFormat="1" applyFont="1" applyFill="1" applyBorder="1" applyAlignment="1">
      <alignment horizontal="center" vertical="center" wrapText="1"/>
    </xf>
    <xf numFmtId="0" fontId="20" fillId="0" borderId="17" xfId="33" applyFont="1" applyFill="1" applyBorder="1" applyAlignment="1">
      <alignment horizontal="left" vertical="center" wrapText="1"/>
    </xf>
    <xf numFmtId="49" fontId="20" fillId="0" borderId="21" xfId="33" applyNumberFormat="1" applyFont="1" applyFill="1" applyBorder="1" applyAlignment="1">
      <alignment horizontal="center" vertical="center" wrapText="1"/>
    </xf>
    <xf numFmtId="0" fontId="20" fillId="0" borderId="22" xfId="33" applyFont="1" applyFill="1" applyBorder="1" applyAlignment="1">
      <alignment horizontal="left" vertical="center" wrapText="1"/>
    </xf>
    <xf numFmtId="3" fontId="25" fillId="0" borderId="21" xfId="33" applyNumberFormat="1" applyFont="1" applyFill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20" fillId="0" borderId="0" xfId="33" applyFont="1" applyAlignment="1">
      <alignment horizontal="left" vertical="center"/>
    </xf>
    <xf numFmtId="0" fontId="20" fillId="0" borderId="0" xfId="33" applyFont="1" applyAlignment="1">
      <alignment horizontal="center" vertical="center"/>
    </xf>
    <xf numFmtId="3" fontId="20" fillId="0" borderId="32" xfId="33" applyNumberFormat="1" applyFont="1" applyBorder="1" applyAlignment="1">
      <alignment horizontal="center" vertical="center"/>
    </xf>
    <xf numFmtId="3" fontId="20" fillId="0" borderId="0" xfId="33" applyNumberFormat="1" applyFont="1" applyFill="1" applyAlignment="1">
      <alignment horizontal="center" vertical="center"/>
    </xf>
    <xf numFmtId="3" fontId="20" fillId="0" borderId="0" xfId="33" applyNumberFormat="1" applyFont="1" applyAlignment="1">
      <alignment horizontal="center" vertical="center"/>
    </xf>
    <xf numFmtId="0" fontId="20" fillId="0" borderId="0" xfId="33" applyFont="1" applyAlignment="1">
      <alignment horizontal="left"/>
    </xf>
    <xf numFmtId="0" fontId="20" fillId="3" borderId="2" xfId="33" applyFont="1" applyFill="1" applyBorder="1" applyAlignment="1">
      <alignment horizontal="center" vertical="center" wrapText="1"/>
    </xf>
    <xf numFmtId="0" fontId="20" fillId="7" borderId="2" xfId="33" applyFont="1" applyFill="1" applyBorder="1" applyAlignment="1">
      <alignment horizontal="center" vertical="center" wrapText="1"/>
    </xf>
    <xf numFmtId="17" fontId="20" fillId="0" borderId="2" xfId="33" applyNumberFormat="1" applyFont="1" applyBorder="1" applyAlignment="1">
      <alignment horizontal="center" vertical="center" wrapText="1"/>
    </xf>
    <xf numFmtId="9" fontId="20" fillId="0" borderId="2" xfId="33" applyNumberFormat="1" applyFont="1" applyBorder="1" applyAlignment="1">
      <alignment horizontal="center" vertical="center" wrapText="1"/>
    </xf>
    <xf numFmtId="0" fontId="20" fillId="0" borderId="2" xfId="33" applyFont="1" applyBorder="1" applyAlignment="1">
      <alignment horizontal="center" vertical="center" wrapText="1"/>
    </xf>
    <xf numFmtId="3" fontId="20" fillId="0" borderId="2" xfId="33" applyNumberFormat="1" applyFont="1" applyBorder="1" applyAlignment="1">
      <alignment horizontal="center" vertical="center" wrapText="1"/>
    </xf>
    <xf numFmtId="169" fontId="20" fillId="0" borderId="2" xfId="33" applyNumberFormat="1" applyFont="1" applyBorder="1" applyAlignment="1">
      <alignment horizontal="center" vertical="center" wrapText="1"/>
    </xf>
    <xf numFmtId="170" fontId="20" fillId="0" borderId="2" xfId="33" applyNumberFormat="1" applyFont="1" applyBorder="1" applyAlignment="1">
      <alignment horizontal="center" vertical="center" wrapText="1"/>
    </xf>
    <xf numFmtId="4" fontId="20" fillId="0" borderId="2" xfId="33" applyNumberFormat="1" applyFont="1" applyBorder="1" applyAlignment="1">
      <alignment horizontal="center" vertical="center" wrapText="1"/>
    </xf>
    <xf numFmtId="0" fontId="21" fillId="8" borderId="2" xfId="33" applyFont="1" applyFill="1" applyBorder="1" applyAlignment="1">
      <alignment horizontal="center" vertical="center"/>
    </xf>
    <xf numFmtId="9" fontId="20" fillId="8" borderId="2" xfId="33" applyNumberFormat="1" applyFont="1" applyFill="1" applyBorder="1" applyAlignment="1">
      <alignment horizontal="center" vertical="center" wrapText="1"/>
    </xf>
    <xf numFmtId="0" fontId="20" fillId="8" borderId="2" xfId="33" applyFont="1" applyFill="1" applyBorder="1" applyAlignment="1">
      <alignment horizontal="center" vertical="center" wrapText="1"/>
    </xf>
    <xf numFmtId="3" fontId="21" fillId="8" borderId="2" xfId="33" applyNumberFormat="1" applyFont="1" applyFill="1" applyBorder="1" applyAlignment="1">
      <alignment horizontal="center" vertical="center"/>
    </xf>
    <xf numFmtId="165" fontId="28" fillId="0" borderId="0" xfId="33" applyNumberFormat="1" applyFont="1" applyAlignment="1">
      <alignment horizontal="center" vertical="center"/>
    </xf>
    <xf numFmtId="165" fontId="29" fillId="0" borderId="0" xfId="33" applyNumberFormat="1" applyFont="1" applyAlignment="1">
      <alignment horizontal="center" vertical="center"/>
    </xf>
    <xf numFmtId="0" fontId="23" fillId="0" borderId="0" xfId="33" applyFont="1"/>
    <xf numFmtId="0" fontId="23" fillId="0" borderId="0" xfId="33" applyFont="1" applyFill="1"/>
    <xf numFmtId="0" fontId="22" fillId="0" borderId="0" xfId="33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1" fillId="0" borderId="0" xfId="33" applyFont="1" applyBorder="1" applyAlignment="1">
      <alignment horizontal="center" vertical="center" wrapText="1"/>
    </xf>
    <xf numFmtId="0" fontId="20" fillId="3" borderId="4" xfId="33" applyFont="1" applyFill="1" applyBorder="1" applyAlignment="1">
      <alignment horizontal="center"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18" xfId="33" applyFont="1" applyFill="1" applyBorder="1" applyAlignment="1">
      <alignment horizontal="center" vertical="center" wrapText="1"/>
    </xf>
    <xf numFmtId="0" fontId="20" fillId="3" borderId="19" xfId="33" applyFont="1" applyFill="1" applyBorder="1" applyAlignment="1">
      <alignment horizontal="center" vertical="center" wrapText="1"/>
    </xf>
    <xf numFmtId="0" fontId="20" fillId="3" borderId="28" xfId="33" applyFont="1" applyFill="1" applyBorder="1" applyAlignment="1">
      <alignment horizontal="center" vertical="center" wrapText="1"/>
    </xf>
    <xf numFmtId="0" fontId="23" fillId="3" borderId="31" xfId="33" applyFont="1" applyFill="1" applyBorder="1" applyAlignment="1">
      <alignment horizontal="center" vertical="center" wrapText="1"/>
    </xf>
    <xf numFmtId="0" fontId="23" fillId="3" borderId="16" xfId="33" applyFont="1" applyFill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30" fillId="0" borderId="29" xfId="0" applyFont="1" applyBorder="1" applyAlignment="1">
      <alignment horizontal="center" vertical="center" wrapText="1"/>
    </xf>
    <xf numFmtId="0" fontId="31" fillId="0" borderId="0" xfId="33" applyFont="1" applyAlignment="1">
      <alignment horizontal="center" vertical="center" wrapText="1"/>
    </xf>
    <xf numFmtId="0" fontId="20" fillId="0" borderId="0" xfId="33" applyFont="1"/>
  </cellXfs>
  <cellStyles count="42">
    <cellStyle name="_CAPEX GFO-2 " xfId="8"/>
    <cellStyle name="_CAPEX GFO-2 со звездочкой (ЦЕНТР)xls" xfId="9"/>
    <cellStyle name="_Форма_01.16_UpstreamForm_05_FINPLAN_САнгл" xfId="10"/>
    <cellStyle name="_Форма_01.16_UpstreamForm_05_SMETA_САнгл" xfId="11"/>
    <cellStyle name="_Форма_01.16_UpstreamForm_13_TEP_САнгл" xfId="12"/>
    <cellStyle name="=C:\WINNT35\SYSTEM32\COMMAND.COM" xfId="13"/>
    <cellStyle name="Comma  - Style1" xfId="14"/>
    <cellStyle name="Comma  - Style2" xfId="15"/>
    <cellStyle name="Comma  - Style3" xfId="16"/>
    <cellStyle name="Comma  - Style4" xfId="17"/>
    <cellStyle name="Comma  - Style5" xfId="18"/>
    <cellStyle name="Comma  - Style6" xfId="19"/>
    <cellStyle name="Comma  - Style7" xfId="20"/>
    <cellStyle name="Comma  - Style8" xfId="21"/>
    <cellStyle name="form" xfId="22"/>
    <cellStyle name="Moneda [0]_VERA" xfId="23"/>
    <cellStyle name="Moneda_VERA" xfId="24"/>
    <cellStyle name="Normal - Style1" xfId="25"/>
    <cellStyle name="Normal 3" xfId="26"/>
    <cellStyle name="Normal 4" xfId="27"/>
    <cellStyle name="Normal 5" xfId="28"/>
    <cellStyle name="Normal_CC_Report_List1_Part1_11_10_2010_enhanced by AG" xfId="29"/>
    <cellStyle name="Shell" xfId="30"/>
    <cellStyle name="Style 1" xfId="31"/>
    <cellStyle name="Обычный" xfId="0" builtinId="0"/>
    <cellStyle name="Обычный 10" xfId="32"/>
    <cellStyle name="Обычный 2" xfId="3"/>
    <cellStyle name="Обычный 2 2" xfId="33"/>
    <cellStyle name="Обычный 2 3" xfId="5"/>
    <cellStyle name="Обычный 3" xfId="6"/>
    <cellStyle name="Обычный 4" xfId="7"/>
    <cellStyle name="Обычный 44" xfId="34"/>
    <cellStyle name="Обычный_Оценка  и стратегия ОАМиС (СНГ)" xfId="1"/>
    <cellStyle name="Процентный 2" xfId="4"/>
    <cellStyle name="Процентный 2 2" xfId="35"/>
    <cellStyle name="Процентный 3" xfId="36"/>
    <cellStyle name="Процентный 3 2" xfId="37"/>
    <cellStyle name="Процентный 4" xfId="38"/>
    <cellStyle name="Стиль 1" xfId="2"/>
    <cellStyle name="Стиль 1 2" xfId="41"/>
    <cellStyle name="Финансовый 2" xfId="39"/>
    <cellStyle name="常规_kcb97" xfId="40"/>
  </cellStyles>
  <dxfs count="0"/>
  <tableStyles count="0" defaultTableStyle="TableStyleMedium9" defaultPivotStyle="PivotStyleLight16"/>
  <colors>
    <mruColors>
      <color rgb="FFCCFFCC"/>
      <color rgb="FF00823B"/>
      <color rgb="FF233E5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24848</xdr:colOff>
      <xdr:row>17</xdr:row>
      <xdr:rowOff>165652</xdr:rowOff>
    </xdr:from>
    <xdr:to>
      <xdr:col>6</xdr:col>
      <xdr:colOff>149575</xdr:colOff>
      <xdr:row>28</xdr:row>
      <xdr:rowOff>98977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4848" y="3880402"/>
          <a:ext cx="6611252" cy="2028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msk-dfs$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ndreevaTV/Application%20Data/Microsoft/Excel/&#1047;&#1086;&#1090;&#1086;&#107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invest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uketovEA/&#1052;&#1086;&#1080;%20&#1076;&#1086;&#1082;&#1091;&#1084;&#1077;&#1085;&#1090;&#1099;/&#1052;&#1086;&#1085;&#1080;&#1090;&#1086;&#1088;&#1080;&#1085;&#1075;%20&#1054;&#1047;&#1059;&#1089;&#1083;&#1091;&#1075;/01.07.2013/&#1052;&#1086;&#1085;&#1080;&#1090;&#1086;&#1088;&#1080;&#1085;&#1075;_&#1079;&#1072;&#1103;&#1074;&#1086;&#1082;_&#1052;&#1053;&#1043;_2013_02072013_&#1057;&#1042;&#1054;&#1044;_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</sheetNames>
    <sheetDataSet>
      <sheetData sheetId="0"/>
      <sheetData sheetId="1"/>
      <sheetData sheetId="2" refreshError="1"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25">
          <cell r="J25">
            <v>0</v>
          </cell>
        </row>
        <row r="38">
          <cell r="J38">
            <v>0</v>
          </cell>
        </row>
        <row r="57">
          <cell r="J57">
            <v>0</v>
          </cell>
        </row>
      </sheetData>
      <sheetData sheetId="3"/>
      <sheetData sheetId="4"/>
      <sheetData sheetId="5"/>
      <sheetData sheetId="6" refreshError="1">
        <row r="1">
          <cell r="G1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Лист1"/>
    </sheetNames>
    <sheetDataSet>
      <sheetData sheetId="0"/>
      <sheetData sheetId="1" refreshError="1"/>
      <sheetData sheetId="2"/>
      <sheetData sheetId="3">
        <row r="7">
          <cell r="A7" t="str">
            <v>Сытник В.С.</v>
          </cell>
        </row>
        <row r="8">
          <cell r="A8" t="str">
            <v>Тюрина М.В.</v>
          </cell>
        </row>
        <row r="9">
          <cell r="A9" t="str">
            <v>Булычев С.Ю.</v>
          </cell>
        </row>
        <row r="10">
          <cell r="A10" t="str">
            <v>Зотов Д.С.</v>
          </cell>
        </row>
      </sheetData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  <sheetName val="2.98"/>
    </sheetNames>
    <sheetDataSet>
      <sheetData sheetId="0"/>
      <sheetData sheetId="1"/>
      <sheetData sheetId="2" refreshError="1"/>
      <sheetData sheetId="3"/>
      <sheetData sheetId="4"/>
      <sheetData sheetId="5"/>
      <sheetData sheetId="6" refreshError="1">
        <row r="1">
          <cell r="G1">
            <v>0</v>
          </cell>
        </row>
      </sheetData>
      <sheetData sheetId="7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свод"/>
      <sheetName val="Мониторинг_заявок (2)"/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Мониторинг ПКО"/>
      <sheetName val="Мониторинг СК"/>
      <sheetName val="Форма 1"/>
      <sheetName val="Форма 2"/>
      <sheetName val="Форма 3"/>
      <sheetName val="Всего свод"/>
      <sheetName val="Всего"/>
      <sheetName val="КС свод"/>
      <sheetName val="КС "/>
      <sheetName val="Всего с движ. дог"/>
    </sheetNames>
    <sheetDataSet>
      <sheetData sheetId="0"/>
      <sheetData sheetId="1"/>
      <sheetData sheetId="2"/>
      <sheetData sheetId="3"/>
      <sheetData sheetId="4"/>
      <sheetData sheetId="5">
        <row r="2">
          <cell r="A2" t="str">
            <v>ДК</v>
          </cell>
        </row>
        <row r="3">
          <cell r="A3" t="str">
            <v>Упрощенный процесс контрактования</v>
          </cell>
        </row>
        <row r="4">
          <cell r="A4" t="str">
            <v>Внеконкурсный выбор</v>
          </cell>
        </row>
        <row r="5">
          <cell r="A5" t="str">
            <v>Прочее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18"/>
  <sheetViews>
    <sheetView workbookViewId="0">
      <selection activeCell="J12" sqref="J12"/>
    </sheetView>
  </sheetViews>
  <sheetFormatPr defaultRowHeight="12.75"/>
  <cols>
    <col min="1" max="1" width="19" style="8" customWidth="1"/>
    <col min="2" max="2" width="13.42578125" style="8" customWidth="1"/>
    <col min="3" max="3" width="9.140625" style="8"/>
    <col min="4" max="4" width="15.5703125" style="8" customWidth="1"/>
    <col min="5" max="5" width="25.42578125" style="8" customWidth="1"/>
    <col min="6" max="6" width="13.140625" style="8" customWidth="1"/>
    <col min="7" max="7" width="14" style="8" customWidth="1"/>
    <col min="8" max="8" width="9.140625" style="8"/>
    <col min="9" max="9" width="15.7109375" style="8" customWidth="1"/>
    <col min="10" max="10" width="16" style="8" customWidth="1"/>
    <col min="11" max="16384" width="9.140625" style="8"/>
  </cols>
  <sheetData>
    <row r="1" spans="1:10" ht="99" customHeight="1">
      <c r="A1" s="1" t="s">
        <v>2</v>
      </c>
      <c r="B1" s="2" t="s">
        <v>1</v>
      </c>
      <c r="C1" s="3" t="s">
        <v>0</v>
      </c>
      <c r="D1" s="4" t="s">
        <v>5</v>
      </c>
      <c r="E1" s="5" t="s">
        <v>6</v>
      </c>
      <c r="F1" s="5" t="s">
        <v>7</v>
      </c>
      <c r="G1" s="5" t="s">
        <v>4</v>
      </c>
      <c r="H1" s="5" t="s">
        <v>3</v>
      </c>
      <c r="I1" s="5" t="s">
        <v>42</v>
      </c>
      <c r="J1" s="5" t="s">
        <v>43</v>
      </c>
    </row>
    <row r="2" spans="1:10" ht="27.75">
      <c r="A2" s="9">
        <v>101</v>
      </c>
      <c r="B2" s="10">
        <v>1</v>
      </c>
      <c r="D2" s="6" t="s">
        <v>8</v>
      </c>
      <c r="E2" s="11" t="s">
        <v>9</v>
      </c>
      <c r="F2" s="12" t="s">
        <v>10</v>
      </c>
      <c r="G2" s="8" t="s">
        <v>11</v>
      </c>
      <c r="H2" s="8" t="s">
        <v>12</v>
      </c>
      <c r="I2" s="8" t="s">
        <v>44</v>
      </c>
      <c r="J2" s="8" t="s">
        <v>45</v>
      </c>
    </row>
    <row r="3" spans="1:10" ht="91.5">
      <c r="A3" s="13">
        <v>102</v>
      </c>
      <c r="B3" s="7">
        <v>1</v>
      </c>
      <c r="D3" s="14" t="s">
        <v>13</v>
      </c>
      <c r="E3" s="11" t="s">
        <v>14</v>
      </c>
      <c r="F3" s="12" t="s">
        <v>15</v>
      </c>
      <c r="G3" s="8" t="s">
        <v>16</v>
      </c>
      <c r="H3" s="8" t="s">
        <v>41</v>
      </c>
      <c r="I3" s="8" t="s">
        <v>47</v>
      </c>
      <c r="J3" s="8" t="s">
        <v>46</v>
      </c>
    </row>
    <row r="4" spans="1:10" ht="18.75">
      <c r="A4" s="13">
        <v>103</v>
      </c>
      <c r="B4" s="7">
        <v>1</v>
      </c>
      <c r="D4" s="14" t="s">
        <v>17</v>
      </c>
      <c r="E4" s="14" t="s">
        <v>18</v>
      </c>
      <c r="G4" s="8" t="s">
        <v>19</v>
      </c>
      <c r="I4" s="8" t="s">
        <v>48</v>
      </c>
      <c r="J4" s="8" t="s">
        <v>59</v>
      </c>
    </row>
    <row r="5" spans="1:10" ht="30">
      <c r="A5" s="13">
        <v>104</v>
      </c>
      <c r="B5" s="7">
        <v>1</v>
      </c>
      <c r="D5" s="14" t="s">
        <v>20</v>
      </c>
      <c r="E5" s="14" t="s">
        <v>21</v>
      </c>
      <c r="G5" s="8" t="s">
        <v>22</v>
      </c>
      <c r="I5" s="8" t="s">
        <v>49</v>
      </c>
      <c r="J5" s="8" t="s">
        <v>56</v>
      </c>
    </row>
    <row r="6" spans="1:10" ht="60">
      <c r="A6" s="13">
        <v>105</v>
      </c>
      <c r="B6" s="7">
        <v>1</v>
      </c>
      <c r="D6" s="15" t="s">
        <v>23</v>
      </c>
      <c r="E6" s="14" t="s">
        <v>24</v>
      </c>
      <c r="G6" s="8" t="s">
        <v>25</v>
      </c>
      <c r="I6" s="8" t="s">
        <v>50</v>
      </c>
      <c r="J6" s="8" t="s">
        <v>57</v>
      </c>
    </row>
    <row r="7" spans="1:10" ht="60">
      <c r="A7" s="13">
        <v>106</v>
      </c>
      <c r="B7" s="7">
        <v>1</v>
      </c>
      <c r="D7" s="15" t="s">
        <v>26</v>
      </c>
      <c r="G7" s="8" t="s">
        <v>27</v>
      </c>
      <c r="I7" s="8" t="s">
        <v>52</v>
      </c>
      <c r="J7" s="8" t="s">
        <v>55</v>
      </c>
    </row>
    <row r="8" spans="1:10" ht="38.25">
      <c r="A8" s="13">
        <v>107</v>
      </c>
      <c r="B8" s="7">
        <v>2</v>
      </c>
      <c r="G8" s="8" t="s">
        <v>28</v>
      </c>
      <c r="I8" s="8" t="s">
        <v>51</v>
      </c>
      <c r="J8" s="8" t="s">
        <v>50</v>
      </c>
    </row>
    <row r="9" spans="1:10" ht="63.75">
      <c r="A9" s="13">
        <v>108</v>
      </c>
      <c r="B9" s="7">
        <v>2</v>
      </c>
      <c r="G9" s="8" t="s">
        <v>29</v>
      </c>
      <c r="I9" s="8" t="s">
        <v>53</v>
      </c>
      <c r="J9" s="8" t="s">
        <v>48</v>
      </c>
    </row>
    <row r="10" spans="1:10" ht="18.75">
      <c r="A10" s="13">
        <v>109</v>
      </c>
      <c r="B10" s="7">
        <v>2</v>
      </c>
      <c r="G10" s="8" t="s">
        <v>30</v>
      </c>
      <c r="I10" s="8" t="s">
        <v>54</v>
      </c>
    </row>
    <row r="11" spans="1:10" ht="18.75">
      <c r="A11" s="13">
        <v>110</v>
      </c>
      <c r="B11" s="7">
        <v>2</v>
      </c>
      <c r="G11" s="8" t="s">
        <v>31</v>
      </c>
      <c r="I11" s="8" t="s">
        <v>55</v>
      </c>
    </row>
    <row r="12" spans="1:10" ht="51">
      <c r="A12" s="13">
        <v>111</v>
      </c>
      <c r="B12" s="7">
        <v>3</v>
      </c>
      <c r="G12" s="8" t="s">
        <v>32</v>
      </c>
      <c r="I12" s="8" t="s">
        <v>56</v>
      </c>
    </row>
    <row r="13" spans="1:10" ht="25.5">
      <c r="A13" s="13">
        <v>112</v>
      </c>
      <c r="B13" s="7">
        <v>3</v>
      </c>
      <c r="G13" s="8" t="s">
        <v>33</v>
      </c>
      <c r="I13" s="8" t="s">
        <v>57</v>
      </c>
    </row>
    <row r="14" spans="1:10" ht="76.5">
      <c r="A14" s="13">
        <v>113</v>
      </c>
      <c r="B14" s="7">
        <v>3</v>
      </c>
      <c r="G14" s="8" t="s">
        <v>34</v>
      </c>
      <c r="I14" s="8" t="s">
        <v>46</v>
      </c>
    </row>
    <row r="15" spans="1:10" ht="63.75">
      <c r="A15" s="13">
        <v>114</v>
      </c>
      <c r="B15" s="7">
        <v>3</v>
      </c>
      <c r="G15" s="8" t="s">
        <v>35</v>
      </c>
      <c r="I15" s="8" t="s">
        <v>58</v>
      </c>
    </row>
    <row r="16" spans="1:10" ht="38.25">
      <c r="A16" s="13">
        <v>201</v>
      </c>
      <c r="B16" s="7">
        <v>1</v>
      </c>
      <c r="G16" s="8" t="s">
        <v>36</v>
      </c>
    </row>
    <row r="17" spans="1:7" ht="18.75">
      <c r="A17" s="13">
        <v>202</v>
      </c>
      <c r="B17" s="7">
        <v>1</v>
      </c>
      <c r="G17" s="8" t="s">
        <v>37</v>
      </c>
    </row>
    <row r="18" spans="1:7" ht="63.75">
      <c r="A18" s="13">
        <v>203</v>
      </c>
      <c r="B18" s="7">
        <v>2</v>
      </c>
      <c r="G18" s="8" t="s">
        <v>38</v>
      </c>
    </row>
    <row r="19" spans="1:7" ht="38.25">
      <c r="A19" s="13">
        <v>204</v>
      </c>
      <c r="B19" s="7">
        <v>2</v>
      </c>
      <c r="G19" s="8" t="s">
        <v>39</v>
      </c>
    </row>
    <row r="20" spans="1:7" ht="18.75">
      <c r="A20" s="13">
        <v>205</v>
      </c>
      <c r="B20" s="7">
        <v>3</v>
      </c>
      <c r="G20" s="8" t="s">
        <v>40</v>
      </c>
    </row>
    <row r="21" spans="1:7" ht="18.75">
      <c r="A21" s="13">
        <v>206</v>
      </c>
      <c r="B21" s="7">
        <v>1</v>
      </c>
    </row>
    <row r="22" spans="1:7" ht="18.75">
      <c r="A22" s="13">
        <v>207</v>
      </c>
      <c r="B22" s="7">
        <v>1</v>
      </c>
    </row>
    <row r="23" spans="1:7" ht="18.75">
      <c r="A23" s="13">
        <v>208</v>
      </c>
      <c r="B23" s="7">
        <v>1</v>
      </c>
    </row>
    <row r="24" spans="1:7" ht="18.75">
      <c r="A24" s="13">
        <v>209</v>
      </c>
      <c r="B24" s="7">
        <v>1</v>
      </c>
    </row>
    <row r="25" spans="1:7" ht="18.75">
      <c r="A25" s="13">
        <v>210</v>
      </c>
      <c r="B25" s="7">
        <v>1</v>
      </c>
    </row>
    <row r="26" spans="1:7" ht="18.75">
      <c r="A26" s="13">
        <v>211</v>
      </c>
      <c r="B26" s="7">
        <v>1</v>
      </c>
    </row>
    <row r="27" spans="1:7" ht="18.75">
      <c r="A27" s="13">
        <v>212</v>
      </c>
      <c r="B27" s="7">
        <v>2</v>
      </c>
    </row>
    <row r="28" spans="1:7" ht="18.75">
      <c r="A28" s="13">
        <v>213</v>
      </c>
      <c r="B28" s="7">
        <v>3</v>
      </c>
    </row>
    <row r="29" spans="1:7" ht="18.75">
      <c r="A29" s="13">
        <v>301</v>
      </c>
      <c r="B29" s="7">
        <v>1</v>
      </c>
    </row>
    <row r="30" spans="1:7" ht="18.75">
      <c r="A30" s="13">
        <v>302</v>
      </c>
      <c r="B30" s="7">
        <v>1</v>
      </c>
    </row>
    <row r="31" spans="1:7" ht="18.75">
      <c r="A31" s="13">
        <v>303</v>
      </c>
      <c r="B31" s="7">
        <v>1</v>
      </c>
    </row>
    <row r="32" spans="1:7" ht="18.75">
      <c r="A32" s="13">
        <v>304</v>
      </c>
      <c r="B32" s="7">
        <v>3</v>
      </c>
    </row>
    <row r="33" spans="1:2" ht="18.75">
      <c r="A33" s="13">
        <v>305</v>
      </c>
      <c r="B33" s="7">
        <v>1</v>
      </c>
    </row>
    <row r="34" spans="1:2" ht="18.75">
      <c r="A34" s="13">
        <v>306</v>
      </c>
      <c r="B34" s="7">
        <v>1</v>
      </c>
    </row>
    <row r="35" spans="1:2" ht="18.75">
      <c r="A35" s="13">
        <v>307</v>
      </c>
      <c r="B35" s="7">
        <v>1</v>
      </c>
    </row>
    <row r="36" spans="1:2" ht="18.75">
      <c r="A36" s="13">
        <v>308</v>
      </c>
      <c r="B36" s="7">
        <v>1</v>
      </c>
    </row>
    <row r="37" spans="1:2" ht="18.75">
      <c r="A37" s="13">
        <v>309</v>
      </c>
      <c r="B37" s="7">
        <v>1</v>
      </c>
    </row>
    <row r="38" spans="1:2" ht="18.75">
      <c r="A38" s="13">
        <v>310</v>
      </c>
      <c r="B38" s="7">
        <v>1</v>
      </c>
    </row>
    <row r="39" spans="1:2" ht="18.75">
      <c r="A39" s="13">
        <v>311</v>
      </c>
      <c r="B39" s="7">
        <v>1</v>
      </c>
    </row>
    <row r="40" spans="1:2" ht="18.75">
      <c r="A40" s="13">
        <v>312</v>
      </c>
      <c r="B40" s="7">
        <v>1</v>
      </c>
    </row>
    <row r="41" spans="1:2" ht="18.75">
      <c r="A41" s="13">
        <v>313</v>
      </c>
      <c r="B41" s="7">
        <v>1</v>
      </c>
    </row>
    <row r="42" spans="1:2" ht="18.75">
      <c r="A42" s="13">
        <v>314</v>
      </c>
      <c r="B42" s="7">
        <v>1</v>
      </c>
    </row>
    <row r="43" spans="1:2" ht="18.75">
      <c r="A43" s="13">
        <v>315</v>
      </c>
      <c r="B43" s="7">
        <v>1</v>
      </c>
    </row>
    <row r="44" spans="1:2" ht="18.75">
      <c r="A44" s="13">
        <v>316</v>
      </c>
      <c r="B44" s="7">
        <v>1</v>
      </c>
    </row>
    <row r="45" spans="1:2" ht="18.75">
      <c r="A45" s="13">
        <v>317</v>
      </c>
      <c r="B45" s="7">
        <v>1</v>
      </c>
    </row>
    <row r="46" spans="1:2" ht="18.75">
      <c r="A46" s="13">
        <v>318</v>
      </c>
      <c r="B46" s="7">
        <v>1</v>
      </c>
    </row>
    <row r="47" spans="1:2" ht="18.75">
      <c r="A47" s="13">
        <v>319</v>
      </c>
      <c r="B47" s="7">
        <v>1</v>
      </c>
    </row>
    <row r="48" spans="1:2" ht="18.75">
      <c r="A48" s="13">
        <v>320</v>
      </c>
      <c r="B48" s="7">
        <v>1</v>
      </c>
    </row>
    <row r="49" spans="1:2" ht="18.75">
      <c r="A49" s="13">
        <v>321</v>
      </c>
      <c r="B49" s="7">
        <v>1</v>
      </c>
    </row>
    <row r="50" spans="1:2" ht="18.75">
      <c r="A50" s="13">
        <v>322</v>
      </c>
      <c r="B50" s="7">
        <v>1</v>
      </c>
    </row>
    <row r="51" spans="1:2" ht="18.75">
      <c r="A51" s="13">
        <v>323</v>
      </c>
      <c r="B51" s="7">
        <v>1</v>
      </c>
    </row>
    <row r="52" spans="1:2" ht="18.75">
      <c r="A52" s="13">
        <v>324</v>
      </c>
      <c r="B52" s="7">
        <v>1</v>
      </c>
    </row>
    <row r="53" spans="1:2" ht="18.75">
      <c r="A53" s="13">
        <v>325</v>
      </c>
      <c r="B53" s="7">
        <v>3</v>
      </c>
    </row>
    <row r="54" spans="1:2" ht="18.75">
      <c r="A54" s="13">
        <v>326</v>
      </c>
      <c r="B54" s="7">
        <v>3</v>
      </c>
    </row>
    <row r="55" spans="1:2" ht="18.75">
      <c r="A55" s="13">
        <v>327</v>
      </c>
      <c r="B55" s="7">
        <v>1</v>
      </c>
    </row>
    <row r="56" spans="1:2" ht="18.75">
      <c r="A56" s="13">
        <v>328</v>
      </c>
      <c r="B56" s="7">
        <v>3</v>
      </c>
    </row>
    <row r="57" spans="1:2" ht="18.75">
      <c r="A57" s="13">
        <v>401</v>
      </c>
      <c r="B57" s="7">
        <v>3</v>
      </c>
    </row>
    <row r="58" spans="1:2" ht="18.75">
      <c r="A58" s="13">
        <v>402</v>
      </c>
      <c r="B58" s="7">
        <v>3</v>
      </c>
    </row>
    <row r="59" spans="1:2" ht="18.75">
      <c r="A59" s="13">
        <v>403</v>
      </c>
      <c r="B59" s="7">
        <v>3</v>
      </c>
    </row>
    <row r="60" spans="1:2" ht="18.75">
      <c r="A60" s="13">
        <v>404</v>
      </c>
      <c r="B60" s="7">
        <v>3</v>
      </c>
    </row>
    <row r="61" spans="1:2" ht="18.75">
      <c r="A61" s="13">
        <v>405</v>
      </c>
      <c r="B61" s="7">
        <v>3</v>
      </c>
    </row>
    <row r="62" spans="1:2" ht="18.75">
      <c r="A62" s="13">
        <v>406</v>
      </c>
      <c r="B62" s="7">
        <v>3</v>
      </c>
    </row>
    <row r="63" spans="1:2" ht="18.75">
      <c r="A63" s="13">
        <v>407</v>
      </c>
      <c r="B63" s="7">
        <v>3</v>
      </c>
    </row>
    <row r="64" spans="1:2" ht="18.75">
      <c r="A64" s="13">
        <v>408</v>
      </c>
      <c r="B64" s="7">
        <v>3</v>
      </c>
    </row>
    <row r="65" spans="1:2" ht="18.75">
      <c r="A65" s="13">
        <v>409</v>
      </c>
      <c r="B65" s="7">
        <v>3</v>
      </c>
    </row>
    <row r="66" spans="1:2" ht="18.75">
      <c r="A66" s="13">
        <v>410</v>
      </c>
      <c r="B66" s="7">
        <v>3</v>
      </c>
    </row>
    <row r="67" spans="1:2" ht="18.75">
      <c r="A67" s="13">
        <v>411</v>
      </c>
      <c r="B67" s="7">
        <v>3</v>
      </c>
    </row>
    <row r="68" spans="1:2" ht="18.75">
      <c r="A68" s="13">
        <v>412</v>
      </c>
      <c r="B68" s="7">
        <v>3</v>
      </c>
    </row>
    <row r="69" spans="1:2" ht="18.75">
      <c r="A69" s="13">
        <v>413</v>
      </c>
      <c r="B69" s="7">
        <v>3</v>
      </c>
    </row>
    <row r="70" spans="1:2" ht="18.75">
      <c r="A70" s="13">
        <v>414</v>
      </c>
      <c r="B70" s="7">
        <v>2</v>
      </c>
    </row>
    <row r="71" spans="1:2" ht="18.75">
      <c r="A71" s="13">
        <v>415</v>
      </c>
      <c r="B71" s="7">
        <v>3</v>
      </c>
    </row>
    <row r="72" spans="1:2" ht="18.75">
      <c r="A72" s="13">
        <v>416</v>
      </c>
      <c r="B72" s="7">
        <v>3</v>
      </c>
    </row>
    <row r="73" spans="1:2" ht="18.75">
      <c r="A73" s="13">
        <v>417</v>
      </c>
      <c r="B73" s="7">
        <v>3</v>
      </c>
    </row>
    <row r="74" spans="1:2" ht="18.75">
      <c r="A74" s="13">
        <v>418</v>
      </c>
      <c r="B74" s="7">
        <v>3</v>
      </c>
    </row>
    <row r="75" spans="1:2" ht="18.75">
      <c r="A75" s="13">
        <v>419</v>
      </c>
      <c r="B75" s="7">
        <v>3</v>
      </c>
    </row>
    <row r="76" spans="1:2" ht="18.75">
      <c r="A76" s="13">
        <v>420</v>
      </c>
      <c r="B76" s="7">
        <v>2</v>
      </c>
    </row>
    <row r="77" spans="1:2" ht="18.75">
      <c r="A77" s="13">
        <v>421</v>
      </c>
      <c r="B77" s="7">
        <v>3</v>
      </c>
    </row>
    <row r="78" spans="1:2" ht="18.75">
      <c r="A78" s="13">
        <v>422</v>
      </c>
      <c r="B78" s="7">
        <v>3</v>
      </c>
    </row>
    <row r="79" spans="1:2" ht="18.75">
      <c r="A79" s="13">
        <v>423</v>
      </c>
      <c r="B79" s="7">
        <v>3</v>
      </c>
    </row>
    <row r="80" spans="1:2" ht="18.75">
      <c r="A80" s="13">
        <v>424</v>
      </c>
      <c r="B80" s="7">
        <v>3</v>
      </c>
    </row>
    <row r="81" spans="1:2" ht="18.75">
      <c r="A81" s="13">
        <v>425</v>
      </c>
      <c r="B81" s="7">
        <v>3</v>
      </c>
    </row>
    <row r="82" spans="1:2" ht="18.75">
      <c r="A82" s="13">
        <v>426</v>
      </c>
      <c r="B82" s="7">
        <v>3</v>
      </c>
    </row>
    <row r="83" spans="1:2" ht="18.75">
      <c r="A83" s="13">
        <v>427</v>
      </c>
      <c r="B83" s="7">
        <v>3</v>
      </c>
    </row>
    <row r="84" spans="1:2" ht="18.75">
      <c r="A84" s="13">
        <v>428</v>
      </c>
      <c r="B84" s="7">
        <v>3</v>
      </c>
    </row>
    <row r="85" spans="1:2" ht="18.75">
      <c r="A85" s="13">
        <v>429</v>
      </c>
      <c r="B85" s="7">
        <v>3</v>
      </c>
    </row>
    <row r="86" spans="1:2" ht="18.75">
      <c r="A86" s="13">
        <v>430</v>
      </c>
      <c r="B86" s="7">
        <v>3</v>
      </c>
    </row>
    <row r="87" spans="1:2" ht="18.75">
      <c r="A87" s="13">
        <v>431</v>
      </c>
      <c r="B87" s="7">
        <v>3</v>
      </c>
    </row>
    <row r="88" spans="1:2" ht="18.75">
      <c r="A88" s="13">
        <v>432</v>
      </c>
      <c r="B88" s="7">
        <v>3</v>
      </c>
    </row>
    <row r="89" spans="1:2" ht="18.75">
      <c r="A89" s="13">
        <v>433</v>
      </c>
      <c r="B89" s="7">
        <v>3</v>
      </c>
    </row>
    <row r="90" spans="1:2" ht="18.75">
      <c r="A90" s="13">
        <v>434</v>
      </c>
      <c r="B90" s="7">
        <v>3</v>
      </c>
    </row>
    <row r="91" spans="1:2" ht="18.75">
      <c r="A91" s="13">
        <v>435</v>
      </c>
      <c r="B91" s="7">
        <v>3</v>
      </c>
    </row>
    <row r="92" spans="1:2" ht="18.75">
      <c r="A92" s="13">
        <v>436</v>
      </c>
      <c r="B92" s="7">
        <v>3</v>
      </c>
    </row>
    <row r="93" spans="1:2" ht="18.75">
      <c r="A93" s="13">
        <v>437</v>
      </c>
      <c r="B93" s="7">
        <v>3</v>
      </c>
    </row>
    <row r="94" spans="1:2" ht="18.75">
      <c r="A94" s="13">
        <v>501</v>
      </c>
      <c r="B94" s="7">
        <v>1</v>
      </c>
    </row>
    <row r="95" spans="1:2" ht="18.75">
      <c r="A95" s="13">
        <v>502</v>
      </c>
      <c r="B95" s="7">
        <v>1</v>
      </c>
    </row>
    <row r="96" spans="1:2" ht="18.75">
      <c r="A96" s="13">
        <v>503</v>
      </c>
      <c r="B96" s="7">
        <v>1</v>
      </c>
    </row>
    <row r="97" spans="1:2" ht="18.75">
      <c r="A97" s="13">
        <v>504</v>
      </c>
      <c r="B97" s="7">
        <v>2</v>
      </c>
    </row>
    <row r="98" spans="1:2" ht="18.75">
      <c r="A98" s="13">
        <v>505</v>
      </c>
      <c r="B98" s="7">
        <v>3</v>
      </c>
    </row>
    <row r="99" spans="1:2" ht="18.75">
      <c r="A99" s="13">
        <v>506</v>
      </c>
      <c r="B99" s="7">
        <v>1</v>
      </c>
    </row>
    <row r="100" spans="1:2" ht="18.75">
      <c r="A100" s="13">
        <v>507</v>
      </c>
      <c r="B100" s="7">
        <v>2</v>
      </c>
    </row>
    <row r="101" spans="1:2" ht="18.75">
      <c r="A101" s="13">
        <v>508</v>
      </c>
      <c r="B101" s="7">
        <v>2</v>
      </c>
    </row>
    <row r="102" spans="1:2" ht="18.75">
      <c r="A102" s="13">
        <v>509</v>
      </c>
      <c r="B102" s="7">
        <v>2</v>
      </c>
    </row>
    <row r="103" spans="1:2" ht="18.75">
      <c r="A103" s="13">
        <v>511</v>
      </c>
      <c r="B103" s="7">
        <v>3</v>
      </c>
    </row>
    <row r="104" spans="1:2" ht="18.75">
      <c r="A104" s="13">
        <v>512</v>
      </c>
      <c r="B104" s="7">
        <v>3</v>
      </c>
    </row>
    <row r="105" spans="1:2" ht="18.75">
      <c r="A105" s="13">
        <v>513</v>
      </c>
      <c r="B105" s="7">
        <v>3</v>
      </c>
    </row>
    <row r="106" spans="1:2" ht="18.75">
      <c r="A106" s="13">
        <v>601</v>
      </c>
      <c r="B106" s="7">
        <v>1</v>
      </c>
    </row>
    <row r="107" spans="1:2" ht="18.75">
      <c r="A107" s="13">
        <v>602</v>
      </c>
      <c r="B107" s="7">
        <v>1</v>
      </c>
    </row>
    <row r="108" spans="1:2" ht="18.75">
      <c r="A108" s="13">
        <v>603</v>
      </c>
      <c r="B108" s="7">
        <v>2</v>
      </c>
    </row>
    <row r="109" spans="1:2" ht="18.75">
      <c r="A109" s="13">
        <v>604</v>
      </c>
      <c r="B109" s="7">
        <v>2</v>
      </c>
    </row>
    <row r="110" spans="1:2" ht="18.75">
      <c r="A110" s="13">
        <v>605</v>
      </c>
      <c r="B110" s="7">
        <v>3</v>
      </c>
    </row>
    <row r="111" spans="1:2" ht="18.75">
      <c r="A111" s="13">
        <v>606</v>
      </c>
      <c r="B111" s="7">
        <v>3</v>
      </c>
    </row>
    <row r="112" spans="1:2" ht="18.75">
      <c r="A112" s="13">
        <v>607</v>
      </c>
      <c r="B112" s="7">
        <v>3</v>
      </c>
    </row>
    <row r="113" spans="1:2" ht="18.75">
      <c r="A113" s="13">
        <v>608</v>
      </c>
      <c r="B113" s="7">
        <v>1</v>
      </c>
    </row>
    <row r="114" spans="1:2" ht="18.75">
      <c r="A114" s="13">
        <v>609</v>
      </c>
      <c r="B114" s="7">
        <v>1</v>
      </c>
    </row>
    <row r="115" spans="1:2" ht="18.75">
      <c r="A115" s="13">
        <v>610</v>
      </c>
      <c r="B115" s="7">
        <v>1</v>
      </c>
    </row>
    <row r="116" spans="1:2" ht="18.75">
      <c r="A116" s="13">
        <v>611</v>
      </c>
      <c r="B116" s="7">
        <v>2</v>
      </c>
    </row>
    <row r="117" spans="1:2" ht="18.75">
      <c r="A117" s="13">
        <v>612</v>
      </c>
      <c r="B117" s="7">
        <v>2</v>
      </c>
    </row>
    <row r="118" spans="1:2" ht="18.75">
      <c r="A118" s="13">
        <v>613</v>
      </c>
      <c r="B118" s="7">
        <v>1</v>
      </c>
    </row>
    <row r="119" spans="1:2" ht="18.75">
      <c r="A119" s="13">
        <v>614</v>
      </c>
      <c r="B119" s="7">
        <v>3</v>
      </c>
    </row>
    <row r="120" spans="1:2" ht="18.75">
      <c r="A120" s="13">
        <v>615</v>
      </c>
      <c r="B120" s="7">
        <v>2</v>
      </c>
    </row>
    <row r="121" spans="1:2" ht="18.75">
      <c r="A121" s="13">
        <v>616</v>
      </c>
      <c r="B121" s="7">
        <v>3</v>
      </c>
    </row>
    <row r="122" spans="1:2" ht="18.75">
      <c r="A122" s="13">
        <v>617</v>
      </c>
      <c r="B122" s="7">
        <v>3</v>
      </c>
    </row>
    <row r="123" spans="1:2" ht="18.75">
      <c r="A123" s="13">
        <v>618</v>
      </c>
      <c r="B123" s="7">
        <v>3</v>
      </c>
    </row>
    <row r="124" spans="1:2" ht="18.75">
      <c r="A124" s="13">
        <v>619</v>
      </c>
      <c r="B124" s="7">
        <v>3</v>
      </c>
    </row>
    <row r="125" spans="1:2" ht="18.75">
      <c r="A125" s="13">
        <v>620</v>
      </c>
      <c r="B125" s="7">
        <v>1</v>
      </c>
    </row>
    <row r="126" spans="1:2" ht="18.75">
      <c r="A126" s="13">
        <v>621</v>
      </c>
      <c r="B126" s="7">
        <v>3</v>
      </c>
    </row>
    <row r="127" spans="1:2" ht="18.75">
      <c r="A127" s="13">
        <v>622</v>
      </c>
      <c r="B127" s="7">
        <v>1</v>
      </c>
    </row>
    <row r="128" spans="1:2" ht="18.75">
      <c r="A128" s="13">
        <v>623</v>
      </c>
      <c r="B128" s="7">
        <v>3</v>
      </c>
    </row>
    <row r="129" spans="1:2" ht="18.75">
      <c r="A129" s="13">
        <v>624</v>
      </c>
      <c r="B129" s="7">
        <v>3</v>
      </c>
    </row>
    <row r="130" spans="1:2" ht="18.75">
      <c r="A130" s="13">
        <v>701</v>
      </c>
      <c r="B130" s="7">
        <v>3</v>
      </c>
    </row>
    <row r="131" spans="1:2" ht="18.75">
      <c r="A131" s="13">
        <v>702</v>
      </c>
      <c r="B131" s="7">
        <v>3</v>
      </c>
    </row>
    <row r="132" spans="1:2" ht="18.75">
      <c r="A132" s="13">
        <v>703</v>
      </c>
      <c r="B132" s="7">
        <v>3</v>
      </c>
    </row>
    <row r="133" spans="1:2" ht="18.75">
      <c r="A133" s="13">
        <v>704</v>
      </c>
      <c r="B133" s="7">
        <v>3</v>
      </c>
    </row>
    <row r="134" spans="1:2" ht="18.75">
      <c r="A134" s="13">
        <v>801</v>
      </c>
      <c r="B134" s="7">
        <v>3</v>
      </c>
    </row>
    <row r="135" spans="1:2" ht="18.75">
      <c r="A135" s="13">
        <v>802</v>
      </c>
      <c r="B135" s="7">
        <v>3</v>
      </c>
    </row>
    <row r="136" spans="1:2" ht="18.75">
      <c r="A136" s="13">
        <v>803</v>
      </c>
      <c r="B136" s="7">
        <v>3</v>
      </c>
    </row>
    <row r="137" spans="1:2" ht="18.75">
      <c r="A137" s="13">
        <v>804</v>
      </c>
      <c r="B137" s="7">
        <v>3</v>
      </c>
    </row>
    <row r="138" spans="1:2" ht="18.75">
      <c r="A138" s="13">
        <v>805</v>
      </c>
      <c r="B138" s="7">
        <v>3</v>
      </c>
    </row>
    <row r="139" spans="1:2" ht="18.75">
      <c r="A139" s="13">
        <v>806</v>
      </c>
      <c r="B139" s="7">
        <v>3</v>
      </c>
    </row>
    <row r="140" spans="1:2" ht="18.75">
      <c r="A140" s="13">
        <v>807</v>
      </c>
      <c r="B140" s="7">
        <v>3</v>
      </c>
    </row>
    <row r="141" spans="1:2" ht="18.75">
      <c r="A141" s="13">
        <v>808</v>
      </c>
      <c r="B141" s="7">
        <v>3</v>
      </c>
    </row>
    <row r="142" spans="1:2" ht="18.75">
      <c r="A142" s="13">
        <v>809</v>
      </c>
      <c r="B142" s="7">
        <v>3</v>
      </c>
    </row>
    <row r="143" spans="1:2" ht="18.75">
      <c r="A143" s="13">
        <v>810</v>
      </c>
      <c r="B143" s="7">
        <v>3</v>
      </c>
    </row>
    <row r="144" spans="1:2" ht="18.75">
      <c r="A144" s="13">
        <v>901</v>
      </c>
      <c r="B144" s="7">
        <v>2</v>
      </c>
    </row>
    <row r="145" spans="1:2" ht="18.75">
      <c r="A145" s="13">
        <v>902</v>
      </c>
      <c r="B145" s="7">
        <v>2</v>
      </c>
    </row>
    <row r="146" spans="1:2" ht="18.75">
      <c r="A146" s="13">
        <v>903</v>
      </c>
      <c r="B146" s="7">
        <v>2</v>
      </c>
    </row>
    <row r="147" spans="1:2" ht="18.75">
      <c r="A147" s="13">
        <v>904</v>
      </c>
      <c r="B147" s="7">
        <v>2</v>
      </c>
    </row>
    <row r="148" spans="1:2" ht="18.75">
      <c r="A148" s="13">
        <v>905</v>
      </c>
      <c r="B148" s="7">
        <v>2</v>
      </c>
    </row>
    <row r="149" spans="1:2" ht="18.75">
      <c r="A149" s="13">
        <v>906</v>
      </c>
      <c r="B149" s="7">
        <v>2</v>
      </c>
    </row>
    <row r="150" spans="1:2" ht="18.75">
      <c r="A150" s="13">
        <v>907</v>
      </c>
      <c r="B150" s="7">
        <v>2</v>
      </c>
    </row>
    <row r="151" spans="1:2" ht="18.75">
      <c r="A151" s="13">
        <v>908</v>
      </c>
      <c r="B151" s="7">
        <v>2</v>
      </c>
    </row>
    <row r="152" spans="1:2" ht="18.75">
      <c r="A152" s="13">
        <v>909</v>
      </c>
      <c r="B152" s="7">
        <v>2</v>
      </c>
    </row>
    <row r="153" spans="1:2" ht="18.75">
      <c r="A153" s="13">
        <v>910</v>
      </c>
      <c r="B153" s="7">
        <v>3</v>
      </c>
    </row>
    <row r="154" spans="1:2" ht="18.75">
      <c r="A154" s="13">
        <v>911</v>
      </c>
      <c r="B154" s="7">
        <v>2</v>
      </c>
    </row>
    <row r="155" spans="1:2" ht="18.75">
      <c r="A155" s="13">
        <v>912</v>
      </c>
      <c r="B155" s="7">
        <v>2</v>
      </c>
    </row>
    <row r="156" spans="1:2" ht="18.75">
      <c r="A156" s="13">
        <v>913</v>
      </c>
      <c r="B156" s="7">
        <v>2</v>
      </c>
    </row>
    <row r="157" spans="1:2" ht="18.75">
      <c r="A157" s="13">
        <v>914</v>
      </c>
      <c r="B157" s="7">
        <v>2</v>
      </c>
    </row>
    <row r="158" spans="1:2" ht="18.75">
      <c r="A158" s="13">
        <v>915</v>
      </c>
      <c r="B158" s="7">
        <v>2</v>
      </c>
    </row>
    <row r="159" spans="1:2" ht="18.75">
      <c r="A159" s="13">
        <v>916</v>
      </c>
      <c r="B159" s="7">
        <v>2</v>
      </c>
    </row>
    <row r="160" spans="1:2" ht="18.75">
      <c r="A160" s="13">
        <v>917</v>
      </c>
      <c r="B160" s="7">
        <v>2</v>
      </c>
    </row>
    <row r="161" spans="1:2" ht="18.75">
      <c r="A161" s="13">
        <v>918</v>
      </c>
      <c r="B161" s="7">
        <v>2</v>
      </c>
    </row>
    <row r="162" spans="1:2" ht="18.75">
      <c r="A162" s="13">
        <v>919</v>
      </c>
      <c r="B162" s="7">
        <v>3</v>
      </c>
    </row>
    <row r="163" spans="1:2" ht="18.75">
      <c r="A163" s="13">
        <v>1001</v>
      </c>
      <c r="B163" s="7">
        <v>2</v>
      </c>
    </row>
    <row r="164" spans="1:2" ht="18.75">
      <c r="A164" s="13">
        <v>1002</v>
      </c>
      <c r="B164" s="7">
        <v>2</v>
      </c>
    </row>
    <row r="165" spans="1:2" ht="18.75">
      <c r="A165" s="13">
        <v>1003</v>
      </c>
      <c r="B165" s="7">
        <v>3</v>
      </c>
    </row>
    <row r="166" spans="1:2" ht="18.75">
      <c r="A166" s="13">
        <v>1004</v>
      </c>
      <c r="B166" s="7">
        <v>3</v>
      </c>
    </row>
    <row r="167" spans="1:2" ht="18.75">
      <c r="A167" s="13">
        <v>1005</v>
      </c>
      <c r="B167" s="7">
        <v>3</v>
      </c>
    </row>
    <row r="168" spans="1:2" ht="18.75">
      <c r="A168" s="13">
        <v>1006</v>
      </c>
      <c r="B168" s="7">
        <v>3</v>
      </c>
    </row>
    <row r="169" spans="1:2" ht="18.75">
      <c r="A169" s="13">
        <v>1007</v>
      </c>
      <c r="B169" s="7">
        <v>3</v>
      </c>
    </row>
    <row r="170" spans="1:2" ht="18.75">
      <c r="A170" s="13">
        <v>1008</v>
      </c>
      <c r="B170" s="7">
        <v>3</v>
      </c>
    </row>
    <row r="171" spans="1:2" ht="18.75">
      <c r="A171" s="13">
        <v>1009</v>
      </c>
      <c r="B171" s="7">
        <v>3</v>
      </c>
    </row>
    <row r="172" spans="1:2" ht="18.75">
      <c r="A172" s="13">
        <v>1010</v>
      </c>
      <c r="B172" s="7">
        <v>2</v>
      </c>
    </row>
    <row r="173" spans="1:2" ht="18.75">
      <c r="A173" s="13">
        <v>1011</v>
      </c>
      <c r="B173" s="7">
        <v>3</v>
      </c>
    </row>
    <row r="174" spans="1:2" ht="18.75">
      <c r="A174" s="13">
        <v>1012</v>
      </c>
      <c r="B174" s="7">
        <v>2</v>
      </c>
    </row>
    <row r="175" spans="1:2" ht="18.75">
      <c r="A175" s="13">
        <v>1013</v>
      </c>
      <c r="B175" s="7">
        <v>3</v>
      </c>
    </row>
    <row r="176" spans="1:2" ht="18.75">
      <c r="A176" s="13">
        <v>1014</v>
      </c>
      <c r="B176" s="7">
        <v>3</v>
      </c>
    </row>
    <row r="177" spans="1:2" ht="18.75">
      <c r="A177" s="13">
        <v>1015</v>
      </c>
      <c r="B177" s="7">
        <v>2</v>
      </c>
    </row>
    <row r="178" spans="1:2" ht="18.75">
      <c r="A178" s="13">
        <v>1016</v>
      </c>
      <c r="B178" s="7">
        <v>3</v>
      </c>
    </row>
    <row r="179" spans="1:2" ht="18.75">
      <c r="A179" s="13">
        <v>1017</v>
      </c>
      <c r="B179" s="7">
        <v>3</v>
      </c>
    </row>
    <row r="180" spans="1:2" ht="18.75">
      <c r="A180" s="13">
        <v>1018</v>
      </c>
      <c r="B180" s="7">
        <v>3</v>
      </c>
    </row>
    <row r="181" spans="1:2" ht="18.75">
      <c r="A181" s="13">
        <v>1019</v>
      </c>
      <c r="B181" s="7">
        <v>2</v>
      </c>
    </row>
    <row r="182" spans="1:2" ht="18.75">
      <c r="A182" s="13">
        <v>1020</v>
      </c>
      <c r="B182" s="7">
        <v>3</v>
      </c>
    </row>
    <row r="183" spans="1:2" ht="18.75">
      <c r="A183" s="13">
        <v>1021</v>
      </c>
      <c r="B183" s="7">
        <v>3</v>
      </c>
    </row>
    <row r="184" spans="1:2" ht="18.75">
      <c r="A184" s="13">
        <v>1101</v>
      </c>
      <c r="B184" s="7">
        <v>2</v>
      </c>
    </row>
    <row r="185" spans="1:2" ht="18.75">
      <c r="A185" s="13">
        <v>1102</v>
      </c>
      <c r="B185" s="7">
        <v>2</v>
      </c>
    </row>
    <row r="186" spans="1:2" ht="18.75">
      <c r="A186" s="13">
        <v>1103</v>
      </c>
      <c r="B186" s="7">
        <v>3</v>
      </c>
    </row>
    <row r="187" spans="1:2" ht="18.75">
      <c r="A187" s="13">
        <v>1104</v>
      </c>
      <c r="B187" s="7">
        <v>2</v>
      </c>
    </row>
    <row r="188" spans="1:2" ht="18.75">
      <c r="A188" s="13">
        <v>1105</v>
      </c>
      <c r="B188" s="7">
        <v>3</v>
      </c>
    </row>
    <row r="189" spans="1:2" ht="18.75">
      <c r="A189" s="13">
        <v>1106</v>
      </c>
      <c r="B189" s="7">
        <v>3</v>
      </c>
    </row>
    <row r="190" spans="1:2" ht="18.75">
      <c r="A190" s="13">
        <v>1107</v>
      </c>
      <c r="B190" s="7">
        <v>3</v>
      </c>
    </row>
    <row r="191" spans="1:2" ht="18.75">
      <c r="A191" s="13">
        <v>1108</v>
      </c>
      <c r="B191" s="7">
        <v>2</v>
      </c>
    </row>
    <row r="192" spans="1:2" ht="18.75">
      <c r="A192" s="13">
        <v>1109</v>
      </c>
      <c r="B192" s="7">
        <v>2</v>
      </c>
    </row>
    <row r="193" spans="1:2" ht="18.75">
      <c r="A193" s="13">
        <v>1110</v>
      </c>
      <c r="B193" s="7">
        <v>2</v>
      </c>
    </row>
    <row r="194" spans="1:2" ht="18.75">
      <c r="A194" s="13">
        <v>1111</v>
      </c>
      <c r="B194" s="7">
        <v>3</v>
      </c>
    </row>
    <row r="195" spans="1:2" ht="18.75">
      <c r="A195" s="13">
        <v>1201</v>
      </c>
      <c r="B195" s="7">
        <v>3</v>
      </c>
    </row>
    <row r="196" spans="1:2" ht="18.75">
      <c r="A196" s="13">
        <v>1202</v>
      </c>
      <c r="B196" s="7">
        <v>3</v>
      </c>
    </row>
    <row r="197" spans="1:2" ht="18.75">
      <c r="A197" s="13">
        <v>1203</v>
      </c>
      <c r="B197" s="7">
        <v>3</v>
      </c>
    </row>
    <row r="198" spans="1:2" ht="18.75">
      <c r="A198" s="13">
        <v>1204</v>
      </c>
      <c r="B198" s="7">
        <v>3</v>
      </c>
    </row>
    <row r="199" spans="1:2" ht="18.75">
      <c r="A199" s="13">
        <v>1205</v>
      </c>
      <c r="B199" s="7">
        <v>3</v>
      </c>
    </row>
    <row r="200" spans="1:2" ht="18.75">
      <c r="A200" s="13">
        <v>1206</v>
      </c>
      <c r="B200" s="7">
        <v>3</v>
      </c>
    </row>
    <row r="201" spans="1:2" ht="18.75">
      <c r="A201" s="13">
        <v>1207</v>
      </c>
      <c r="B201" s="7">
        <v>3</v>
      </c>
    </row>
    <row r="202" spans="1:2" ht="18.75">
      <c r="A202" s="13">
        <v>1208</v>
      </c>
      <c r="B202" s="7">
        <v>3</v>
      </c>
    </row>
    <row r="203" spans="1:2" ht="18.75">
      <c r="A203" s="13">
        <v>1209</v>
      </c>
      <c r="B203" s="7">
        <v>3</v>
      </c>
    </row>
    <row r="204" spans="1:2" ht="18.75">
      <c r="A204" s="13">
        <v>1210</v>
      </c>
      <c r="B204" s="7">
        <v>3</v>
      </c>
    </row>
    <row r="205" spans="1:2" ht="18.75">
      <c r="A205" s="13">
        <v>1211</v>
      </c>
      <c r="B205" s="7">
        <v>3</v>
      </c>
    </row>
    <row r="206" spans="1:2" ht="18.75">
      <c r="A206" s="13">
        <v>1212</v>
      </c>
      <c r="B206" s="7">
        <v>3</v>
      </c>
    </row>
    <row r="207" spans="1:2" ht="18.75">
      <c r="A207" s="13">
        <v>1213</v>
      </c>
      <c r="B207" s="7">
        <v>3</v>
      </c>
    </row>
    <row r="208" spans="1:2" ht="18.75">
      <c r="A208" s="13">
        <v>1214</v>
      </c>
      <c r="B208" s="7">
        <v>3</v>
      </c>
    </row>
    <row r="209" spans="1:2" ht="18.75">
      <c r="A209" s="13">
        <v>1215</v>
      </c>
      <c r="B209" s="7">
        <v>3</v>
      </c>
    </row>
    <row r="210" spans="1:2" ht="18.75">
      <c r="A210" s="13">
        <v>1216</v>
      </c>
      <c r="B210" s="7">
        <v>3</v>
      </c>
    </row>
    <row r="211" spans="1:2" ht="18.75">
      <c r="A211" s="13">
        <v>1217</v>
      </c>
      <c r="B211" s="7">
        <v>3</v>
      </c>
    </row>
    <row r="212" spans="1:2" ht="18.75">
      <c r="A212" s="13">
        <v>1218</v>
      </c>
      <c r="B212" s="7">
        <v>3</v>
      </c>
    </row>
    <row r="213" spans="1:2" ht="18.75">
      <c r="A213" s="13">
        <v>1219</v>
      </c>
      <c r="B213" s="7">
        <v>3</v>
      </c>
    </row>
    <row r="214" spans="1:2" ht="18.75">
      <c r="A214" s="13">
        <v>1220</v>
      </c>
      <c r="B214" s="7">
        <v>3</v>
      </c>
    </row>
    <row r="215" spans="1:2" ht="18.75">
      <c r="A215" s="13">
        <v>1221</v>
      </c>
      <c r="B215" s="7">
        <v>3</v>
      </c>
    </row>
    <row r="216" spans="1:2" ht="18.75">
      <c r="A216" s="13">
        <v>1222</v>
      </c>
      <c r="B216" s="7">
        <v>3</v>
      </c>
    </row>
    <row r="217" spans="1:2" ht="18.75">
      <c r="A217" s="13">
        <v>1223</v>
      </c>
      <c r="B217" s="7">
        <v>3</v>
      </c>
    </row>
    <row r="218" spans="1:2" ht="18.75">
      <c r="A218" s="13">
        <v>1224</v>
      </c>
      <c r="B218" s="7">
        <v>3</v>
      </c>
    </row>
    <row r="219" spans="1:2" ht="18.75">
      <c r="A219" s="13">
        <v>1225</v>
      </c>
      <c r="B219" s="7">
        <v>3</v>
      </c>
    </row>
    <row r="220" spans="1:2" ht="18.75">
      <c r="A220" s="13">
        <v>1226</v>
      </c>
      <c r="B220" s="7">
        <v>3</v>
      </c>
    </row>
    <row r="221" spans="1:2" ht="18.75">
      <c r="A221" s="13">
        <v>1227</v>
      </c>
      <c r="B221" s="7">
        <v>3</v>
      </c>
    </row>
    <row r="222" spans="1:2" ht="18.75">
      <c r="A222" s="13">
        <v>1228</v>
      </c>
      <c r="B222" s="7">
        <v>3</v>
      </c>
    </row>
    <row r="223" spans="1:2" ht="18.75">
      <c r="A223" s="13">
        <v>1229</v>
      </c>
      <c r="B223" s="7">
        <v>3</v>
      </c>
    </row>
    <row r="224" spans="1:2" ht="18.75">
      <c r="A224" s="13">
        <v>1230</v>
      </c>
      <c r="B224" s="7">
        <v>3</v>
      </c>
    </row>
    <row r="225" spans="1:2" ht="18.75">
      <c r="A225" s="13">
        <v>1301</v>
      </c>
      <c r="B225" s="7">
        <v>1</v>
      </c>
    </row>
    <row r="226" spans="1:2" ht="18.75">
      <c r="A226" s="13">
        <v>1302</v>
      </c>
      <c r="B226" s="7">
        <v>1</v>
      </c>
    </row>
    <row r="227" spans="1:2" ht="18.75">
      <c r="A227" s="13">
        <v>1303</v>
      </c>
      <c r="B227" s="7">
        <v>2</v>
      </c>
    </row>
    <row r="228" spans="1:2" ht="18.75">
      <c r="A228" s="13">
        <v>1304</v>
      </c>
      <c r="B228" s="7">
        <v>2</v>
      </c>
    </row>
    <row r="229" spans="1:2" ht="18.75">
      <c r="A229" s="13">
        <v>1305</v>
      </c>
      <c r="B229" s="7">
        <v>2</v>
      </c>
    </row>
    <row r="230" spans="1:2" ht="18.75">
      <c r="A230" s="13">
        <v>1306</v>
      </c>
      <c r="B230" s="7">
        <v>2</v>
      </c>
    </row>
    <row r="231" spans="1:2" ht="18.75">
      <c r="A231" s="13">
        <v>1307</v>
      </c>
      <c r="B231" s="7">
        <v>2</v>
      </c>
    </row>
    <row r="232" spans="1:2" ht="18.75">
      <c r="A232" s="13">
        <v>1309</v>
      </c>
      <c r="B232" s="7">
        <v>2</v>
      </c>
    </row>
    <row r="233" spans="1:2" ht="18.75">
      <c r="A233" s="13">
        <v>1310</v>
      </c>
      <c r="B233" s="7">
        <v>2</v>
      </c>
    </row>
    <row r="234" spans="1:2" ht="18.75">
      <c r="A234" s="13">
        <v>1311</v>
      </c>
      <c r="B234" s="7">
        <v>2</v>
      </c>
    </row>
    <row r="235" spans="1:2" ht="18.75">
      <c r="A235" s="13">
        <v>1312</v>
      </c>
      <c r="B235" s="7">
        <v>2</v>
      </c>
    </row>
    <row r="236" spans="1:2" ht="18.75">
      <c r="A236" s="13">
        <v>1313</v>
      </c>
      <c r="B236" s="7">
        <v>2</v>
      </c>
    </row>
    <row r="237" spans="1:2" ht="18.75">
      <c r="A237" s="13">
        <v>1314</v>
      </c>
      <c r="B237" s="7">
        <v>3</v>
      </c>
    </row>
    <row r="238" spans="1:2" ht="18.75">
      <c r="A238" s="13">
        <v>1315</v>
      </c>
      <c r="B238" s="7">
        <v>3</v>
      </c>
    </row>
    <row r="239" spans="1:2" ht="18.75">
      <c r="A239" s="13">
        <v>1316</v>
      </c>
      <c r="B239" s="7">
        <v>3</v>
      </c>
    </row>
    <row r="240" spans="1:2" ht="18.75">
      <c r="A240" s="13">
        <v>1318</v>
      </c>
      <c r="B240" s="7">
        <v>2</v>
      </c>
    </row>
    <row r="241" spans="1:2" ht="18.75">
      <c r="A241" s="13">
        <v>1320</v>
      </c>
      <c r="B241" s="7">
        <v>3</v>
      </c>
    </row>
    <row r="242" spans="1:2" ht="18.75">
      <c r="A242" s="13">
        <v>1321</v>
      </c>
      <c r="B242" s="7">
        <v>2</v>
      </c>
    </row>
    <row r="243" spans="1:2" ht="18.75">
      <c r="A243" s="13">
        <v>1322</v>
      </c>
      <c r="B243" s="7">
        <v>2</v>
      </c>
    </row>
    <row r="244" spans="1:2" ht="18.75">
      <c r="A244" s="13">
        <v>1323</v>
      </c>
      <c r="B244" s="7">
        <v>2</v>
      </c>
    </row>
    <row r="245" spans="1:2" ht="18.75">
      <c r="A245" s="13">
        <v>1324</v>
      </c>
      <c r="B245" s="7">
        <v>3</v>
      </c>
    </row>
    <row r="246" spans="1:2" ht="18.75">
      <c r="A246" s="13">
        <v>1325</v>
      </c>
      <c r="B246" s="7">
        <v>3</v>
      </c>
    </row>
    <row r="247" spans="1:2" ht="18.75">
      <c r="A247" s="13">
        <v>1326</v>
      </c>
      <c r="B247" s="7">
        <v>3</v>
      </c>
    </row>
    <row r="248" spans="1:2" ht="18.75">
      <c r="A248" s="13">
        <v>1402</v>
      </c>
      <c r="B248" s="7">
        <v>3</v>
      </c>
    </row>
    <row r="249" spans="1:2" ht="18.75">
      <c r="A249" s="13">
        <v>1403</v>
      </c>
      <c r="B249" s="7">
        <v>2</v>
      </c>
    </row>
    <row r="250" spans="1:2" ht="18.75">
      <c r="A250" s="13">
        <v>1404</v>
      </c>
      <c r="B250" s="7">
        <v>2</v>
      </c>
    </row>
    <row r="251" spans="1:2" ht="18.75">
      <c r="A251" s="13">
        <v>1405</v>
      </c>
      <c r="B251" s="7">
        <v>2</v>
      </c>
    </row>
    <row r="252" spans="1:2" ht="18.75">
      <c r="A252" s="13">
        <v>1406</v>
      </c>
      <c r="B252" s="7">
        <v>3</v>
      </c>
    </row>
    <row r="253" spans="1:2" ht="18.75">
      <c r="A253" s="13">
        <v>1407</v>
      </c>
      <c r="B253" s="7">
        <v>3</v>
      </c>
    </row>
    <row r="254" spans="1:2" ht="18.75">
      <c r="A254" s="13">
        <v>1408</v>
      </c>
      <c r="B254" s="7">
        <v>2</v>
      </c>
    </row>
    <row r="255" spans="1:2" ht="18.75">
      <c r="A255" s="13">
        <v>1409</v>
      </c>
      <c r="B255" s="7">
        <v>3</v>
      </c>
    </row>
    <row r="256" spans="1:2" ht="18.75">
      <c r="A256" s="13">
        <v>1410</v>
      </c>
      <c r="B256" s="7">
        <v>3</v>
      </c>
    </row>
    <row r="257" spans="1:2" ht="18.75">
      <c r="A257" s="13">
        <v>1411</v>
      </c>
      <c r="B257" s="7">
        <v>3</v>
      </c>
    </row>
    <row r="258" spans="1:2" ht="18.75">
      <c r="A258" s="13">
        <v>1412</v>
      </c>
      <c r="B258" s="7">
        <v>3</v>
      </c>
    </row>
    <row r="259" spans="1:2" ht="18.75">
      <c r="A259" s="13">
        <v>1501</v>
      </c>
      <c r="B259" s="7">
        <v>3</v>
      </c>
    </row>
    <row r="260" spans="1:2" ht="18.75">
      <c r="A260" s="13">
        <v>1502</v>
      </c>
      <c r="B260" s="7">
        <v>3</v>
      </c>
    </row>
    <row r="261" spans="1:2" ht="18.75">
      <c r="A261" s="13">
        <v>1503</v>
      </c>
      <c r="B261" s="7">
        <v>3</v>
      </c>
    </row>
    <row r="262" spans="1:2" ht="18.75">
      <c r="A262" s="13">
        <v>1504</v>
      </c>
      <c r="B262" s="7">
        <v>3</v>
      </c>
    </row>
    <row r="263" spans="1:2" ht="18.75">
      <c r="A263" s="13">
        <v>1505</v>
      </c>
      <c r="B263" s="7">
        <v>3</v>
      </c>
    </row>
    <row r="264" spans="1:2" ht="18.75">
      <c r="A264" s="13">
        <v>1506</v>
      </c>
      <c r="B264" s="7">
        <v>3</v>
      </c>
    </row>
    <row r="265" spans="1:2" ht="18.75">
      <c r="A265" s="13">
        <v>1507</v>
      </c>
      <c r="B265" s="7">
        <v>3</v>
      </c>
    </row>
    <row r="266" spans="1:2" ht="18.75">
      <c r="A266" s="13">
        <v>1510</v>
      </c>
      <c r="B266" s="7">
        <v>3</v>
      </c>
    </row>
    <row r="267" spans="1:2" ht="18.75">
      <c r="A267" s="13">
        <v>1511</v>
      </c>
      <c r="B267" s="7">
        <v>3</v>
      </c>
    </row>
    <row r="268" spans="1:2" ht="18.75">
      <c r="A268" s="13">
        <v>1512</v>
      </c>
      <c r="B268" s="7">
        <v>3</v>
      </c>
    </row>
    <row r="269" spans="1:2" ht="18.75">
      <c r="A269" s="13">
        <v>1513</v>
      </c>
      <c r="B269" s="7">
        <v>3</v>
      </c>
    </row>
    <row r="270" spans="1:2" ht="18.75">
      <c r="A270" s="13">
        <v>1514</v>
      </c>
      <c r="B270" s="7">
        <v>1</v>
      </c>
    </row>
    <row r="271" spans="1:2" ht="18.75">
      <c r="A271" s="13">
        <v>1515</v>
      </c>
      <c r="B271" s="7">
        <v>1</v>
      </c>
    </row>
    <row r="272" spans="1:2" ht="18.75">
      <c r="A272" s="13">
        <v>1516</v>
      </c>
      <c r="B272" s="7">
        <v>1</v>
      </c>
    </row>
    <row r="273" spans="1:2" ht="18.75">
      <c r="A273" s="13">
        <v>1517</v>
      </c>
      <c r="B273" s="7">
        <v>1</v>
      </c>
    </row>
    <row r="274" spans="1:2" ht="18.75">
      <c r="A274" s="13">
        <v>1518</v>
      </c>
      <c r="B274" s="7">
        <v>1</v>
      </c>
    </row>
    <row r="275" spans="1:2" ht="18.75">
      <c r="A275" s="13">
        <v>1519</v>
      </c>
      <c r="B275" s="7">
        <v>1</v>
      </c>
    </row>
    <row r="276" spans="1:2" ht="18.75">
      <c r="A276" s="13">
        <v>1520</v>
      </c>
      <c r="B276" s="7">
        <v>3</v>
      </c>
    </row>
    <row r="277" spans="1:2" ht="18.75">
      <c r="A277" s="13">
        <v>1521</v>
      </c>
      <c r="B277" s="7">
        <v>3</v>
      </c>
    </row>
    <row r="278" spans="1:2" ht="18.75">
      <c r="A278" s="13">
        <v>1522</v>
      </c>
      <c r="B278" s="7">
        <v>1</v>
      </c>
    </row>
    <row r="279" spans="1:2" ht="18.75">
      <c r="A279" s="13">
        <v>1523</v>
      </c>
      <c r="B279" s="7">
        <v>3</v>
      </c>
    </row>
    <row r="280" spans="1:2" ht="18.75">
      <c r="A280" s="13">
        <v>1524</v>
      </c>
      <c r="B280" s="7">
        <v>3</v>
      </c>
    </row>
    <row r="281" spans="1:2" ht="18.75">
      <c r="A281" s="13">
        <v>1525</v>
      </c>
      <c r="B281" s="7">
        <v>3</v>
      </c>
    </row>
    <row r="282" spans="1:2" ht="18.75">
      <c r="A282" s="13">
        <v>1526</v>
      </c>
      <c r="B282" s="7">
        <v>1</v>
      </c>
    </row>
    <row r="283" spans="1:2" ht="18.75">
      <c r="A283" s="13">
        <v>1527</v>
      </c>
      <c r="B283" s="7">
        <v>3</v>
      </c>
    </row>
    <row r="284" spans="1:2" ht="18.75">
      <c r="A284" s="13">
        <v>1528</v>
      </c>
      <c r="B284" s="7">
        <v>3</v>
      </c>
    </row>
    <row r="285" spans="1:2" ht="18.75">
      <c r="A285" s="13">
        <v>1601</v>
      </c>
      <c r="B285" s="7">
        <v>3</v>
      </c>
    </row>
    <row r="286" spans="1:2" ht="18.75">
      <c r="A286" s="13">
        <v>1602</v>
      </c>
      <c r="B286" s="7">
        <v>3</v>
      </c>
    </row>
    <row r="287" spans="1:2" ht="18.75">
      <c r="A287" s="13">
        <v>1603</v>
      </c>
      <c r="B287" s="7">
        <v>3</v>
      </c>
    </row>
    <row r="288" spans="1:2" ht="18.75">
      <c r="A288" s="13">
        <v>1604</v>
      </c>
      <c r="B288" s="7">
        <v>3</v>
      </c>
    </row>
    <row r="289" spans="1:2" ht="18.75">
      <c r="A289" s="13">
        <v>1605</v>
      </c>
      <c r="B289" s="7">
        <v>3</v>
      </c>
    </row>
    <row r="290" spans="1:2" ht="18.75">
      <c r="A290" s="13">
        <v>1606</v>
      </c>
      <c r="B290" s="7">
        <v>3</v>
      </c>
    </row>
    <row r="291" spans="1:2" ht="18.75">
      <c r="A291" s="13">
        <v>1607</v>
      </c>
      <c r="B291" s="7">
        <v>2</v>
      </c>
    </row>
    <row r="292" spans="1:2" ht="18.75">
      <c r="A292" s="13">
        <v>1608</v>
      </c>
      <c r="B292" s="7">
        <v>2</v>
      </c>
    </row>
    <row r="293" spans="1:2" ht="18.75">
      <c r="A293" s="13">
        <v>1609</v>
      </c>
      <c r="B293" s="7">
        <v>2</v>
      </c>
    </row>
    <row r="294" spans="1:2" ht="18.75">
      <c r="A294" s="13">
        <v>1610</v>
      </c>
      <c r="B294" s="7">
        <v>3</v>
      </c>
    </row>
    <row r="295" spans="1:2" ht="18.75">
      <c r="A295" s="13">
        <v>1611</v>
      </c>
      <c r="B295" s="7">
        <v>3</v>
      </c>
    </row>
    <row r="296" spans="1:2" ht="18.75">
      <c r="A296" s="13">
        <v>1614</v>
      </c>
      <c r="B296" s="7">
        <v>3</v>
      </c>
    </row>
    <row r="297" spans="1:2" ht="18.75">
      <c r="A297" s="13">
        <v>1615</v>
      </c>
      <c r="B297" s="7">
        <v>3</v>
      </c>
    </row>
    <row r="298" spans="1:2" ht="18.75">
      <c r="A298" s="13">
        <v>1616</v>
      </c>
      <c r="B298" s="7">
        <v>3</v>
      </c>
    </row>
    <row r="299" spans="1:2" ht="18.75">
      <c r="A299" s="13">
        <v>1617</v>
      </c>
      <c r="B299" s="7">
        <v>2</v>
      </c>
    </row>
    <row r="300" spans="1:2" ht="18.75">
      <c r="A300" s="13">
        <v>1618</v>
      </c>
      <c r="B300" s="7">
        <v>3</v>
      </c>
    </row>
    <row r="301" spans="1:2" ht="18.75">
      <c r="A301" s="13">
        <v>1619</v>
      </c>
      <c r="B301" s="7">
        <v>3</v>
      </c>
    </row>
    <row r="302" spans="1:2" ht="18.75">
      <c r="A302" s="13">
        <v>1620</v>
      </c>
      <c r="B302" s="7">
        <v>3</v>
      </c>
    </row>
    <row r="303" spans="1:2" ht="18.75">
      <c r="A303" s="13">
        <v>1621</v>
      </c>
      <c r="B303" s="7">
        <v>3</v>
      </c>
    </row>
    <row r="304" spans="1:2" ht="18.75">
      <c r="A304" s="13">
        <v>1622</v>
      </c>
      <c r="B304" s="7">
        <v>3</v>
      </c>
    </row>
    <row r="305" spans="1:2" ht="18.75">
      <c r="A305" s="13">
        <v>1623</v>
      </c>
      <c r="B305" s="7">
        <v>3</v>
      </c>
    </row>
    <row r="306" spans="1:2" ht="18.75">
      <c r="A306" s="13">
        <v>1624</v>
      </c>
      <c r="B306" s="7">
        <v>3</v>
      </c>
    </row>
    <row r="307" spans="1:2" ht="18.75">
      <c r="A307" s="13">
        <v>1625</v>
      </c>
      <c r="B307" s="7">
        <v>3</v>
      </c>
    </row>
    <row r="308" spans="1:2" ht="18.75">
      <c r="A308" s="13">
        <v>1627</v>
      </c>
      <c r="B308" s="7">
        <v>3</v>
      </c>
    </row>
    <row r="309" spans="1:2" ht="18.75">
      <c r="A309" s="13">
        <v>1628</v>
      </c>
      <c r="B309" s="7">
        <v>3</v>
      </c>
    </row>
    <row r="310" spans="1:2" ht="18.75">
      <c r="A310" s="13">
        <v>1629</v>
      </c>
      <c r="B310" s="7">
        <v>3</v>
      </c>
    </row>
    <row r="311" spans="1:2" ht="18.75">
      <c r="A311" s="13">
        <v>1630</v>
      </c>
      <c r="B311" s="7">
        <v>3</v>
      </c>
    </row>
    <row r="312" spans="1:2" ht="18.75">
      <c r="A312" s="13">
        <v>1631</v>
      </c>
      <c r="B312" s="7">
        <v>3</v>
      </c>
    </row>
    <row r="313" spans="1:2" ht="18.75">
      <c r="A313" s="13">
        <v>1632</v>
      </c>
      <c r="B313" s="7">
        <v>3</v>
      </c>
    </row>
    <row r="314" spans="1:2" ht="18.75">
      <c r="A314" s="13">
        <v>1633</v>
      </c>
      <c r="B314" s="7">
        <v>3</v>
      </c>
    </row>
    <row r="315" spans="1:2" ht="18.75">
      <c r="A315" s="13">
        <v>1634</v>
      </c>
      <c r="B315" s="7">
        <v>3</v>
      </c>
    </row>
    <row r="316" spans="1:2" ht="18.75">
      <c r="A316" s="13">
        <v>1635</v>
      </c>
      <c r="B316" s="7">
        <v>3</v>
      </c>
    </row>
    <row r="317" spans="1:2" ht="18.75">
      <c r="A317" s="13">
        <v>1701</v>
      </c>
      <c r="B317" s="7">
        <v>2</v>
      </c>
    </row>
    <row r="318" spans="1:2" ht="18.75">
      <c r="A318" s="13">
        <v>1702</v>
      </c>
      <c r="B318" s="7">
        <v>2</v>
      </c>
    </row>
    <row r="319" spans="1:2" ht="18.75">
      <c r="A319" s="13">
        <v>1703</v>
      </c>
      <c r="B319" s="7">
        <v>2</v>
      </c>
    </row>
    <row r="320" spans="1:2" ht="18.75">
      <c r="A320" s="13">
        <v>1705</v>
      </c>
      <c r="B320" s="7">
        <v>2</v>
      </c>
    </row>
    <row r="321" spans="1:2" ht="18.75">
      <c r="A321" s="13">
        <v>1706</v>
      </c>
      <c r="B321" s="7">
        <v>2</v>
      </c>
    </row>
    <row r="322" spans="1:2" ht="18.75">
      <c r="A322" s="13">
        <v>1707</v>
      </c>
      <c r="B322" s="7">
        <v>3</v>
      </c>
    </row>
    <row r="323" spans="1:2" ht="18.75">
      <c r="A323" s="13">
        <v>1708</v>
      </c>
      <c r="B323" s="7">
        <v>2</v>
      </c>
    </row>
    <row r="324" spans="1:2" ht="18.75">
      <c r="A324" s="13">
        <v>1709</v>
      </c>
      <c r="B324" s="7">
        <v>3</v>
      </c>
    </row>
    <row r="325" spans="1:2" ht="18.75">
      <c r="A325" s="13">
        <v>1710</v>
      </c>
      <c r="B325" s="7">
        <v>3</v>
      </c>
    </row>
    <row r="326" spans="1:2" ht="18.75">
      <c r="A326" s="13">
        <v>1712</v>
      </c>
      <c r="B326" s="7">
        <v>3</v>
      </c>
    </row>
    <row r="327" spans="1:2" ht="18.75">
      <c r="A327" s="13">
        <v>1713</v>
      </c>
      <c r="B327" s="7">
        <v>3</v>
      </c>
    </row>
    <row r="328" spans="1:2" ht="18.75">
      <c r="A328" s="13">
        <v>1714</v>
      </c>
      <c r="B328" s="7">
        <v>3</v>
      </c>
    </row>
    <row r="329" spans="1:2" ht="18.75">
      <c r="A329" s="13">
        <v>1715</v>
      </c>
      <c r="B329" s="7">
        <v>2</v>
      </c>
    </row>
    <row r="330" spans="1:2" ht="18.75">
      <c r="A330" s="13">
        <v>1716</v>
      </c>
      <c r="B330" s="7">
        <v>3</v>
      </c>
    </row>
    <row r="331" spans="1:2" ht="18.75">
      <c r="A331" s="13">
        <v>1718</v>
      </c>
      <c r="B331" s="7">
        <v>3</v>
      </c>
    </row>
    <row r="332" spans="1:2" ht="18.75">
      <c r="A332" s="13">
        <v>1720</v>
      </c>
      <c r="B332" s="7">
        <v>3</v>
      </c>
    </row>
    <row r="333" spans="1:2" ht="18.75">
      <c r="A333" s="13">
        <v>1721</v>
      </c>
      <c r="B333" s="7">
        <v>3</v>
      </c>
    </row>
    <row r="334" spans="1:2" ht="18.75">
      <c r="A334" s="13">
        <v>1722</v>
      </c>
      <c r="B334" s="7">
        <v>3</v>
      </c>
    </row>
    <row r="335" spans="1:2" ht="18.75">
      <c r="A335" s="13">
        <v>1723</v>
      </c>
      <c r="B335" s="7">
        <v>3</v>
      </c>
    </row>
    <row r="336" spans="1:2" ht="18.75">
      <c r="A336" s="13">
        <v>1724</v>
      </c>
      <c r="B336" s="7">
        <v>3</v>
      </c>
    </row>
    <row r="337" spans="1:2" ht="18.75">
      <c r="A337" s="13">
        <v>1725</v>
      </c>
      <c r="B337" s="7">
        <v>3</v>
      </c>
    </row>
    <row r="338" spans="1:2" ht="18.75">
      <c r="A338" s="13">
        <v>1726</v>
      </c>
      <c r="B338" s="7">
        <v>3</v>
      </c>
    </row>
    <row r="339" spans="1:2" ht="18.75">
      <c r="A339" s="13">
        <v>1727</v>
      </c>
      <c r="B339" s="7">
        <v>3</v>
      </c>
    </row>
    <row r="340" spans="1:2" ht="18.75">
      <c r="A340" s="13">
        <v>1728</v>
      </c>
      <c r="B340" s="7">
        <v>2</v>
      </c>
    </row>
    <row r="341" spans="1:2" ht="18.75">
      <c r="A341" s="13">
        <v>1729</v>
      </c>
      <c r="B341" s="7">
        <v>3</v>
      </c>
    </row>
    <row r="342" spans="1:2" ht="18.75">
      <c r="A342" s="13">
        <v>1730</v>
      </c>
      <c r="B342" s="7">
        <v>3</v>
      </c>
    </row>
    <row r="343" spans="1:2" ht="18.75">
      <c r="A343" s="13">
        <v>1731</v>
      </c>
      <c r="B343" s="7">
        <v>3</v>
      </c>
    </row>
    <row r="344" spans="1:2" ht="18.75">
      <c r="A344" s="13">
        <v>1732</v>
      </c>
      <c r="B344" s="7">
        <v>3</v>
      </c>
    </row>
    <row r="345" spans="1:2" ht="18.75">
      <c r="A345" s="13">
        <v>1733</v>
      </c>
      <c r="B345" s="7">
        <v>3</v>
      </c>
    </row>
    <row r="346" spans="1:2" ht="18.75">
      <c r="A346" s="13">
        <v>1734</v>
      </c>
      <c r="B346" s="7">
        <v>3</v>
      </c>
    </row>
    <row r="347" spans="1:2" ht="18.75">
      <c r="A347" s="13">
        <v>1735</v>
      </c>
      <c r="B347" s="7">
        <v>3</v>
      </c>
    </row>
    <row r="348" spans="1:2" ht="18.75">
      <c r="A348" s="13">
        <v>1736</v>
      </c>
      <c r="B348" s="7">
        <v>3</v>
      </c>
    </row>
    <row r="349" spans="1:2" ht="18.75">
      <c r="A349" s="13">
        <v>1737</v>
      </c>
      <c r="B349" s="7">
        <v>3</v>
      </c>
    </row>
    <row r="350" spans="1:2" ht="18.75">
      <c r="A350" s="13">
        <v>1738</v>
      </c>
      <c r="B350" s="7">
        <v>3</v>
      </c>
    </row>
    <row r="351" spans="1:2" ht="18.75">
      <c r="A351" s="13">
        <v>1739</v>
      </c>
      <c r="B351" s="7">
        <v>3</v>
      </c>
    </row>
    <row r="352" spans="1:2" ht="18.75">
      <c r="A352" s="13">
        <v>1740</v>
      </c>
      <c r="B352" s="7">
        <v>3</v>
      </c>
    </row>
    <row r="353" spans="1:2" ht="18.75">
      <c r="A353" s="13">
        <v>1741</v>
      </c>
      <c r="B353" s="7">
        <v>3</v>
      </c>
    </row>
    <row r="354" spans="1:2" ht="18.75">
      <c r="A354" s="13">
        <v>1742</v>
      </c>
      <c r="B354" s="7">
        <v>3</v>
      </c>
    </row>
    <row r="355" spans="1:2" ht="18.75">
      <c r="A355" s="13">
        <v>1743</v>
      </c>
      <c r="B355" s="7">
        <v>3</v>
      </c>
    </row>
    <row r="356" spans="1:2" ht="18.75">
      <c r="A356" s="13">
        <v>1744</v>
      </c>
      <c r="B356" s="7">
        <v>3</v>
      </c>
    </row>
    <row r="357" spans="1:2" ht="18.75">
      <c r="A357" s="13">
        <v>1745</v>
      </c>
      <c r="B357" s="7">
        <v>3</v>
      </c>
    </row>
    <row r="358" spans="1:2" ht="18.75">
      <c r="A358" s="13">
        <v>1746</v>
      </c>
      <c r="B358" s="7">
        <v>3</v>
      </c>
    </row>
    <row r="359" spans="1:2" ht="18.75">
      <c r="A359" s="13">
        <v>1747</v>
      </c>
      <c r="B359" s="7">
        <v>3</v>
      </c>
    </row>
    <row r="360" spans="1:2" ht="18.75">
      <c r="A360" s="13">
        <v>1748</v>
      </c>
      <c r="B360" s="7">
        <v>3</v>
      </c>
    </row>
    <row r="361" spans="1:2" ht="18.75">
      <c r="A361" s="13">
        <v>1749</v>
      </c>
      <c r="B361" s="7">
        <v>3</v>
      </c>
    </row>
    <row r="362" spans="1:2" ht="18.75">
      <c r="A362" s="13">
        <v>1750</v>
      </c>
      <c r="B362" s="7">
        <v>3</v>
      </c>
    </row>
    <row r="363" spans="1:2" ht="18.75">
      <c r="A363" s="13">
        <v>1751</v>
      </c>
      <c r="B363" s="7">
        <v>3</v>
      </c>
    </row>
    <row r="364" spans="1:2" ht="18.75">
      <c r="A364" s="13">
        <v>1752</v>
      </c>
      <c r="B364" s="7">
        <v>3</v>
      </c>
    </row>
    <row r="365" spans="1:2" ht="18.75">
      <c r="A365" s="13">
        <v>1753</v>
      </c>
      <c r="B365" s="7">
        <v>3</v>
      </c>
    </row>
    <row r="366" spans="1:2" ht="18.75">
      <c r="A366" s="13">
        <v>1754</v>
      </c>
      <c r="B366" s="7">
        <v>3</v>
      </c>
    </row>
    <row r="367" spans="1:2" ht="18.75">
      <c r="A367" s="13">
        <v>1755</v>
      </c>
      <c r="B367" s="7">
        <v>3</v>
      </c>
    </row>
    <row r="368" spans="1:2" ht="18.75">
      <c r="A368" s="13">
        <v>1756</v>
      </c>
      <c r="B368" s="7">
        <v>3</v>
      </c>
    </row>
    <row r="369" spans="1:2" ht="18.75">
      <c r="A369" s="13">
        <v>1757</v>
      </c>
      <c r="B369" s="7">
        <v>3</v>
      </c>
    </row>
    <row r="370" spans="1:2" ht="18.75">
      <c r="A370" s="13">
        <v>1758</v>
      </c>
      <c r="B370" s="7">
        <v>3</v>
      </c>
    </row>
    <row r="371" spans="1:2" ht="18.75">
      <c r="A371" s="13">
        <v>1759</v>
      </c>
      <c r="B371" s="7">
        <v>2</v>
      </c>
    </row>
    <row r="372" spans="1:2" ht="18.75">
      <c r="A372" s="13">
        <v>1760</v>
      </c>
      <c r="B372" s="7">
        <v>3</v>
      </c>
    </row>
    <row r="373" spans="1:2" ht="18.75">
      <c r="A373" s="13">
        <v>1761</v>
      </c>
      <c r="B373" s="7">
        <v>3</v>
      </c>
    </row>
    <row r="374" spans="1:2" ht="18.75">
      <c r="A374" s="13">
        <v>1762</v>
      </c>
      <c r="B374" s="7">
        <v>3</v>
      </c>
    </row>
    <row r="375" spans="1:2" ht="18.75">
      <c r="A375" s="13">
        <v>1763</v>
      </c>
      <c r="B375" s="7">
        <v>3</v>
      </c>
    </row>
    <row r="376" spans="1:2" ht="18.75">
      <c r="A376" s="13">
        <v>1764</v>
      </c>
      <c r="B376" s="7">
        <v>3</v>
      </c>
    </row>
    <row r="377" spans="1:2" ht="18.75">
      <c r="A377" s="13">
        <v>1765</v>
      </c>
      <c r="B377" s="7">
        <v>3</v>
      </c>
    </row>
    <row r="378" spans="1:2" ht="18.75">
      <c r="A378" s="13">
        <v>1766</v>
      </c>
      <c r="B378" s="7">
        <v>3</v>
      </c>
    </row>
    <row r="379" spans="1:2" ht="18.75">
      <c r="A379" s="13">
        <v>1767</v>
      </c>
      <c r="B379" s="7">
        <v>2</v>
      </c>
    </row>
    <row r="380" spans="1:2" ht="18.75">
      <c r="A380" s="13">
        <v>1768</v>
      </c>
      <c r="B380" s="7">
        <v>2</v>
      </c>
    </row>
    <row r="381" spans="1:2" ht="18.75">
      <c r="A381" s="13">
        <v>1769</v>
      </c>
      <c r="B381" s="7">
        <v>3</v>
      </c>
    </row>
    <row r="382" spans="1:2" ht="18.75">
      <c r="A382" s="13">
        <v>1801</v>
      </c>
      <c r="B382" s="7">
        <v>3</v>
      </c>
    </row>
    <row r="383" spans="1:2" ht="18.75">
      <c r="A383" s="13">
        <v>1802</v>
      </c>
      <c r="B383" s="7">
        <v>3</v>
      </c>
    </row>
    <row r="384" spans="1:2" ht="18.75">
      <c r="A384" s="13">
        <v>1803</v>
      </c>
      <c r="B384" s="7">
        <v>3</v>
      </c>
    </row>
    <row r="385" spans="1:2" ht="18.75">
      <c r="A385" s="13">
        <v>1804</v>
      </c>
      <c r="B385" s="7">
        <v>3</v>
      </c>
    </row>
    <row r="386" spans="1:2" ht="18.75">
      <c r="A386" s="13">
        <v>1805</v>
      </c>
      <c r="B386" s="7">
        <v>3</v>
      </c>
    </row>
    <row r="387" spans="1:2" ht="18.75">
      <c r="A387" s="13">
        <v>1806</v>
      </c>
      <c r="B387" s="7">
        <v>3</v>
      </c>
    </row>
    <row r="388" spans="1:2" ht="18.75">
      <c r="A388" s="13">
        <v>1807</v>
      </c>
      <c r="B388" s="7">
        <v>3</v>
      </c>
    </row>
    <row r="389" spans="1:2" ht="18.75">
      <c r="A389" s="13">
        <v>1808</v>
      </c>
      <c r="B389" s="7">
        <v>3</v>
      </c>
    </row>
    <row r="390" spans="1:2" ht="18.75">
      <c r="A390" s="13">
        <v>1809</v>
      </c>
      <c r="B390" s="7">
        <v>3</v>
      </c>
    </row>
    <row r="391" spans="1:2" ht="18.75">
      <c r="A391" s="13">
        <v>1810</v>
      </c>
      <c r="B391" s="7">
        <v>3</v>
      </c>
    </row>
    <row r="392" spans="1:2" ht="18.75">
      <c r="A392" s="13">
        <v>1811</v>
      </c>
      <c r="B392" s="7">
        <v>3</v>
      </c>
    </row>
    <row r="393" spans="1:2" ht="18.75">
      <c r="A393" s="13">
        <v>1901</v>
      </c>
      <c r="B393" s="7">
        <v>3</v>
      </c>
    </row>
    <row r="394" spans="1:2" ht="18.75">
      <c r="A394" s="13">
        <v>1902</v>
      </c>
      <c r="B394" s="7">
        <v>3</v>
      </c>
    </row>
    <row r="395" spans="1:2" ht="18.75">
      <c r="A395" s="13">
        <v>1903</v>
      </c>
      <c r="B395" s="7">
        <v>3</v>
      </c>
    </row>
    <row r="396" spans="1:2" ht="18.75">
      <c r="A396" s="13">
        <v>1904</v>
      </c>
      <c r="B396" s="7">
        <v>3</v>
      </c>
    </row>
    <row r="397" spans="1:2" ht="18.75">
      <c r="A397" s="13">
        <v>1905</v>
      </c>
      <c r="B397" s="7">
        <v>3</v>
      </c>
    </row>
    <row r="398" spans="1:2" ht="18.75">
      <c r="A398" s="13">
        <v>1906</v>
      </c>
      <c r="B398" s="7">
        <v>3</v>
      </c>
    </row>
    <row r="399" spans="1:2" ht="18.75">
      <c r="A399" s="13">
        <v>1907</v>
      </c>
      <c r="B399" s="7">
        <v>3</v>
      </c>
    </row>
    <row r="400" spans="1:2" ht="18.75">
      <c r="A400" s="13">
        <v>1908</v>
      </c>
      <c r="B400" s="7">
        <v>3</v>
      </c>
    </row>
    <row r="401" spans="1:2" ht="18.75">
      <c r="A401" s="13">
        <v>1909</v>
      </c>
      <c r="B401" s="7">
        <v>3</v>
      </c>
    </row>
    <row r="402" spans="1:2" ht="18.75">
      <c r="A402" s="13">
        <v>1910</v>
      </c>
      <c r="B402" s="7">
        <v>3</v>
      </c>
    </row>
    <row r="403" spans="1:2" ht="18.75">
      <c r="A403" s="13">
        <v>1911</v>
      </c>
      <c r="B403" s="7">
        <v>3</v>
      </c>
    </row>
    <row r="404" spans="1:2" ht="18.75">
      <c r="A404" s="13">
        <v>1912</v>
      </c>
      <c r="B404" s="7">
        <v>3</v>
      </c>
    </row>
    <row r="405" spans="1:2" ht="18.75">
      <c r="A405" s="13">
        <v>1913</v>
      </c>
      <c r="B405" s="7">
        <v>3</v>
      </c>
    </row>
    <row r="406" spans="1:2" ht="18.75">
      <c r="A406" s="13">
        <v>1914</v>
      </c>
      <c r="B406" s="7">
        <v>3</v>
      </c>
    </row>
    <row r="407" spans="1:2" ht="18.75">
      <c r="A407" s="13">
        <v>1915</v>
      </c>
      <c r="B407" s="7">
        <v>3</v>
      </c>
    </row>
    <row r="408" spans="1:2" ht="18.75">
      <c r="A408" s="13">
        <v>1916</v>
      </c>
      <c r="B408" s="7">
        <v>3</v>
      </c>
    </row>
    <row r="409" spans="1:2" ht="18.75">
      <c r="A409" s="13">
        <v>1917</v>
      </c>
      <c r="B409" s="7">
        <v>3</v>
      </c>
    </row>
    <row r="410" spans="1:2" ht="18.75">
      <c r="A410" s="13">
        <v>1918</v>
      </c>
      <c r="B410" s="7">
        <v>3</v>
      </c>
    </row>
    <row r="411" spans="1:2" ht="18.75">
      <c r="A411" s="13">
        <v>1919</v>
      </c>
      <c r="B411" s="7">
        <v>3</v>
      </c>
    </row>
    <row r="412" spans="1:2" ht="18.75">
      <c r="A412" s="13">
        <v>1920</v>
      </c>
      <c r="B412" s="7">
        <v>3</v>
      </c>
    </row>
    <row r="413" spans="1:2" ht="18.75">
      <c r="A413" s="13">
        <v>1921</v>
      </c>
      <c r="B413" s="7">
        <v>3</v>
      </c>
    </row>
    <row r="414" spans="1:2" ht="18.75">
      <c r="A414" s="13">
        <v>1922</v>
      </c>
      <c r="B414" s="7">
        <v>3</v>
      </c>
    </row>
    <row r="415" spans="1:2" ht="18.75">
      <c r="A415" s="13">
        <v>1923</v>
      </c>
      <c r="B415" s="7">
        <v>3</v>
      </c>
    </row>
    <row r="416" spans="1:2" ht="18.75">
      <c r="A416" s="13">
        <v>1924</v>
      </c>
      <c r="B416" s="7">
        <v>3</v>
      </c>
    </row>
    <row r="417" spans="1:2" ht="18.75">
      <c r="A417" s="13">
        <v>1925</v>
      </c>
      <c r="B417" s="7">
        <v>3</v>
      </c>
    </row>
    <row r="418" spans="1:2" ht="18.75">
      <c r="A418" s="13">
        <v>1926</v>
      </c>
      <c r="B418" s="7">
        <v>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6"/>
  <sheetViews>
    <sheetView tabSelected="1" zoomScaleNormal="100" zoomScaleSheetLayoutView="100" workbookViewId="0">
      <selection activeCell="A2" sqref="A2:F2"/>
    </sheetView>
  </sheetViews>
  <sheetFormatPr defaultRowHeight="15"/>
  <cols>
    <col min="1" max="1" width="5" style="17" customWidth="1"/>
    <col min="2" max="2" width="53.28515625" style="17" customWidth="1"/>
    <col min="3" max="3" width="17.5703125" style="17" customWidth="1"/>
    <col min="4" max="4" width="16.140625" style="17" customWidth="1"/>
    <col min="5" max="5" width="16.7109375" style="17" customWidth="1"/>
    <col min="6" max="6" width="38.42578125" style="17" customWidth="1"/>
    <col min="7" max="16384" width="9.140625" style="17"/>
  </cols>
  <sheetData>
    <row r="1" spans="1:6" ht="16.5" customHeight="1">
      <c r="F1" s="17" t="s">
        <v>146</v>
      </c>
    </row>
    <row r="2" spans="1:6" ht="36.75" customHeight="1">
      <c r="A2" s="111" t="s">
        <v>136</v>
      </c>
      <c r="B2" s="110"/>
      <c r="C2" s="110"/>
      <c r="D2" s="110"/>
      <c r="E2" s="110"/>
      <c r="F2" s="110"/>
    </row>
    <row r="3" spans="1:6" ht="26.25" customHeight="1" thickBot="1">
      <c r="A3" s="18"/>
      <c r="B3" s="120" t="s">
        <v>171</v>
      </c>
      <c r="C3" s="120"/>
      <c r="D3" s="120"/>
      <c r="E3" s="120"/>
      <c r="F3" s="120"/>
    </row>
    <row r="4" spans="1:6" ht="21.75" customHeight="1">
      <c r="A4" s="112" t="s">
        <v>118</v>
      </c>
      <c r="B4" s="114" t="s">
        <v>67</v>
      </c>
      <c r="C4" s="112" t="s">
        <v>68</v>
      </c>
      <c r="D4" s="116"/>
      <c r="E4" s="117" t="s">
        <v>107</v>
      </c>
      <c r="F4" s="118"/>
    </row>
    <row r="5" spans="1:6" ht="50.25" customHeight="1" thickBot="1">
      <c r="A5" s="113"/>
      <c r="B5" s="115"/>
      <c r="C5" s="19" t="s">
        <v>137</v>
      </c>
      <c r="D5" s="20" t="s">
        <v>138</v>
      </c>
      <c r="E5" s="21" t="s">
        <v>140</v>
      </c>
      <c r="F5" s="22" t="s">
        <v>120</v>
      </c>
    </row>
    <row r="6" spans="1:6" ht="38.25" customHeight="1" thickBot="1">
      <c r="A6" s="23" t="s">
        <v>100</v>
      </c>
      <c r="B6" s="24" t="s">
        <v>139</v>
      </c>
      <c r="C6" s="25" t="s">
        <v>110</v>
      </c>
      <c r="D6" s="26"/>
      <c r="E6" s="27" t="s">
        <v>91</v>
      </c>
      <c r="F6" s="28" t="s">
        <v>91</v>
      </c>
    </row>
    <row r="7" spans="1:6" ht="15.75" thickBot="1">
      <c r="A7" s="29"/>
      <c r="B7" s="30" t="s">
        <v>89</v>
      </c>
      <c r="C7" s="31"/>
      <c r="D7" s="32"/>
      <c r="E7" s="33"/>
      <c r="F7" s="34"/>
    </row>
    <row r="8" spans="1:6" ht="30">
      <c r="A8" s="80" t="s">
        <v>60</v>
      </c>
      <c r="B8" s="81" t="s">
        <v>123</v>
      </c>
      <c r="C8" s="71"/>
      <c r="D8" s="75">
        <v>0.12</v>
      </c>
      <c r="E8" s="37" t="s">
        <v>116</v>
      </c>
      <c r="F8" s="38" t="s">
        <v>134</v>
      </c>
    </row>
    <row r="9" spans="1:6" ht="18" customHeight="1">
      <c r="A9" s="67" t="s">
        <v>61</v>
      </c>
      <c r="B9" s="66" t="s">
        <v>69</v>
      </c>
      <c r="C9" s="70"/>
      <c r="D9" s="75">
        <f>D8*0.15</f>
        <v>1.7999999999999999E-2</v>
      </c>
      <c r="E9" s="41" t="s">
        <v>97</v>
      </c>
      <c r="F9" s="42" t="s">
        <v>108</v>
      </c>
    </row>
    <row r="10" spans="1:6" s="68" customFormat="1" ht="15.75" customHeight="1">
      <c r="A10" s="67" t="s">
        <v>62</v>
      </c>
      <c r="B10" s="66" t="s">
        <v>143</v>
      </c>
      <c r="C10" s="70"/>
      <c r="D10" s="76">
        <f>(D8+D9)*(0.68)</f>
        <v>9.3839999999999993E-2</v>
      </c>
      <c r="E10" s="43" t="s">
        <v>98</v>
      </c>
      <c r="F10" s="42" t="s">
        <v>117</v>
      </c>
    </row>
    <row r="11" spans="1:6" s="68" customFormat="1" ht="15.75" customHeight="1">
      <c r="A11" s="67" t="s">
        <v>63</v>
      </c>
      <c r="B11" s="66" t="s">
        <v>144</v>
      </c>
      <c r="C11" s="70"/>
      <c r="D11" s="76">
        <f>(D8+D9)*(0.48)</f>
        <v>6.6239999999999993E-2</v>
      </c>
      <c r="E11" s="43" t="s">
        <v>99</v>
      </c>
      <c r="F11" s="42" t="s">
        <v>119</v>
      </c>
    </row>
    <row r="12" spans="1:6" s="68" customFormat="1" ht="19.5" customHeight="1">
      <c r="A12" s="67" t="s">
        <v>64</v>
      </c>
      <c r="B12" s="66" t="s">
        <v>80</v>
      </c>
      <c r="C12" s="70"/>
      <c r="D12" s="76">
        <v>0.35</v>
      </c>
      <c r="E12" s="43" t="s">
        <v>91</v>
      </c>
      <c r="F12" s="42" t="s">
        <v>96</v>
      </c>
    </row>
    <row r="13" spans="1:6" s="68" customFormat="1" ht="18" customHeight="1">
      <c r="A13" s="67" t="s">
        <v>65</v>
      </c>
      <c r="B13" s="66" t="s">
        <v>81</v>
      </c>
      <c r="C13" s="70"/>
      <c r="D13" s="76">
        <f>D12*0.12</f>
        <v>4.1999999999999996E-2</v>
      </c>
      <c r="E13" s="44" t="s">
        <v>95</v>
      </c>
      <c r="F13" s="45" t="s">
        <v>82</v>
      </c>
    </row>
    <row r="14" spans="1:6" s="68" customFormat="1" ht="16.5" customHeight="1">
      <c r="A14" s="67" t="s">
        <v>66</v>
      </c>
      <c r="B14" s="66" t="s">
        <v>83</v>
      </c>
      <c r="C14" s="70"/>
      <c r="D14" s="76">
        <v>0.17</v>
      </c>
      <c r="E14" s="43" t="s">
        <v>91</v>
      </c>
      <c r="F14" s="42" t="s">
        <v>101</v>
      </c>
    </row>
    <row r="15" spans="1:6" s="68" customFormat="1">
      <c r="A15" s="67" t="s">
        <v>71</v>
      </c>
      <c r="B15" s="66" t="s">
        <v>84</v>
      </c>
      <c r="C15" s="70"/>
      <c r="D15" s="76">
        <f>0.02*D14</f>
        <v>3.4000000000000002E-3</v>
      </c>
      <c r="E15" s="44" t="s">
        <v>94</v>
      </c>
      <c r="F15" s="45" t="s">
        <v>121</v>
      </c>
    </row>
    <row r="16" spans="1:6" s="68" customFormat="1" ht="18.75" customHeight="1">
      <c r="A16" s="67" t="s">
        <v>73</v>
      </c>
      <c r="B16" s="66" t="s">
        <v>111</v>
      </c>
      <c r="C16" s="70"/>
      <c r="D16" s="76">
        <v>0</v>
      </c>
      <c r="E16" s="43" t="s">
        <v>91</v>
      </c>
      <c r="F16" s="45" t="s">
        <v>115</v>
      </c>
    </row>
    <row r="17" spans="1:6" s="68" customFormat="1" ht="18.75" customHeight="1">
      <c r="A17" s="67" t="s">
        <v>74</v>
      </c>
      <c r="B17" s="66" t="s">
        <v>112</v>
      </c>
      <c r="C17" s="70"/>
      <c r="D17" s="76">
        <f>0.03*D16</f>
        <v>0</v>
      </c>
      <c r="E17" s="44" t="s">
        <v>93</v>
      </c>
      <c r="F17" s="45" t="s">
        <v>113</v>
      </c>
    </row>
    <row r="18" spans="1:6">
      <c r="A18" s="67" t="s">
        <v>75</v>
      </c>
      <c r="B18" s="66" t="s">
        <v>70</v>
      </c>
      <c r="C18" s="70"/>
      <c r="D18" s="76">
        <v>0.1</v>
      </c>
      <c r="E18" s="43" t="s">
        <v>91</v>
      </c>
      <c r="F18" s="42" t="s">
        <v>102</v>
      </c>
    </row>
    <row r="19" spans="1:6">
      <c r="A19" s="67" t="s">
        <v>76</v>
      </c>
      <c r="B19" s="66" t="s">
        <v>72</v>
      </c>
      <c r="C19" s="70"/>
      <c r="D19" s="76">
        <f>(D8+D9+D12+D13+D16+D17+D18)*0.0308</f>
        <v>1.9404000000000001E-2</v>
      </c>
      <c r="E19" s="41" t="s">
        <v>92</v>
      </c>
      <c r="F19" s="42" t="s">
        <v>141</v>
      </c>
    </row>
    <row r="20" spans="1:6" ht="15.75" thickBot="1">
      <c r="A20" s="82" t="s">
        <v>77</v>
      </c>
      <c r="B20" s="83" t="s">
        <v>85</v>
      </c>
      <c r="C20" s="84"/>
      <c r="D20" s="77"/>
      <c r="E20" s="48"/>
      <c r="F20" s="49"/>
    </row>
    <row r="21" spans="1:6" ht="33" customHeight="1" thickBot="1">
      <c r="A21" s="23" t="s">
        <v>78</v>
      </c>
      <c r="B21" s="24" t="s">
        <v>106</v>
      </c>
      <c r="C21" s="72"/>
      <c r="D21" s="78"/>
      <c r="E21" s="27"/>
      <c r="F21" s="28" t="s">
        <v>122</v>
      </c>
    </row>
    <row r="22" spans="1:6" ht="21.75" customHeight="1" thickBot="1">
      <c r="A22" s="50"/>
      <c r="B22" s="51" t="s">
        <v>90</v>
      </c>
      <c r="C22" s="73"/>
      <c r="D22" s="79"/>
      <c r="E22" s="52"/>
      <c r="F22" s="53"/>
    </row>
    <row r="23" spans="1:6" ht="29.25" customHeight="1">
      <c r="A23" s="35" t="s">
        <v>86</v>
      </c>
      <c r="B23" s="36" t="s">
        <v>123</v>
      </c>
      <c r="C23" s="71"/>
      <c r="D23" s="75">
        <v>0.01</v>
      </c>
      <c r="E23" s="37" t="s">
        <v>124</v>
      </c>
      <c r="F23" s="38" t="s">
        <v>135</v>
      </c>
    </row>
    <row r="24" spans="1:6">
      <c r="A24" s="39" t="s">
        <v>87</v>
      </c>
      <c r="B24" s="40" t="s">
        <v>125</v>
      </c>
      <c r="C24" s="69"/>
      <c r="D24" s="76">
        <f>D23*0.15</f>
        <v>1.5E-3</v>
      </c>
      <c r="E24" s="41" t="s">
        <v>103</v>
      </c>
      <c r="F24" s="42" t="s">
        <v>109</v>
      </c>
    </row>
    <row r="25" spans="1:6">
      <c r="A25" s="39" t="s">
        <v>79</v>
      </c>
      <c r="B25" s="40" t="s">
        <v>127</v>
      </c>
      <c r="C25" s="70"/>
      <c r="D25" s="76">
        <f>(D23+D24)*0.5525</f>
        <v>6.35375E-3</v>
      </c>
      <c r="E25" s="43" t="s">
        <v>104</v>
      </c>
      <c r="F25" s="42" t="s">
        <v>126</v>
      </c>
    </row>
    <row r="26" spans="1:6" ht="15.75" thickBot="1">
      <c r="A26" s="46" t="s">
        <v>88</v>
      </c>
      <c r="B26" s="47" t="s">
        <v>128</v>
      </c>
      <c r="C26" s="70"/>
      <c r="D26" s="77">
        <f>(D23+D24)*0.32</f>
        <v>3.6800000000000001E-3</v>
      </c>
      <c r="E26" s="43" t="s">
        <v>105</v>
      </c>
      <c r="F26" s="42" t="s">
        <v>129</v>
      </c>
    </row>
    <row r="27" spans="1:6" ht="30.75" thickBot="1">
      <c r="A27" s="54">
        <v>20</v>
      </c>
      <c r="B27" s="55" t="s">
        <v>114</v>
      </c>
      <c r="C27" s="56"/>
      <c r="D27" s="57"/>
      <c r="E27" s="27"/>
      <c r="F27" s="28" t="s">
        <v>130</v>
      </c>
    </row>
    <row r="28" spans="1:6" ht="19.5" customHeight="1" thickBot="1">
      <c r="A28" s="54">
        <v>21</v>
      </c>
      <c r="B28" s="55" t="s">
        <v>142</v>
      </c>
      <c r="C28" s="56" t="s">
        <v>110</v>
      </c>
      <c r="D28" s="74">
        <f>SUM(D8:D26)</f>
        <v>1.0044177499999998</v>
      </c>
      <c r="E28" s="27"/>
      <c r="F28" s="58" t="s">
        <v>131</v>
      </c>
    </row>
    <row r="29" spans="1:6" ht="33.75" customHeight="1" thickBot="1">
      <c r="A29" s="59">
        <v>22</v>
      </c>
      <c r="B29" s="60" t="s">
        <v>133</v>
      </c>
      <c r="C29" s="61">
        <v>0</v>
      </c>
      <c r="D29" s="62"/>
      <c r="E29" s="63"/>
      <c r="F29" s="64" t="s">
        <v>132</v>
      </c>
    </row>
    <row r="30" spans="1:6" ht="17.25" customHeight="1"/>
    <row r="31" spans="1:6" ht="18" customHeight="1">
      <c r="B31" s="17" t="s">
        <v>145</v>
      </c>
    </row>
    <row r="32" spans="1:6" s="68" customFormat="1">
      <c r="B32" s="68" t="s">
        <v>168</v>
      </c>
    </row>
    <row r="33" spans="2:7" ht="6" customHeight="1"/>
    <row r="34" spans="2:7">
      <c r="B34" s="107" t="s">
        <v>169</v>
      </c>
      <c r="C34" s="107"/>
      <c r="D34" s="107"/>
      <c r="E34" s="107"/>
      <c r="F34" s="107"/>
      <c r="G34" s="107"/>
    </row>
    <row r="35" spans="2:7">
      <c r="B35" s="108" t="s">
        <v>170</v>
      </c>
      <c r="C35" s="107"/>
      <c r="D35" s="107"/>
      <c r="E35" s="107"/>
      <c r="F35" s="107"/>
      <c r="G35" s="107"/>
    </row>
    <row r="36" spans="2:7" s="65" customFormat="1">
      <c r="B36" s="109"/>
      <c r="C36" s="110"/>
      <c r="D36" s="110"/>
      <c r="E36" s="110"/>
      <c r="F36" s="110"/>
      <c r="G36" s="110"/>
    </row>
  </sheetData>
  <mergeCells count="7">
    <mergeCell ref="B36:G36"/>
    <mergeCell ref="A2:F2"/>
    <mergeCell ref="A4:A5"/>
    <mergeCell ref="B4:B5"/>
    <mergeCell ref="C4:D4"/>
    <mergeCell ref="E4:F4"/>
    <mergeCell ref="B3:F3"/>
  </mergeCells>
  <pageMargins left="0.4" right="0.31496062992125984" top="0.31496062992125984" bottom="0.35433070866141736" header="0.31496062992125984" footer="0.31496062992125984"/>
  <pageSetup paperSize="9" scale="7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7"/>
  <sheetViews>
    <sheetView zoomScale="115" zoomScaleNormal="115" workbookViewId="0">
      <selection activeCell="A3" sqref="A3:H3"/>
    </sheetView>
  </sheetViews>
  <sheetFormatPr defaultRowHeight="15"/>
  <cols>
    <col min="1" max="1" width="15.5703125" style="16" customWidth="1"/>
    <col min="2" max="2" width="16.5703125" style="16" customWidth="1"/>
    <col min="3" max="3" width="16.28515625" style="16" customWidth="1"/>
    <col min="4" max="4" width="18.7109375" style="16" customWidth="1"/>
    <col min="5" max="5" width="16.85546875" style="16" customWidth="1"/>
    <col min="6" max="6" width="13.28515625" style="16" customWidth="1"/>
    <col min="7" max="7" width="13.140625" style="16" customWidth="1"/>
    <col min="8" max="8" width="14.28515625" style="16" customWidth="1"/>
    <col min="9" max="9" width="15.140625" style="16" customWidth="1"/>
    <col min="10" max="16384" width="9.140625" style="16"/>
  </cols>
  <sheetData>
    <row r="1" spans="1:9">
      <c r="E1" s="17"/>
      <c r="F1" s="17"/>
      <c r="G1" s="122" t="s">
        <v>172</v>
      </c>
      <c r="H1" s="122"/>
      <c r="I1" s="122"/>
    </row>
    <row r="2" spans="1:9">
      <c r="E2" s="17"/>
      <c r="F2" s="17"/>
    </row>
    <row r="3" spans="1:9" ht="15" customHeight="1">
      <c r="A3" s="119" t="s">
        <v>147</v>
      </c>
      <c r="B3" s="119"/>
      <c r="C3" s="119"/>
      <c r="D3" s="119"/>
      <c r="E3" s="119"/>
      <c r="F3" s="119"/>
      <c r="G3" s="119"/>
      <c r="H3" s="119"/>
    </row>
    <row r="4" spans="1:9" ht="29.25" customHeight="1">
      <c r="A4" s="85"/>
      <c r="B4" s="121" t="str">
        <f>'9.1. '!$B$3</f>
        <v>Комплекс работ по Внедрению схемы производства битума БНК 115/15</v>
      </c>
      <c r="C4" s="121"/>
      <c r="D4" s="121"/>
      <c r="E4" s="121"/>
      <c r="F4" s="121"/>
      <c r="G4" s="121"/>
      <c r="H4" s="85"/>
    </row>
    <row r="5" spans="1:9" ht="15" customHeight="1" thickBot="1">
      <c r="A5" s="85"/>
      <c r="B5" s="85"/>
      <c r="C5" s="85"/>
      <c r="D5" s="85"/>
      <c r="E5" s="85"/>
      <c r="F5" s="85"/>
      <c r="G5" s="85"/>
      <c r="H5" s="85"/>
    </row>
    <row r="6" spans="1:9" ht="15.75" thickBot="1">
      <c r="A6" s="86" t="s">
        <v>148</v>
      </c>
      <c r="B6" s="86"/>
      <c r="C6" s="86"/>
      <c r="D6" s="87"/>
      <c r="E6" s="88"/>
      <c r="F6" s="86"/>
      <c r="G6" s="86"/>
      <c r="H6" s="86"/>
    </row>
    <row r="7" spans="1:9">
      <c r="A7" s="86" t="s">
        <v>149</v>
      </c>
      <c r="B7" s="86"/>
      <c r="C7" s="86"/>
      <c r="D7" s="87"/>
      <c r="E7" s="89">
        <v>90</v>
      </c>
      <c r="F7" s="86"/>
      <c r="G7" s="86"/>
      <c r="H7" s="86"/>
    </row>
    <row r="8" spans="1:9">
      <c r="A8" s="86" t="s">
        <v>150</v>
      </c>
      <c r="B8" s="86"/>
      <c r="C8" s="86"/>
      <c r="D8" s="87"/>
      <c r="E8" s="90">
        <v>10</v>
      </c>
      <c r="F8" s="86"/>
      <c r="G8" s="86"/>
      <c r="H8" s="86"/>
    </row>
    <row r="9" spans="1:9">
      <c r="A9" s="91"/>
      <c r="B9" s="91"/>
      <c r="C9" s="91"/>
      <c r="D9" s="91"/>
      <c r="E9" s="91"/>
      <c r="F9" s="91"/>
      <c r="G9" s="91"/>
      <c r="H9" s="91"/>
    </row>
    <row r="10" spans="1:9" ht="48.75" customHeight="1">
      <c r="A10" s="92" t="s">
        <v>151</v>
      </c>
      <c r="B10" s="92" t="s">
        <v>152</v>
      </c>
      <c r="C10" s="92" t="s">
        <v>153</v>
      </c>
      <c r="D10" s="92" t="s">
        <v>154</v>
      </c>
      <c r="E10" s="92" t="s">
        <v>155</v>
      </c>
      <c r="F10" s="92" t="s">
        <v>156</v>
      </c>
      <c r="G10" s="92" t="s">
        <v>157</v>
      </c>
      <c r="H10" s="92" t="s">
        <v>158</v>
      </c>
      <c r="I10" s="92" t="s">
        <v>159</v>
      </c>
    </row>
    <row r="11" spans="1:9" ht="18" customHeight="1">
      <c r="A11" s="93">
        <v>1</v>
      </c>
      <c r="B11" s="93">
        <v>2</v>
      </c>
      <c r="C11" s="93">
        <v>3</v>
      </c>
      <c r="D11" s="93" t="s">
        <v>160</v>
      </c>
      <c r="E11" s="93" t="s">
        <v>161</v>
      </c>
      <c r="F11" s="93" t="s">
        <v>162</v>
      </c>
      <c r="G11" s="93" t="s">
        <v>163</v>
      </c>
      <c r="H11" s="93" t="s">
        <v>164</v>
      </c>
      <c r="I11" s="93" t="s">
        <v>165</v>
      </c>
    </row>
    <row r="12" spans="1:9">
      <c r="A12" s="94"/>
      <c r="B12" s="95"/>
      <c r="C12" s="96"/>
      <c r="D12" s="97"/>
      <c r="E12" s="98"/>
      <c r="F12" s="96"/>
      <c r="G12" s="99"/>
      <c r="H12" s="100"/>
      <c r="I12" s="100"/>
    </row>
    <row r="13" spans="1:9">
      <c r="A13" s="94"/>
      <c r="B13" s="95"/>
      <c r="C13" s="96"/>
      <c r="D13" s="97"/>
      <c r="E13" s="98"/>
      <c r="F13" s="96"/>
      <c r="G13" s="99"/>
      <c r="H13" s="100"/>
      <c r="I13" s="100"/>
    </row>
    <row r="14" spans="1:9">
      <c r="A14" s="94"/>
      <c r="B14" s="95"/>
      <c r="C14" s="96"/>
      <c r="D14" s="97"/>
      <c r="E14" s="98"/>
      <c r="F14" s="96"/>
      <c r="G14" s="99"/>
      <c r="H14" s="100"/>
      <c r="I14" s="100"/>
    </row>
    <row r="15" spans="1:9">
      <c r="A15" s="101" t="s">
        <v>166</v>
      </c>
      <c r="B15" s="102"/>
      <c r="C15" s="103"/>
      <c r="D15" s="104"/>
      <c r="E15" s="101"/>
      <c r="F15" s="101"/>
      <c r="G15" s="101"/>
      <c r="H15" s="104"/>
      <c r="I15" s="104"/>
    </row>
    <row r="16" spans="1:9">
      <c r="A16" s="17"/>
      <c r="B16" s="17"/>
      <c r="C16" s="17"/>
      <c r="D16" s="105"/>
      <c r="E16" s="105"/>
      <c r="F16" s="105"/>
      <c r="G16" s="105"/>
      <c r="H16" s="105"/>
      <c r="I16" s="106"/>
    </row>
    <row r="17" spans="1:8">
      <c r="A17" s="16" t="s">
        <v>167</v>
      </c>
      <c r="B17" s="17"/>
      <c r="C17" s="17"/>
      <c r="D17" s="17"/>
      <c r="E17" s="17"/>
      <c r="F17" s="17"/>
      <c r="G17" s="17"/>
      <c r="H17" s="17"/>
    </row>
  </sheetData>
  <mergeCells count="3">
    <mergeCell ref="A3:H3"/>
    <mergeCell ref="B4:G4"/>
    <mergeCell ref="G1:I1"/>
  </mergeCells>
  <pageMargins left="0.5" right="0.5" top="0.41" bottom="0.75" header="0.3" footer="0.3"/>
  <pageSetup paperSize="9" scale="9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9</vt:i4>
      </vt:variant>
    </vt:vector>
  </HeadingPairs>
  <TitlesOfParts>
    <vt:vector size="12" baseType="lpstr">
      <vt:lpstr>Справочник</vt:lpstr>
      <vt:lpstr>9.1. </vt:lpstr>
      <vt:lpstr>Пр. 9.2.</vt:lpstr>
      <vt:lpstr>№_типа_сделки</vt:lpstr>
      <vt:lpstr>Вид_договора__краткосрочный___долгосрочный</vt:lpstr>
      <vt:lpstr>Критичн.____критичные____не_критичн.</vt:lpstr>
      <vt:lpstr>'9.1. '!Область_печати</vt:lpstr>
      <vt:lpstr>Сектор_вида_услуг</vt:lpstr>
      <vt:lpstr>Способ_выбора</vt:lpstr>
      <vt:lpstr>Способ_контрактования_на_2013_год</vt:lpstr>
      <vt:lpstr>Способ_контрактования_на_2014_год</vt:lpstr>
      <vt:lpstr>Статус_согласования_договора</vt:lpstr>
    </vt:vector>
  </TitlesOfParts>
  <Company>TNK-BP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dszotov</dc:creator>
  <cp:lastModifiedBy>SAM</cp:lastModifiedBy>
  <cp:lastPrinted>2016-01-15T09:45:04Z</cp:lastPrinted>
  <dcterms:created xsi:type="dcterms:W3CDTF">2010-09-28T10:04:17Z</dcterms:created>
  <dcterms:modified xsi:type="dcterms:W3CDTF">2016-10-14T07:43:58Z</dcterms:modified>
</cp:coreProperties>
</file>