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KS\TENDERS\2016\Электрообогрев масел\Изм. на тендер\"/>
    </mc:Choice>
  </mc:AlternateContent>
  <bookViews>
    <workbookView xWindow="12285" yWindow="450" windowWidth="14925" windowHeight="10410" tabRatio="716" firstSheet="1" activeTab="1"/>
  </bookViews>
  <sheets>
    <sheet name="Справочник" sheetId="3" state="hidden" r:id="rId1"/>
    <sheet name="9.1. " sheetId="54" r:id="rId2"/>
    <sheet name="Пр. 9.2. (2)" sheetId="59" r:id="rId3"/>
    <sheet name="Пр. 9.2." sheetId="57" state="hidden" r:id="rId4"/>
  </sheets>
  <externalReferences>
    <externalReference r:id="rId5"/>
    <externalReference r:id="rId6"/>
    <externalReference r:id="rId7"/>
    <externalReference r:id="rId8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3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3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'!$A$1:$G$36</definedName>
    <definedName name="ОЛ" localSheetId="1">#REF!</definedName>
    <definedName name="ОЛ" localSheetId="3">#REF!</definedName>
    <definedName name="ОЛ" localSheetId="2">#REF!</definedName>
    <definedName name="ОЛ">#REF!</definedName>
    <definedName name="ОЛФ" localSheetId="1">#REF!</definedName>
    <definedName name="ОЛФ" localSheetId="3">#REF!</definedName>
    <definedName name="ОЛФ" localSheetId="2">#REF!</definedName>
    <definedName name="ОЛФ">#REF!</definedName>
    <definedName name="Отдел" localSheetId="1">#REF!</definedName>
    <definedName name="Отдел" localSheetId="3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3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3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3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3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 localSheetId="2">#REF!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3">#REF!</definedName>
    <definedName name="тип_сделки" localSheetId="2">#REF!</definedName>
    <definedName name="тип_сделки">#REF!</definedName>
  </definedNames>
  <calcPr calcId="152511"/>
</workbook>
</file>

<file path=xl/calcChain.xml><?xml version="1.0" encoding="utf-8"?>
<calcChain xmlns="http://schemas.openxmlformats.org/spreadsheetml/2006/main">
  <c r="B4" i="57" l="1"/>
  <c r="D17" i="54"/>
  <c r="D24" i="54"/>
  <c r="D26" i="54" s="1"/>
  <c r="D25" i="54" l="1"/>
  <c r="D9" i="54" l="1"/>
  <c r="D10" i="54" l="1"/>
  <c r="D11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<sst xmlns="http://schemas.openxmlformats.org/spreadsheetml/2006/main" count="209" uniqueCount="173">
  <si>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</si>
  <si>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</si>
  <si>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</si>
  <si>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</si>
  <si>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</si>
  <si>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</si>
  <si>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</si>
  <si>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</si>
  <si>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</si>
  <si>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</si>
  <si>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</si>
  <si>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</si>
  <si>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</si>
  <si>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</si>
  <si>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</si>
  <si>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</si>
  <si>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</si>
  <si>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</si>
  <si>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</si>
  <si>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</si>
  <si>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</si>
  <si>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</si>
  <si>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</si>
  <si>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</si>
  <si>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</si>
  <si>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</si>
  <si>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</si>
  <si>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</si>
  <si>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</si>
  <si>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</si>
  <si>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</si>
  <si>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</si>
  <si>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</si>
  <si>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</si>
  <si>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</si>
  <si>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</si>
  <si>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</si>
  <si>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</si>
  <si>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</si>
  <si>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</si>
  <si>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</si>
  <si>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</si>
  <si>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</si>
  <si>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</si>
  <si>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</si>
  <si>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</si>
  <si>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</si>
  <si>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</si>
  <si>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</si>
  <si>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</si>
  <si>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</si>
  <si>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</si>
  <si>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</si>
  <si>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</si>
  <si>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</si>
  <si>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</si>
  <si>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</si>
  <si>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</si>
  <si>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</si>
  <si>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</si>
  <si>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</si>
  <si>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</si>
  <si>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</si>
  <si>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</si>
  <si>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</si>
  <si>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</si>
  <si>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</si>
  <si>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</si>
  <si>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</si>
  <si>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</si>
  <si>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</si>
  <si>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</si>
  <si>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</si>
  <si>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</si>
  <si>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</si>
  <si>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</si>
  <si>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</si>
  <si>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</si>
  <si>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</si>
  <si>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</si>
  <si>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</si>
  <si>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</si>
  <si>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</si>
  <si>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</si>
  <si>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</si>
  <si>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</si>
  <si>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</si>
  <si>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</si>
  <si>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</si>
  <si>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</si>
  <si>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</si>
  <si>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</si>
  <si>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</si>
  <si>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</si>
  <si>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</si>
  <si>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</si>
  <si>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</si>
  <si>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</si>
  <si>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</si>
  <si>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</si>
  <si>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</si>
  <si>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</si>
  <si>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</si>
  <si>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</si>
  <si>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</si>
  <si>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</si>
  <si>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</si>
  <si>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</si>
  <si>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</si>
  <si>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</si>
  <si>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</si>
  <si>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</si>
  <si>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</si>
  <si>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</si>
  <si>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</si>
  <si>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</si>
  <si>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</si>
  <si>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</si>
  <si>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</si>
  <si>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</si>
  <si>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</si>
  <si>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</si>
  <si>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</si>
  <si>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</si>
  <si>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</si>
  <si>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</si>
  <si>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</si>
  <si>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</si>
  <si>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</si>
  <si>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</si>
  <si>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</si>
  <si>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</si>
  <si>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</si>
  <si>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</si>
  <si>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</si>
  <si>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</si>
  <si>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</si>
  <si>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</si>
  <si>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</si>
  <si>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</si>
  <si>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</si>
  <si>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</si>
  <si>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</si>
  <si>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</si>
  <si>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</si>
  <si>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</si>
  <si>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</si>
  <si>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</si>
  <si>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</si>
  <si>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</si>
  <si>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</si>
  <si>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</si>
  <si>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</si>
  <si>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</si>
  <si>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</si>
  <si>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</si>
  <si>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</si>
  <si>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</si>
  <si>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</si>
  <si>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</si>
  <si>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</si>
  <si>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</si>
  <si>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</si>
  <si>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</si>
  <si>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</si>
  <si>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</si>
  <si>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</si>
  <si>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</si>
  <si>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</si>
  <si>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</si>
  <si>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</si>
  <si>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для данной методики принимается средний процент НР по виду работ "электрика"(ЭМ,ЭС) =86%, СП по виду работ "электрика"(ЭМ,ЭС) = 46 %</t>
  </si>
  <si>
    <t>Комплекс работ по системам электрообогрева трубопроводов МЦК в рамках работ по строительству Блока установки Гидрокрекинг по производству базовых масел III группы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</si>
</sst>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2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0" fontId="21" fillId="0" borderId="0" xfId="33" applyFont="1" applyAlignment="1">
      <alignment horizontal="center" vertical="center" wrapText="1"/>
    </xf>
    <xf numFmtId="0" fontId="23" fillId="0" borderId="0" xfId="33" applyFont="1"/>
    <xf numFmtId="0" fontId="23" fillId="0" borderId="0" xfId="33" applyFont="1" applyFill="1"/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1" fillId="0" borderId="29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1" fillId="0" borderId="0" xfId="33" applyFont="1" applyBorder="1" applyAlignment="1">
      <alignment horizontal="center" vertical="center" wrapText="1"/>
    </xf>
    <xf numFmtId="0" fontId="27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Normal="100" zoomScaleSheetLayoutView="100" workbookViewId="0"/>
  </sheetViews>
  <sheetFormatPr defaultRowHeight="15" x14ac:dyDescent="0.2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 x14ac:dyDescent="0.25">
      <c r="F1" s="17" t="s">
        <v>146</v>
      </c>
    </row>
    <row r="2" spans="1:6" ht="36.75" customHeight="1" x14ac:dyDescent="0.25">
      <c r="A2" s="109" t="s">
        <v>136</v>
      </c>
      <c r="B2" s="110"/>
      <c r="C2" s="110"/>
      <c r="D2" s="110"/>
      <c r="E2" s="110"/>
      <c r="F2" s="110"/>
    </row>
    <row r="3" spans="1:6" ht="26.25" customHeight="1" thickBot="1" x14ac:dyDescent="0.3">
      <c r="A3" s="118" t="s">
        <v>172</v>
      </c>
      <c r="B3" s="118"/>
      <c r="C3" s="118"/>
      <c r="D3" s="118"/>
      <c r="E3" s="118"/>
      <c r="F3" s="118"/>
    </row>
    <row r="4" spans="1:6" ht="21.75" customHeight="1" x14ac:dyDescent="0.25">
      <c r="A4" s="111" t="s">
        <v>118</v>
      </c>
      <c r="B4" s="113" t="s">
        <v>67</v>
      </c>
      <c r="C4" s="111" t="s">
        <v>68</v>
      </c>
      <c r="D4" s="115"/>
      <c r="E4" s="116" t="s">
        <v>107</v>
      </c>
      <c r="F4" s="117"/>
    </row>
    <row r="5" spans="1:6" ht="50.25" customHeight="1" thickBot="1" x14ac:dyDescent="0.3">
      <c r="A5" s="112"/>
      <c r="B5" s="114"/>
      <c r="C5" s="18" t="s">
        <v>137</v>
      </c>
      <c r="D5" s="19" t="s">
        <v>138</v>
      </c>
      <c r="E5" s="20" t="s">
        <v>140</v>
      </c>
      <c r="F5" s="21" t="s">
        <v>120</v>
      </c>
    </row>
    <row r="6" spans="1:6" ht="38.25" customHeight="1" thickBot="1" x14ac:dyDescent="0.3">
      <c r="A6" s="22" t="s">
        <v>100</v>
      </c>
      <c r="B6" s="23" t="s">
        <v>139</v>
      </c>
      <c r="C6" s="24" t="s">
        <v>110</v>
      </c>
      <c r="D6" s="25"/>
      <c r="E6" s="26" t="s">
        <v>91</v>
      </c>
      <c r="F6" s="27" t="s">
        <v>91</v>
      </c>
    </row>
    <row r="7" spans="1:6" ht="15.75" thickBot="1" x14ac:dyDescent="0.3">
      <c r="A7" s="28"/>
      <c r="B7" s="29" t="s">
        <v>89</v>
      </c>
      <c r="C7" s="30"/>
      <c r="D7" s="31"/>
      <c r="E7" s="32"/>
      <c r="F7" s="33"/>
    </row>
    <row r="8" spans="1:6" ht="30" x14ac:dyDescent="0.25">
      <c r="A8" s="79" t="s">
        <v>60</v>
      </c>
      <c r="B8" s="80" t="s">
        <v>123</v>
      </c>
      <c r="C8" s="70"/>
      <c r="D8" s="74">
        <v>0.11</v>
      </c>
      <c r="E8" s="36" t="s">
        <v>116</v>
      </c>
      <c r="F8" s="37" t="s">
        <v>134</v>
      </c>
    </row>
    <row r="9" spans="1:6" ht="18" customHeight="1" x14ac:dyDescent="0.25">
      <c r="A9" s="66" t="s">
        <v>61</v>
      </c>
      <c r="B9" s="65" t="s">
        <v>69</v>
      </c>
      <c r="C9" s="69"/>
      <c r="D9" s="74">
        <f>D8*0.15</f>
        <v>1.6500000000000001E-2</v>
      </c>
      <c r="E9" s="40" t="s">
        <v>97</v>
      </c>
      <c r="F9" s="41" t="s">
        <v>108</v>
      </c>
    </row>
    <row r="10" spans="1:6" s="67" customFormat="1" ht="15.75" customHeight="1" x14ac:dyDescent="0.25">
      <c r="A10" s="66" t="s">
        <v>62</v>
      </c>
      <c r="B10" s="65" t="s">
        <v>143</v>
      </c>
      <c r="C10" s="69"/>
      <c r="D10" s="75">
        <f>(D8+D9)*(0.86)</f>
        <v>0.10879</v>
      </c>
      <c r="E10" s="42" t="s">
        <v>98</v>
      </c>
      <c r="F10" s="41" t="s">
        <v>117</v>
      </c>
    </row>
    <row r="11" spans="1:6" s="67" customFormat="1" ht="15.75" customHeight="1" x14ac:dyDescent="0.25">
      <c r="A11" s="66" t="s">
        <v>63</v>
      </c>
      <c r="B11" s="65" t="s">
        <v>144</v>
      </c>
      <c r="C11" s="69"/>
      <c r="D11" s="75">
        <f>(D8+D9)*(0.46)</f>
        <v>5.8190000000000006E-2</v>
      </c>
      <c r="E11" s="42" t="s">
        <v>99</v>
      </c>
      <c r="F11" s="41" t="s">
        <v>119</v>
      </c>
    </row>
    <row r="12" spans="1:6" s="67" customFormat="1" ht="19.5" customHeight="1" x14ac:dyDescent="0.25">
      <c r="A12" s="66" t="s">
        <v>64</v>
      </c>
      <c r="B12" s="65" t="s">
        <v>80</v>
      </c>
      <c r="C12" s="69"/>
      <c r="D12" s="75">
        <v>0.1</v>
      </c>
      <c r="E12" s="42" t="s">
        <v>91</v>
      </c>
      <c r="F12" s="41" t="s">
        <v>96</v>
      </c>
    </row>
    <row r="13" spans="1:6" s="67" customFormat="1" x14ac:dyDescent="0.25">
      <c r="A13" s="66" t="s">
        <v>65</v>
      </c>
      <c r="B13" s="65" t="s">
        <v>81</v>
      </c>
      <c r="C13" s="69"/>
      <c r="D13" s="75">
        <f>0.12*D12</f>
        <v>1.2E-2</v>
      </c>
      <c r="E13" s="43" t="s">
        <v>95</v>
      </c>
      <c r="F13" s="44" t="s">
        <v>82</v>
      </c>
    </row>
    <row r="14" spans="1:6" s="67" customFormat="1" ht="16.5" customHeight="1" x14ac:dyDescent="0.25">
      <c r="A14" s="66" t="s">
        <v>66</v>
      </c>
      <c r="B14" s="65" t="s">
        <v>83</v>
      </c>
      <c r="C14" s="69"/>
      <c r="D14" s="75">
        <v>0</v>
      </c>
      <c r="E14" s="42" t="s">
        <v>91</v>
      </c>
      <c r="F14" s="41" t="s">
        <v>101</v>
      </c>
    </row>
    <row r="15" spans="1:6" s="67" customFormat="1" x14ac:dyDescent="0.25">
      <c r="A15" s="66" t="s">
        <v>71</v>
      </c>
      <c r="B15" s="65" t="s">
        <v>84</v>
      </c>
      <c r="C15" s="69"/>
      <c r="D15" s="75">
        <f>0.02*D14</f>
        <v>0</v>
      </c>
      <c r="E15" s="43" t="s">
        <v>94</v>
      </c>
      <c r="F15" s="44" t="s">
        <v>121</v>
      </c>
    </row>
    <row r="16" spans="1:6" s="67" customFormat="1" ht="18.75" customHeight="1" x14ac:dyDescent="0.25">
      <c r="A16" s="66" t="s">
        <v>73</v>
      </c>
      <c r="B16" s="65" t="s">
        <v>111</v>
      </c>
      <c r="C16" s="69"/>
      <c r="D16" s="75">
        <v>0</v>
      </c>
      <c r="E16" s="42" t="s">
        <v>91</v>
      </c>
      <c r="F16" s="44" t="s">
        <v>115</v>
      </c>
    </row>
    <row r="17" spans="1:6" s="67" customFormat="1" ht="18.75" customHeight="1" x14ac:dyDescent="0.25">
      <c r="A17" s="66" t="s">
        <v>74</v>
      </c>
      <c r="B17" s="65" t="s">
        <v>112</v>
      </c>
      <c r="C17" s="69"/>
      <c r="D17" s="75">
        <f>0.03*D16</f>
        <v>0</v>
      </c>
      <c r="E17" s="43" t="s">
        <v>93</v>
      </c>
      <c r="F17" s="44" t="s">
        <v>113</v>
      </c>
    </row>
    <row r="18" spans="1:6" x14ac:dyDescent="0.25">
      <c r="A18" s="66" t="s">
        <v>75</v>
      </c>
      <c r="B18" s="65" t="s">
        <v>70</v>
      </c>
      <c r="C18" s="69"/>
      <c r="D18" s="75">
        <v>0.05</v>
      </c>
      <c r="E18" s="42" t="s">
        <v>91</v>
      </c>
      <c r="F18" s="41" t="s">
        <v>102</v>
      </c>
    </row>
    <row r="19" spans="1:6" x14ac:dyDescent="0.25">
      <c r="A19" s="66" t="s">
        <v>76</v>
      </c>
      <c r="B19" s="65" t="s">
        <v>72</v>
      </c>
      <c r="C19" s="69"/>
      <c r="D19" s="75">
        <f>(D8+D9+D12+D13+D16+D17+D18)*0.0308</f>
        <v>8.885800000000001E-3</v>
      </c>
      <c r="E19" s="40" t="s">
        <v>92</v>
      </c>
      <c r="F19" s="41" t="s">
        <v>141</v>
      </c>
    </row>
    <row r="20" spans="1:6" ht="15.75" thickBot="1" x14ac:dyDescent="0.3">
      <c r="A20" s="81" t="s">
        <v>77</v>
      </c>
      <c r="B20" s="82" t="s">
        <v>85</v>
      </c>
      <c r="C20" s="83"/>
      <c r="D20" s="76"/>
      <c r="E20" s="47"/>
      <c r="F20" s="48"/>
    </row>
    <row r="21" spans="1:6" ht="33" customHeight="1" thickBot="1" x14ac:dyDescent="0.3">
      <c r="A21" s="22" t="s">
        <v>78</v>
      </c>
      <c r="B21" s="23" t="s">
        <v>106</v>
      </c>
      <c r="C21" s="71"/>
      <c r="D21" s="77"/>
      <c r="E21" s="26"/>
      <c r="F21" s="27" t="s">
        <v>122</v>
      </c>
    </row>
    <row r="22" spans="1:6" ht="21.75" customHeight="1" thickBot="1" x14ac:dyDescent="0.3">
      <c r="A22" s="49"/>
      <c r="B22" s="50" t="s">
        <v>90</v>
      </c>
      <c r="C22" s="72"/>
      <c r="D22" s="78"/>
      <c r="E22" s="51"/>
      <c r="F22" s="52"/>
    </row>
    <row r="23" spans="1:6" ht="29.25" customHeight="1" x14ac:dyDescent="0.25">
      <c r="A23" s="34" t="s">
        <v>86</v>
      </c>
      <c r="B23" s="35" t="s">
        <v>123</v>
      </c>
      <c r="C23" s="70"/>
      <c r="D23" s="74">
        <v>0.25</v>
      </c>
      <c r="E23" s="36" t="s">
        <v>124</v>
      </c>
      <c r="F23" s="37" t="s">
        <v>135</v>
      </c>
    </row>
    <row r="24" spans="1:6" x14ac:dyDescent="0.25">
      <c r="A24" s="38" t="s">
        <v>87</v>
      </c>
      <c r="B24" s="39" t="s">
        <v>125</v>
      </c>
      <c r="C24" s="68"/>
      <c r="D24" s="75">
        <f>D23*0.15</f>
        <v>3.7499999999999999E-2</v>
      </c>
      <c r="E24" s="40" t="s">
        <v>103</v>
      </c>
      <c r="F24" s="41" t="s">
        <v>109</v>
      </c>
    </row>
    <row r="25" spans="1:6" x14ac:dyDescent="0.25">
      <c r="A25" s="38" t="s">
        <v>79</v>
      </c>
      <c r="B25" s="39" t="s">
        <v>127</v>
      </c>
      <c r="C25" s="69"/>
      <c r="D25" s="75">
        <f>(D23+D24)*0.5525</f>
        <v>0.15884374999999998</v>
      </c>
      <c r="E25" s="42" t="s">
        <v>104</v>
      </c>
      <c r="F25" s="41" t="s">
        <v>126</v>
      </c>
    </row>
    <row r="26" spans="1:6" ht="15.75" thickBot="1" x14ac:dyDescent="0.3">
      <c r="A26" s="45" t="s">
        <v>88</v>
      </c>
      <c r="B26" s="46" t="s">
        <v>128</v>
      </c>
      <c r="C26" s="69"/>
      <c r="D26" s="76">
        <f>(D23+D24)*0.32</f>
        <v>9.1999999999999998E-2</v>
      </c>
      <c r="E26" s="42" t="s">
        <v>105</v>
      </c>
      <c r="F26" s="41" t="s">
        <v>129</v>
      </c>
    </row>
    <row r="27" spans="1:6" ht="30.75" thickBot="1" x14ac:dyDescent="0.3">
      <c r="A27" s="53">
        <v>20</v>
      </c>
      <c r="B27" s="54" t="s">
        <v>114</v>
      </c>
      <c r="C27" s="55"/>
      <c r="D27" s="56"/>
      <c r="E27" s="26"/>
      <c r="F27" s="27" t="s">
        <v>130</v>
      </c>
    </row>
    <row r="28" spans="1:6" ht="19.5" customHeight="1" thickBot="1" x14ac:dyDescent="0.3">
      <c r="A28" s="53">
        <v>21</v>
      </c>
      <c r="B28" s="54" t="s">
        <v>142</v>
      </c>
      <c r="C28" s="55" t="s">
        <v>110</v>
      </c>
      <c r="D28" s="73">
        <f>SUM(D8:D26)</f>
        <v>1.0027095500000001</v>
      </c>
      <c r="E28" s="26"/>
      <c r="F28" s="57" t="s">
        <v>131</v>
      </c>
    </row>
    <row r="29" spans="1:6" ht="33.75" customHeight="1" thickBot="1" x14ac:dyDescent="0.3">
      <c r="A29" s="58">
        <v>22</v>
      </c>
      <c r="B29" s="59" t="s">
        <v>133</v>
      </c>
      <c r="C29" s="60">
        <v>0</v>
      </c>
      <c r="D29" s="61"/>
      <c r="E29" s="62"/>
      <c r="F29" s="63" t="s">
        <v>132</v>
      </c>
    </row>
    <row r="30" spans="1:6" ht="17.25" customHeight="1" x14ac:dyDescent="0.25"/>
    <row r="31" spans="1:6" ht="18" customHeight="1" x14ac:dyDescent="0.25">
      <c r="B31" s="17" t="s">
        <v>145</v>
      </c>
    </row>
    <row r="32" spans="1:6" s="67" customFormat="1" x14ac:dyDescent="0.25">
      <c r="B32" s="17" t="s">
        <v>171</v>
      </c>
    </row>
    <row r="33" spans="2:7" ht="6" customHeight="1" x14ac:dyDescent="0.25"/>
    <row r="34" spans="2:7" s="107" customFormat="1" x14ac:dyDescent="0.25">
      <c r="B34" s="107" t="s">
        <v>169</v>
      </c>
    </row>
    <row r="35" spans="2:7" s="107" customFormat="1" x14ac:dyDescent="0.25">
      <c r="B35" s="108" t="s">
        <v>170</v>
      </c>
    </row>
    <row r="36" spans="2:7" s="64" customFormat="1" x14ac:dyDescent="0.25">
      <c r="B36" s="109"/>
      <c r="C36" s="110"/>
      <c r="D36" s="110"/>
      <c r="E36" s="110"/>
      <c r="F36" s="110"/>
      <c r="G36" s="110"/>
    </row>
  </sheetData>
  <mergeCells count="7">
    <mergeCell ref="B36:G36"/>
    <mergeCell ref="A2:F2"/>
    <mergeCell ref="A4:A5"/>
    <mergeCell ref="B4:B5"/>
    <mergeCell ref="C4:D4"/>
    <mergeCell ref="E4:F4"/>
    <mergeCell ref="A3:F3"/>
  </mergeCells>
  <pageMargins left="0.4" right="0.31496062992125984" top="0.31496062992125984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I4" sqref="I4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147</v>
      </c>
    </row>
    <row r="2" spans="1:9" x14ac:dyDescent="0.25">
      <c r="E2" s="17"/>
      <c r="F2" s="17"/>
    </row>
    <row r="3" spans="1:9" ht="15" customHeight="1" x14ac:dyDescent="0.25">
      <c r="A3" s="119" t="s">
        <v>148</v>
      </c>
      <c r="B3" s="119"/>
      <c r="C3" s="119"/>
      <c r="D3" s="119"/>
      <c r="E3" s="119"/>
      <c r="F3" s="119"/>
      <c r="G3" s="119"/>
      <c r="H3" s="119"/>
    </row>
    <row r="4" spans="1:9" ht="29.25" customHeight="1" x14ac:dyDescent="0.25">
      <c r="A4" s="106"/>
      <c r="B4" s="120" t="s">
        <v>172</v>
      </c>
      <c r="C4" s="120"/>
      <c r="D4" s="120"/>
      <c r="E4" s="120"/>
      <c r="F4" s="120"/>
      <c r="G4" s="120"/>
      <c r="H4" s="106"/>
    </row>
    <row r="5" spans="1:9" ht="15" customHeight="1" thickBot="1" x14ac:dyDescent="0.3">
      <c r="A5" s="106"/>
      <c r="B5" s="106"/>
      <c r="C5" s="106"/>
      <c r="D5" s="106"/>
      <c r="E5" s="106"/>
      <c r="F5" s="106"/>
      <c r="G5" s="106"/>
      <c r="H5" s="106"/>
    </row>
    <row r="6" spans="1:9" ht="15.75" thickBot="1" x14ac:dyDescent="0.3">
      <c r="A6" s="85" t="s">
        <v>149</v>
      </c>
      <c r="B6" s="85"/>
      <c r="C6" s="85"/>
      <c r="D6" s="86"/>
      <c r="E6" s="87"/>
      <c r="F6" s="85"/>
      <c r="G6" s="85"/>
      <c r="H6" s="85"/>
    </row>
    <row r="7" spans="1:9" x14ac:dyDescent="0.25">
      <c r="A7" s="85" t="s">
        <v>150</v>
      </c>
      <c r="B7" s="85"/>
      <c r="C7" s="85"/>
      <c r="D7" s="86"/>
      <c r="E7" s="88">
        <v>90</v>
      </c>
      <c r="F7" s="85"/>
      <c r="G7" s="85"/>
      <c r="H7" s="85"/>
    </row>
    <row r="8" spans="1:9" x14ac:dyDescent="0.25">
      <c r="A8" s="85" t="s">
        <v>151</v>
      </c>
      <c r="B8" s="85"/>
      <c r="C8" s="85"/>
      <c r="D8" s="86"/>
      <c r="E8" s="89">
        <v>11</v>
      </c>
      <c r="F8" s="85"/>
      <c r="G8" s="85"/>
      <c r="H8" s="85"/>
    </row>
    <row r="9" spans="1:9" x14ac:dyDescent="0.25">
      <c r="A9" s="90"/>
      <c r="B9" s="90"/>
      <c r="C9" s="90"/>
      <c r="D9" s="90"/>
      <c r="E9" s="90"/>
      <c r="F9" s="90"/>
      <c r="G9" s="90"/>
      <c r="H9" s="90"/>
    </row>
    <row r="10" spans="1:9" ht="48.75" customHeight="1" x14ac:dyDescent="0.25">
      <c r="A10" s="91" t="s">
        <v>152</v>
      </c>
      <c r="B10" s="91" t="s">
        <v>153</v>
      </c>
      <c r="C10" s="91" t="s">
        <v>154</v>
      </c>
      <c r="D10" s="91" t="s">
        <v>155</v>
      </c>
      <c r="E10" s="91" t="s">
        <v>156</v>
      </c>
      <c r="F10" s="91" t="s">
        <v>157</v>
      </c>
      <c r="G10" s="91" t="s">
        <v>158</v>
      </c>
      <c r="H10" s="91" t="s">
        <v>159</v>
      </c>
      <c r="I10" s="91" t="s">
        <v>160</v>
      </c>
    </row>
    <row r="11" spans="1:9" ht="18" customHeight="1" x14ac:dyDescent="0.25">
      <c r="A11" s="92">
        <v>1</v>
      </c>
      <c r="B11" s="92">
        <v>2</v>
      </c>
      <c r="C11" s="92">
        <v>3</v>
      </c>
      <c r="D11" s="92" t="s">
        <v>161</v>
      </c>
      <c r="E11" s="92" t="s">
        <v>162</v>
      </c>
      <c r="F11" s="92" t="s">
        <v>163</v>
      </c>
      <c r="G11" s="92" t="s">
        <v>164</v>
      </c>
      <c r="H11" s="92" t="s">
        <v>165</v>
      </c>
      <c r="I11" s="92" t="s">
        <v>166</v>
      </c>
    </row>
    <row r="12" spans="1:9" x14ac:dyDescent="0.25">
      <c r="A12" s="93"/>
      <c r="B12" s="94"/>
      <c r="C12" s="95"/>
      <c r="D12" s="96"/>
      <c r="E12" s="97"/>
      <c r="F12" s="95"/>
      <c r="G12" s="98"/>
      <c r="H12" s="99"/>
      <c r="I12" s="99"/>
    </row>
    <row r="13" spans="1:9" x14ac:dyDescent="0.25">
      <c r="A13" s="93"/>
      <c r="B13" s="94"/>
      <c r="C13" s="95"/>
      <c r="D13" s="96"/>
      <c r="E13" s="97"/>
      <c r="F13" s="95"/>
      <c r="G13" s="98"/>
      <c r="H13" s="99"/>
      <c r="I13" s="99"/>
    </row>
    <row r="14" spans="1:9" x14ac:dyDescent="0.25">
      <c r="A14" s="93"/>
      <c r="B14" s="94"/>
      <c r="C14" s="95"/>
      <c r="D14" s="96"/>
      <c r="E14" s="97"/>
      <c r="F14" s="95"/>
      <c r="G14" s="98"/>
      <c r="H14" s="99"/>
      <c r="I14" s="99"/>
    </row>
    <row r="15" spans="1:9" x14ac:dyDescent="0.25">
      <c r="A15" s="100" t="s">
        <v>167</v>
      </c>
      <c r="B15" s="101"/>
      <c r="C15" s="102"/>
      <c r="D15" s="103"/>
      <c r="E15" s="100"/>
      <c r="F15" s="100"/>
      <c r="G15" s="100"/>
      <c r="H15" s="103"/>
      <c r="I15" s="103"/>
    </row>
    <row r="16" spans="1:9" x14ac:dyDescent="0.25">
      <c r="A16" s="17"/>
      <c r="B16" s="17"/>
      <c r="C16" s="17"/>
      <c r="D16" s="104"/>
      <c r="E16" s="104"/>
      <c r="F16" s="104"/>
      <c r="G16" s="104"/>
      <c r="H16" s="104"/>
      <c r="I16" s="105"/>
    </row>
    <row r="17" spans="1:8" x14ac:dyDescent="0.25">
      <c r="A17" s="16" t="s">
        <v>168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B4" sqref="B4:G4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147</v>
      </c>
    </row>
    <row r="2" spans="1:9" x14ac:dyDescent="0.25">
      <c r="E2" s="17"/>
      <c r="F2" s="17"/>
    </row>
    <row r="3" spans="1:9" ht="15" customHeight="1" x14ac:dyDescent="0.25">
      <c r="A3" s="119" t="s">
        <v>148</v>
      </c>
      <c r="B3" s="119"/>
      <c r="C3" s="119"/>
      <c r="D3" s="119"/>
      <c r="E3" s="119"/>
      <c r="F3" s="119"/>
      <c r="G3" s="119"/>
      <c r="H3" s="119"/>
    </row>
    <row r="4" spans="1:9" ht="15" customHeight="1" x14ac:dyDescent="0.25">
      <c r="A4" s="84"/>
      <c r="B4" s="121">
        <f>'9.1. '!$B$3</f>
        <v>0</v>
      </c>
      <c r="C4" s="121"/>
      <c r="D4" s="121"/>
      <c r="E4" s="121"/>
      <c r="F4" s="121"/>
      <c r="G4" s="121"/>
      <c r="H4" s="84"/>
    </row>
    <row r="5" spans="1:9" ht="15" customHeight="1" thickBot="1" x14ac:dyDescent="0.3">
      <c r="A5" s="84"/>
      <c r="B5" s="84"/>
      <c r="C5" s="84"/>
      <c r="D5" s="84"/>
      <c r="E5" s="84"/>
      <c r="F5" s="84"/>
      <c r="G5" s="84"/>
      <c r="H5" s="84"/>
    </row>
    <row r="6" spans="1:9" ht="15.75" thickBot="1" x14ac:dyDescent="0.3">
      <c r="A6" s="85" t="s">
        <v>149</v>
      </c>
      <c r="B6" s="85"/>
      <c r="C6" s="85"/>
      <c r="D6" s="86"/>
      <c r="E6" s="87"/>
      <c r="F6" s="85"/>
      <c r="G6" s="85"/>
      <c r="H6" s="85"/>
    </row>
    <row r="7" spans="1:9" x14ac:dyDescent="0.25">
      <c r="A7" s="85" t="s">
        <v>150</v>
      </c>
      <c r="B7" s="85"/>
      <c r="C7" s="85"/>
      <c r="D7" s="86"/>
      <c r="E7" s="88">
        <v>90</v>
      </c>
      <c r="F7" s="85"/>
      <c r="G7" s="85"/>
      <c r="H7" s="85"/>
    </row>
    <row r="8" spans="1:9" x14ac:dyDescent="0.25">
      <c r="A8" s="85" t="s">
        <v>151</v>
      </c>
      <c r="B8" s="85"/>
      <c r="C8" s="85"/>
      <c r="D8" s="86"/>
      <c r="E8" s="89">
        <v>11</v>
      </c>
      <c r="F8" s="85"/>
      <c r="G8" s="85"/>
      <c r="H8" s="85"/>
    </row>
    <row r="9" spans="1:9" x14ac:dyDescent="0.25">
      <c r="A9" s="90"/>
      <c r="B9" s="90"/>
      <c r="C9" s="90"/>
      <c r="D9" s="90"/>
      <c r="E9" s="90"/>
      <c r="F9" s="90"/>
      <c r="G9" s="90"/>
      <c r="H9" s="90"/>
    </row>
    <row r="10" spans="1:9" ht="48.75" customHeight="1" x14ac:dyDescent="0.25">
      <c r="A10" s="91" t="s">
        <v>152</v>
      </c>
      <c r="B10" s="91" t="s">
        <v>153</v>
      </c>
      <c r="C10" s="91" t="s">
        <v>154</v>
      </c>
      <c r="D10" s="91" t="s">
        <v>155</v>
      </c>
      <c r="E10" s="91" t="s">
        <v>156</v>
      </c>
      <c r="F10" s="91" t="s">
        <v>157</v>
      </c>
      <c r="G10" s="91" t="s">
        <v>158</v>
      </c>
      <c r="H10" s="91" t="s">
        <v>159</v>
      </c>
      <c r="I10" s="91" t="s">
        <v>160</v>
      </c>
    </row>
    <row r="11" spans="1:9" ht="18" customHeight="1" x14ac:dyDescent="0.25">
      <c r="A11" s="92">
        <v>1</v>
      </c>
      <c r="B11" s="92">
        <v>2</v>
      </c>
      <c r="C11" s="92">
        <v>3</v>
      </c>
      <c r="D11" s="92" t="s">
        <v>161</v>
      </c>
      <c r="E11" s="92" t="s">
        <v>162</v>
      </c>
      <c r="F11" s="92" t="s">
        <v>163</v>
      </c>
      <c r="G11" s="92" t="s">
        <v>164</v>
      </c>
      <c r="H11" s="92" t="s">
        <v>165</v>
      </c>
      <c r="I11" s="92" t="s">
        <v>166</v>
      </c>
    </row>
    <row r="12" spans="1:9" x14ac:dyDescent="0.25">
      <c r="A12" s="93"/>
      <c r="B12" s="94"/>
      <c r="C12" s="95"/>
      <c r="D12" s="96"/>
      <c r="E12" s="97"/>
      <c r="F12" s="95"/>
      <c r="G12" s="98"/>
      <c r="H12" s="99"/>
      <c r="I12" s="99"/>
    </row>
    <row r="13" spans="1:9" x14ac:dyDescent="0.25">
      <c r="A13" s="93"/>
      <c r="B13" s="94"/>
      <c r="C13" s="95"/>
      <c r="D13" s="96"/>
      <c r="E13" s="97"/>
      <c r="F13" s="95"/>
      <c r="G13" s="98"/>
      <c r="H13" s="99"/>
      <c r="I13" s="99"/>
    </row>
    <row r="14" spans="1:9" x14ac:dyDescent="0.25">
      <c r="A14" s="93"/>
      <c r="B14" s="94"/>
      <c r="C14" s="95"/>
      <c r="D14" s="96"/>
      <c r="E14" s="97"/>
      <c r="F14" s="95"/>
      <c r="G14" s="98"/>
      <c r="H14" s="99"/>
      <c r="I14" s="99"/>
    </row>
    <row r="15" spans="1:9" x14ac:dyDescent="0.25">
      <c r="A15" s="100" t="s">
        <v>167</v>
      </c>
      <c r="B15" s="101"/>
      <c r="C15" s="102"/>
      <c r="D15" s="103"/>
      <c r="E15" s="100"/>
      <c r="F15" s="100"/>
      <c r="G15" s="100"/>
      <c r="H15" s="103"/>
      <c r="I15" s="103"/>
    </row>
    <row r="16" spans="1:9" x14ac:dyDescent="0.25">
      <c r="A16" s="17"/>
      <c r="B16" s="17"/>
      <c r="C16" s="17"/>
      <c r="D16" s="104"/>
      <c r="E16" s="104"/>
      <c r="F16" s="104"/>
      <c r="G16" s="104"/>
      <c r="H16" s="104"/>
      <c r="I16" s="105"/>
    </row>
    <row r="17" spans="1:8" x14ac:dyDescent="0.25">
      <c r="A17" s="16" t="s">
        <v>168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Справочник</vt:lpstr>
      <vt:lpstr>9.1. </vt:lpstr>
      <vt:lpstr>Пр. 9.2. (2)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Голдобин Андрей Федорович</cp:lastModifiedBy>
  <cp:lastPrinted>2016-03-28T07:50:09Z</cp:lastPrinted>
  <dcterms:created xsi:type="dcterms:W3CDTF">2010-09-28T10:04:17Z</dcterms:created>
  <dcterms:modified xsi:type="dcterms:W3CDTF">2016-09-07T07:57:04Z</dcterms:modified>
</cp:coreProperties>
</file>