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'9.1.'!$A$1:$F$37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D17"/>
  <c r="D24"/>
  <c r="D26" s="1"/>
  <c r="D25" l="1"/>
  <c r="D9" l="1"/>
  <c r="D13" l="1"/>
  <c r="D19" s="1"/>
  <c r="D15"/>
  <c r="D28" l="1"/>
</calcChain>
</file>

<file path=xl/sharedStrings.xml><?xml version="1.0" encoding="utf-8"?>
<sst xmlns="http://schemas.openxmlformats.org/spreadsheetml/2006/main" count="188" uniqueCount="174">
  <si>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</si>
  <si>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</si>
  <si>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</si>
  <si>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</si>
  <si>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</si>
  <si>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</si>
  <si>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</si>
  <si>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</si>
  <si>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</si>
  <si>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</si>
  <si>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</si>
  <si>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</si>
  <si>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</si>
  <si>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</si>
  <si>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</si>
  <si>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</si>
  <si>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</si>
  <si>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</si>
  <si>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</si>
  <si>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</si>
  <si>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</si>
  <si>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</si>
  <si>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</si>
  <si>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</si>
  <si>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</si>
  <si>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</si>
  <si>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</si>
  <si>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</si>
  <si>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</si>
  <si>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</si>
  <si>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</si>
  <si>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</si>
  <si>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</si>
  <si>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</si>
  <si>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</si>
  <si>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</si>
  <si>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</si>
  <si>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</si>
  <si>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</si>
  <si>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</si>
  <si>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</si>
  <si>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</si>
  <si>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</si>
  <si>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</si>
  <si>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</si>
  <si>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</si>
  <si>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</si>
  <si>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</si>
  <si>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</si>
  <si>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</si>
  <si>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</si>
  <si>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</si>
  <si>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</si>
  <si>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</si>
  <si>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</si>
  <si>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</si>
  <si>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</si>
  <si>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</si>
  <si>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</si>
  <si>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</si>
  <si>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</si>
  <si>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</si>
  <si>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</si>
  <si>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</si>
  <si>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</si>
  <si>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</si>
  <si>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</si>
  <si>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</si>
  <si>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</si>
  <si>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</si>
  <si>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</si>
  <si>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</si>
  <si>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</si>
  <si>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</si>
  <si>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</si>
  <si>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</si>
  <si>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</si>
  <si>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</si>
  <si>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</si>
  <si>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</si>
  <si>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</si>
  <si>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</si>
  <si>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</si>
  <si>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</si>
  <si>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</si>
  <si>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</si>
  <si>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</si>
  <si>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</si>
  <si>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</si>
  <si>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</si>
  <si>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</si>
  <si>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</si>
  <si>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</si>
  <si>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</si>
  <si>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</si>
  <si>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</si>
  <si>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</si>
  <si>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</si>
  <si>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</si>
  <si>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</si>
  <si>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</si>
  <si>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</si>
  <si>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</si>
  <si>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</si>
  <si>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</si>
  <si>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</si>
  <si>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</si>
  <si>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</si>
  <si>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</si>
  <si>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</si>
  <si>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</si>
  <si>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</si>
  <si>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</si>
  <si>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</si>
  <si>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</si>
  <si>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</si>
  <si>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</si>
  <si>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</si>
  <si>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</si>
  <si>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</si>
  <si>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</si>
  <si>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</si>
  <si>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</si>
  <si>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</si>
  <si>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</si>
  <si>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</si>
  <si>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</si>
  <si>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</si>
  <si>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</si>
  <si>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</si>
  <si>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</si>
  <si>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</si>
  <si>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</si>
  <si>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</si>
  <si>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</si>
  <si>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</si>
  <si>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</si>
  <si>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</si>
  <si>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</si>
  <si>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</si>
  <si>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</si>
  <si>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</si>
  <si>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</si>
  <si>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</si>
  <si>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</si>
  <si>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</si>
  <si>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</si>
  <si>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</si>
  <si>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</si>
  <si>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</si>
  <si>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</si>
  <si>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</si>
  <si>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</si>
  <si>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</si>
  <si>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</si>
  <si>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</si>
  <si>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</si>
  <si>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</si>
  <si>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</si>
  <si>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</si>
  <si>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</si>
  <si>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</si>
  <si>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</si>
  <si>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</si>
  <si>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</si>
  <si>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</si>
  <si>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для данной методики принимается процент по  пусконаладочным работам НР = 55,25%, СП  = 32 %</t>
  </si>
  <si>
    <t>Накладные расходы (НРпнр), % **</t>
  </si>
  <si>
    <t>Сметная прибыль (СП пнр), %  **</t>
  </si>
  <si>
    <t>** - при условии указания претендентом в Регламенте ПНР  на доп.работы накладных расходов и см.прибыли - "по видам работ"</t>
  </si>
  <si>
    <t>Коэффициент на стесненные условия (Кст)</t>
  </si>
  <si>
    <t>Комплекс работ по модернизации проходной 10А</t>
  </si>
  <si>
    <t>для данной методики принимается средний процент НР=82% (исходя из уровня НР ИСБ-75%, АР-89%, ГП-81%)</t>
  </si>
  <si>
    <t>и средний процент СП=50% (исходя из уровня СП ИСБ-50%, АР-60%, ГП-40%)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</si>
</sst>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1" fillId="0" borderId="0" xfId="33" applyFont="1" applyAlignment="1">
      <alignment horizontal="center" vertical="center" wrapText="1"/>
    </xf>
    <xf numFmtId="0" fontId="23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Normal="100" zoomScaleSheetLayoutView="100" workbookViewId="0">
      <selection activeCell="B45" sqref="B45"/>
    </sheetView>
  </sheetViews>
  <sheetFormatPr defaultRowHeight="15"/>
  <cols>
    <col min="1" max="1" width="4.570312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>
      <c r="F1" s="17" t="s">
        <v>143</v>
      </c>
    </row>
    <row r="2" spans="1:10" ht="36.75" customHeight="1">
      <c r="A2" s="107" t="s">
        <v>133</v>
      </c>
      <c r="B2" s="108"/>
      <c r="C2" s="108"/>
      <c r="D2" s="108"/>
      <c r="E2" s="108"/>
      <c r="F2" s="108"/>
    </row>
    <row r="3" spans="1:10" ht="26.25" customHeight="1" thickBot="1">
      <c r="A3" s="18"/>
      <c r="B3" s="116" t="s">
        <v>171</v>
      </c>
      <c r="C3" s="116"/>
      <c r="D3" s="116"/>
      <c r="E3" s="116"/>
      <c r="F3" s="116"/>
      <c r="G3" s="116"/>
      <c r="H3" s="116"/>
      <c r="I3" s="116"/>
      <c r="J3" s="116"/>
    </row>
    <row r="4" spans="1:10" ht="21.75" customHeight="1">
      <c r="A4" s="109" t="s">
        <v>117</v>
      </c>
      <c r="B4" s="111" t="s">
        <v>67</v>
      </c>
      <c r="C4" s="109" t="s">
        <v>68</v>
      </c>
      <c r="D4" s="113"/>
      <c r="E4" s="114" t="s">
        <v>106</v>
      </c>
      <c r="F4" s="115"/>
    </row>
    <row r="5" spans="1:10" ht="50.25" customHeight="1" thickBot="1">
      <c r="A5" s="110"/>
      <c r="B5" s="112"/>
      <c r="C5" s="19" t="s">
        <v>134</v>
      </c>
      <c r="D5" s="20" t="s">
        <v>135</v>
      </c>
      <c r="E5" s="21" t="s">
        <v>137</v>
      </c>
      <c r="F5" s="22" t="s">
        <v>119</v>
      </c>
    </row>
    <row r="6" spans="1:10" ht="38.25" customHeight="1" thickBot="1">
      <c r="A6" s="23" t="s">
        <v>99</v>
      </c>
      <c r="B6" s="24" t="s">
        <v>136</v>
      </c>
      <c r="C6" s="25" t="s">
        <v>109</v>
      </c>
      <c r="D6" s="26"/>
      <c r="E6" s="27" t="s">
        <v>90</v>
      </c>
      <c r="F6" s="28" t="s">
        <v>90</v>
      </c>
    </row>
    <row r="7" spans="1:10" ht="20.25" customHeight="1" thickBot="1">
      <c r="A7" s="29"/>
      <c r="B7" s="30" t="s">
        <v>88</v>
      </c>
      <c r="C7" s="31"/>
      <c r="D7" s="32"/>
      <c r="E7" s="33"/>
      <c r="F7" s="34"/>
    </row>
    <row r="8" spans="1:10" ht="29.25" customHeight="1">
      <c r="A8" s="79" t="s">
        <v>60</v>
      </c>
      <c r="B8" s="80" t="s">
        <v>122</v>
      </c>
      <c r="C8" s="71"/>
      <c r="D8" s="75">
        <v>0.12</v>
      </c>
      <c r="E8" s="37" t="s">
        <v>115</v>
      </c>
      <c r="F8" s="38" t="s">
        <v>131</v>
      </c>
    </row>
    <row r="9" spans="1:10" ht="16.5" customHeight="1">
      <c r="A9" s="67" t="s">
        <v>61</v>
      </c>
      <c r="B9" s="66" t="s">
        <v>170</v>
      </c>
      <c r="C9" s="70"/>
      <c r="D9" s="75">
        <f>D8*0.15</f>
        <v>1.7999999999999999E-2</v>
      </c>
      <c r="E9" s="41" t="s">
        <v>96</v>
      </c>
      <c r="F9" s="42" t="s">
        <v>107</v>
      </c>
    </row>
    <row r="10" spans="1:10" s="68" customFormat="1" ht="15.75" customHeight="1">
      <c r="A10" s="67" t="s">
        <v>62</v>
      </c>
      <c r="B10" s="66" t="s">
        <v>140</v>
      </c>
      <c r="C10" s="70"/>
      <c r="D10" s="76">
        <f>(D8+D9)*(0.75+0.89+0.81)/3</f>
        <v>0.11270000000000001</v>
      </c>
      <c r="E10" s="43" t="s">
        <v>97</v>
      </c>
      <c r="F10" s="42" t="s">
        <v>116</v>
      </c>
    </row>
    <row r="11" spans="1:10" s="68" customFormat="1" ht="15.75" customHeight="1">
      <c r="A11" s="67" t="s">
        <v>63</v>
      </c>
      <c r="B11" s="66" t="s">
        <v>141</v>
      </c>
      <c r="C11" s="70"/>
      <c r="D11" s="76">
        <f>(D8+D9)*(0.5+0.6+0.4)/3</f>
        <v>6.8999999999999992E-2</v>
      </c>
      <c r="E11" s="43" t="s">
        <v>98</v>
      </c>
      <c r="F11" s="42" t="s">
        <v>118</v>
      </c>
    </row>
    <row r="12" spans="1:10" s="68" customFormat="1" ht="19.5" customHeight="1">
      <c r="A12" s="67" t="s">
        <v>64</v>
      </c>
      <c r="B12" s="66" t="s">
        <v>79</v>
      </c>
      <c r="C12" s="70"/>
      <c r="D12" s="76">
        <v>0.4</v>
      </c>
      <c r="E12" s="43" t="s">
        <v>90</v>
      </c>
      <c r="F12" s="42" t="s">
        <v>95</v>
      </c>
    </row>
    <row r="13" spans="1:10" s="68" customFormat="1" ht="19.5" customHeight="1">
      <c r="A13" s="67" t="s">
        <v>65</v>
      </c>
      <c r="B13" s="66" t="s">
        <v>80</v>
      </c>
      <c r="C13" s="70"/>
      <c r="D13" s="76">
        <f>0.12*D12</f>
        <v>4.8000000000000001E-2</v>
      </c>
      <c r="E13" s="44" t="s">
        <v>94</v>
      </c>
      <c r="F13" s="45" t="s">
        <v>81</v>
      </c>
    </row>
    <row r="14" spans="1:10" s="68" customFormat="1" ht="18.75" customHeight="1">
      <c r="A14" s="67" t="s">
        <v>66</v>
      </c>
      <c r="B14" s="66" t="s">
        <v>82</v>
      </c>
      <c r="C14" s="70"/>
      <c r="D14" s="76">
        <v>7.0000000000000007E-2</v>
      </c>
      <c r="E14" s="43" t="s">
        <v>90</v>
      </c>
      <c r="F14" s="42" t="s">
        <v>100</v>
      </c>
    </row>
    <row r="15" spans="1:10" s="68" customFormat="1">
      <c r="A15" s="67" t="s">
        <v>70</v>
      </c>
      <c r="B15" s="66" t="s">
        <v>83</v>
      </c>
      <c r="C15" s="70"/>
      <c r="D15" s="76">
        <f>0.02*D14</f>
        <v>1.4000000000000002E-3</v>
      </c>
      <c r="E15" s="44" t="s">
        <v>93</v>
      </c>
      <c r="F15" s="45" t="s">
        <v>120</v>
      </c>
    </row>
    <row r="16" spans="1:10" s="68" customFormat="1" ht="18.75" customHeight="1">
      <c r="A16" s="67" t="s">
        <v>72</v>
      </c>
      <c r="B16" s="66" t="s">
        <v>110</v>
      </c>
      <c r="C16" s="70"/>
      <c r="D16" s="76">
        <v>0</v>
      </c>
      <c r="E16" s="43" t="s">
        <v>90</v>
      </c>
      <c r="F16" s="45" t="s">
        <v>114</v>
      </c>
    </row>
    <row r="17" spans="1:6" s="68" customFormat="1" ht="18.75" customHeight="1">
      <c r="A17" s="67" t="s">
        <v>73</v>
      </c>
      <c r="B17" s="66" t="s">
        <v>111</v>
      </c>
      <c r="C17" s="70"/>
      <c r="D17" s="76">
        <f>0.03*D16</f>
        <v>0</v>
      </c>
      <c r="E17" s="44" t="s">
        <v>92</v>
      </c>
      <c r="F17" s="45" t="s">
        <v>112</v>
      </c>
    </row>
    <row r="18" spans="1:6">
      <c r="A18" s="67" t="s">
        <v>74</v>
      </c>
      <c r="B18" s="66" t="s">
        <v>69</v>
      </c>
      <c r="C18" s="70"/>
      <c r="D18" s="76">
        <v>0.1</v>
      </c>
      <c r="E18" s="43" t="s">
        <v>90</v>
      </c>
      <c r="F18" s="42" t="s">
        <v>101</v>
      </c>
    </row>
    <row r="19" spans="1:6">
      <c r="A19" s="67" t="s">
        <v>75</v>
      </c>
      <c r="B19" s="66" t="s">
        <v>71</v>
      </c>
      <c r="C19" s="70"/>
      <c r="D19" s="76">
        <f>(D8+D9+D12+D13+D16+D17+D18)*0.0308</f>
        <v>2.1128800000000003E-2</v>
      </c>
      <c r="E19" s="41" t="s">
        <v>91</v>
      </c>
      <c r="F19" s="42" t="s">
        <v>138</v>
      </c>
    </row>
    <row r="20" spans="1:6" ht="15.75" thickBot="1">
      <c r="A20" s="81" t="s">
        <v>76</v>
      </c>
      <c r="B20" s="82" t="s">
        <v>84</v>
      </c>
      <c r="C20" s="83"/>
      <c r="D20" s="77"/>
      <c r="E20" s="48"/>
      <c r="F20" s="49"/>
    </row>
    <row r="21" spans="1:6" ht="33" customHeight="1" thickBot="1">
      <c r="A21" s="23" t="s">
        <v>77</v>
      </c>
      <c r="B21" s="24" t="s">
        <v>105</v>
      </c>
      <c r="C21" s="72"/>
      <c r="D21" s="78"/>
      <c r="E21" s="27"/>
      <c r="F21" s="28" t="s">
        <v>121</v>
      </c>
    </row>
    <row r="22" spans="1:6" ht="21.75" customHeight="1" thickBot="1">
      <c r="A22" s="50"/>
      <c r="B22" s="51" t="s">
        <v>89</v>
      </c>
      <c r="C22" s="73"/>
      <c r="D22" s="52"/>
      <c r="E22" s="52"/>
      <c r="F22" s="53"/>
    </row>
    <row r="23" spans="1:6" ht="29.25" customHeight="1">
      <c r="A23" s="35" t="s">
        <v>85</v>
      </c>
      <c r="B23" s="36" t="s">
        <v>122</v>
      </c>
      <c r="C23" s="71"/>
      <c r="D23" s="75">
        <v>0.02</v>
      </c>
      <c r="E23" s="37" t="s">
        <v>123</v>
      </c>
      <c r="F23" s="38" t="s">
        <v>132</v>
      </c>
    </row>
    <row r="24" spans="1:6">
      <c r="A24" s="39" t="s">
        <v>86</v>
      </c>
      <c r="B24" s="40" t="s">
        <v>124</v>
      </c>
      <c r="C24" s="69"/>
      <c r="D24" s="76">
        <f>D23*0.15</f>
        <v>3.0000000000000001E-3</v>
      </c>
      <c r="E24" s="41" t="s">
        <v>102</v>
      </c>
      <c r="F24" s="42" t="s">
        <v>108</v>
      </c>
    </row>
    <row r="25" spans="1:6">
      <c r="A25" s="39" t="s">
        <v>78</v>
      </c>
      <c r="B25" s="40" t="s">
        <v>167</v>
      </c>
      <c r="C25" s="70"/>
      <c r="D25" s="76">
        <f>(D23+D24)*0.5525</f>
        <v>1.27075E-2</v>
      </c>
      <c r="E25" s="43" t="s">
        <v>103</v>
      </c>
      <c r="F25" s="42" t="s">
        <v>125</v>
      </c>
    </row>
    <row r="26" spans="1:6" ht="15.75" thickBot="1">
      <c r="A26" s="46" t="s">
        <v>87</v>
      </c>
      <c r="B26" s="47" t="s">
        <v>168</v>
      </c>
      <c r="C26" s="70"/>
      <c r="D26" s="77">
        <f>(D23+D24)*0.32</f>
        <v>7.3600000000000002E-3</v>
      </c>
      <c r="E26" s="43" t="s">
        <v>104</v>
      </c>
      <c r="F26" s="42" t="s">
        <v>126</v>
      </c>
    </row>
    <row r="27" spans="1:6" ht="30.75" thickBot="1">
      <c r="A27" s="54">
        <v>20</v>
      </c>
      <c r="B27" s="55" t="s">
        <v>113</v>
      </c>
      <c r="C27" s="56"/>
      <c r="D27" s="57"/>
      <c r="E27" s="27"/>
      <c r="F27" s="28" t="s">
        <v>127</v>
      </c>
    </row>
    <row r="28" spans="1:6" ht="19.5" customHeight="1" thickBot="1">
      <c r="A28" s="54">
        <v>21</v>
      </c>
      <c r="B28" s="55" t="s">
        <v>139</v>
      </c>
      <c r="C28" s="56" t="s">
        <v>109</v>
      </c>
      <c r="D28" s="74">
        <f>SUM(D8:D26)</f>
        <v>1.0032963000000001</v>
      </c>
      <c r="E28" s="27"/>
      <c r="F28" s="58" t="s">
        <v>128</v>
      </c>
    </row>
    <row r="29" spans="1:6" ht="36" customHeight="1" thickBot="1">
      <c r="A29" s="59">
        <v>22</v>
      </c>
      <c r="B29" s="60" t="s">
        <v>130</v>
      </c>
      <c r="C29" s="61">
        <v>0</v>
      </c>
      <c r="D29" s="62"/>
      <c r="E29" s="63"/>
      <c r="F29" s="64" t="s">
        <v>129</v>
      </c>
    </row>
    <row r="30" spans="1:6" ht="17.25" customHeight="1"/>
    <row r="31" spans="1:6" ht="18" customHeight="1">
      <c r="B31" s="17" t="s">
        <v>142</v>
      </c>
    </row>
    <row r="32" spans="1:6" s="105" customFormat="1">
      <c r="B32" s="105" t="s">
        <v>172</v>
      </c>
    </row>
    <row r="33" spans="2:7" s="118" customFormat="1" ht="15" customHeight="1">
      <c r="B33" s="118" t="s">
        <v>173</v>
      </c>
    </row>
    <row r="34" spans="2:7" ht="9" customHeight="1"/>
    <row r="35" spans="2:7">
      <c r="B35" s="105" t="s">
        <v>169</v>
      </c>
    </row>
    <row r="36" spans="2:7">
      <c r="B36" s="105" t="s">
        <v>166</v>
      </c>
    </row>
    <row r="37" spans="2:7" s="65" customFormat="1">
      <c r="B37" s="107"/>
      <c r="C37" s="108"/>
      <c r="D37" s="108"/>
      <c r="E37" s="108"/>
      <c r="F37" s="108"/>
      <c r="G37" s="108"/>
    </row>
  </sheetData>
  <mergeCells count="7">
    <mergeCell ref="B37:G37"/>
    <mergeCell ref="A2:F2"/>
    <mergeCell ref="A4:A5"/>
    <mergeCell ref="B4:B5"/>
    <mergeCell ref="C4:D4"/>
    <mergeCell ref="E4:F4"/>
    <mergeCell ref="B3:J3"/>
  </mergeCells>
  <pageMargins left="0.4" right="0.31496062992125984" top="0.31496062992125984" bottom="0.35433070866141736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H19" sqref="H19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144</v>
      </c>
    </row>
    <row r="2" spans="1:9">
      <c r="E2" s="17"/>
      <c r="F2" s="17"/>
    </row>
    <row r="3" spans="1:9" ht="15" customHeight="1">
      <c r="A3" s="117" t="s">
        <v>165</v>
      </c>
      <c r="B3" s="117"/>
      <c r="C3" s="117"/>
      <c r="D3" s="117"/>
      <c r="E3" s="117"/>
      <c r="F3" s="117"/>
      <c r="G3" s="117"/>
      <c r="H3" s="117"/>
    </row>
    <row r="4" spans="1:9" ht="15" customHeight="1">
      <c r="A4" s="116" t="s">
        <v>171</v>
      </c>
      <c r="B4" s="116"/>
      <c r="C4" s="116"/>
      <c r="D4" s="116"/>
      <c r="E4" s="116"/>
      <c r="F4" s="116"/>
      <c r="G4" s="116"/>
      <c r="H4" s="116"/>
      <c r="I4" s="116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145</v>
      </c>
      <c r="B6" s="85"/>
      <c r="C6" s="85"/>
      <c r="D6" s="86"/>
      <c r="E6" s="104"/>
      <c r="F6" s="85"/>
      <c r="G6" s="85"/>
      <c r="H6" s="85"/>
    </row>
    <row r="7" spans="1:9">
      <c r="A7" s="85" t="s">
        <v>146</v>
      </c>
      <c r="B7" s="85"/>
      <c r="C7" s="85"/>
      <c r="D7" s="86"/>
      <c r="E7" s="103">
        <v>90</v>
      </c>
      <c r="F7" s="85"/>
      <c r="G7" s="85"/>
      <c r="H7" s="85"/>
    </row>
    <row r="8" spans="1:9">
      <c r="A8" s="85" t="s">
        <v>147</v>
      </c>
      <c r="B8" s="85"/>
      <c r="C8" s="85"/>
      <c r="D8" s="86"/>
      <c r="E8" s="106">
        <v>10</v>
      </c>
      <c r="F8" s="85"/>
      <c r="G8" s="85"/>
      <c r="H8" s="85"/>
    </row>
    <row r="9" spans="1:9">
      <c r="A9" s="87"/>
      <c r="B9" s="87"/>
      <c r="C9" s="87"/>
      <c r="D9" s="87"/>
      <c r="E9" s="87"/>
      <c r="F9" s="87"/>
      <c r="G9" s="87"/>
      <c r="H9" s="87"/>
    </row>
    <row r="10" spans="1:9" ht="48.75" customHeight="1">
      <c r="A10" s="88" t="s">
        <v>148</v>
      </c>
      <c r="B10" s="88" t="s">
        <v>149</v>
      </c>
      <c r="C10" s="88" t="s">
        <v>150</v>
      </c>
      <c r="D10" s="88" t="s">
        <v>151</v>
      </c>
      <c r="E10" s="88" t="s">
        <v>152</v>
      </c>
      <c r="F10" s="88" t="s">
        <v>153</v>
      </c>
      <c r="G10" s="88" t="s">
        <v>154</v>
      </c>
      <c r="H10" s="88" t="s">
        <v>155</v>
      </c>
      <c r="I10" s="88" t="s">
        <v>156</v>
      </c>
    </row>
    <row r="11" spans="1:9" ht="18" customHeight="1">
      <c r="A11" s="89">
        <v>1</v>
      </c>
      <c r="B11" s="89">
        <v>2</v>
      </c>
      <c r="C11" s="89">
        <v>3</v>
      </c>
      <c r="D11" s="89" t="s">
        <v>157</v>
      </c>
      <c r="E11" s="89" t="s">
        <v>158</v>
      </c>
      <c r="F11" s="89" t="s">
        <v>159</v>
      </c>
      <c r="G11" s="89" t="s">
        <v>160</v>
      </c>
      <c r="H11" s="89" t="s">
        <v>161</v>
      </c>
      <c r="I11" s="89" t="s">
        <v>162</v>
      </c>
    </row>
    <row r="12" spans="1:9">
      <c r="A12" s="90"/>
      <c r="B12" s="91"/>
      <c r="C12" s="92"/>
      <c r="D12" s="93"/>
      <c r="E12" s="94"/>
      <c r="F12" s="92"/>
      <c r="G12" s="95"/>
      <c r="H12" s="96"/>
      <c r="I12" s="96"/>
    </row>
    <row r="13" spans="1:9">
      <c r="A13" s="90"/>
      <c r="B13" s="91"/>
      <c r="C13" s="92"/>
      <c r="D13" s="93"/>
      <c r="E13" s="94"/>
      <c r="F13" s="92"/>
      <c r="G13" s="95"/>
      <c r="H13" s="96"/>
      <c r="I13" s="96"/>
    </row>
    <row r="14" spans="1:9">
      <c r="A14" s="90"/>
      <c r="B14" s="91"/>
      <c r="C14" s="92"/>
      <c r="D14" s="93"/>
      <c r="E14" s="94"/>
      <c r="F14" s="92"/>
      <c r="G14" s="95"/>
      <c r="H14" s="96"/>
      <c r="I14" s="96"/>
    </row>
    <row r="15" spans="1:9">
      <c r="A15" s="97" t="s">
        <v>163</v>
      </c>
      <c r="B15" s="98"/>
      <c r="C15" s="99"/>
      <c r="D15" s="100"/>
      <c r="E15" s="97"/>
      <c r="F15" s="97"/>
      <c r="G15" s="97"/>
      <c r="H15" s="100"/>
      <c r="I15" s="100"/>
    </row>
    <row r="16" spans="1:9">
      <c r="A16" s="17"/>
      <c r="B16" s="17"/>
      <c r="C16" s="17"/>
      <c r="D16" s="101"/>
      <c r="E16" s="101"/>
      <c r="F16" s="101"/>
      <c r="G16" s="101"/>
      <c r="H16" s="101"/>
      <c r="I16" s="102"/>
    </row>
    <row r="17" spans="1:8">
      <c r="A17" s="16" t="s">
        <v>164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2016-10-07T13:43:19Z</cp:lastPrinted>
  <dcterms:created xsi:type="dcterms:W3CDTF">2010-09-28T10:04:17Z</dcterms:created>
  <dcterms:modified xsi:type="dcterms:W3CDTF">2016-10-07T13:43:35Z</dcterms:modified>
</cp:coreProperties>
</file>