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2" sheetId="17" r:id="rId1"/>
    <sheet name="Приложение 1 к форме 8.2" sheetId="33" r:id="rId2"/>
    <sheet name="Приложение 2 к форме 8.2" sheetId="34" r:id="rId3"/>
    <sheet name="Приложение 3 к форме 8.2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3 к форме 8.2'!$A$9:$J$176</definedName>
    <definedName name="DATE_1">#N/A</definedName>
    <definedName name="deviation1" localSheetId="4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2">#REF!</definedName>
    <definedName name="Excel_BuiltIn_Print_Area_4">#REF!</definedName>
    <definedName name="Excel_BuiltIn_Print_Area_5" localSheetId="4">#REF!</definedName>
    <definedName name="Excel_BuiltIn_Print_Area_5" localSheetId="2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2">#REF!</definedName>
    <definedName name="весмп">#REF!</definedName>
    <definedName name="врем" localSheetId="4">#REF!</definedName>
    <definedName name="врем" localSheetId="1">#REF!</definedName>
    <definedName name="врем" localSheetId="2">#REF!</definedName>
    <definedName name="врем">#REF!</definedName>
    <definedName name="высл" localSheetId="4">#REF!</definedName>
    <definedName name="высл" localSheetId="1">#REF!</definedName>
    <definedName name="высл" localSheetId="2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 localSheetId="2">#REF!</definedName>
    <definedName name="дол">#REF!</definedName>
    <definedName name="допотп" localSheetId="4">#REF!</definedName>
    <definedName name="допотп" localSheetId="1">#REF!</definedName>
    <definedName name="допотп" localSheetId="2">#REF!</definedName>
    <definedName name="допотп">#REF!</definedName>
    <definedName name="ДЦ1" localSheetId="4">#REF!</definedName>
    <definedName name="ДЦ1" localSheetId="1">#REF!</definedName>
    <definedName name="ДЦ1" localSheetId="2">#REF!</definedName>
    <definedName name="ДЦ1">#REF!</definedName>
    <definedName name="ДЦ10" localSheetId="4">#REF!</definedName>
    <definedName name="ДЦ10" localSheetId="1">#REF!</definedName>
    <definedName name="ДЦ10" localSheetId="2">#REF!</definedName>
    <definedName name="ДЦ10">#REF!</definedName>
    <definedName name="ДЦ11" localSheetId="4">#REF!</definedName>
    <definedName name="ДЦ11" localSheetId="1">#REF!</definedName>
    <definedName name="ДЦ11" localSheetId="2">#REF!</definedName>
    <definedName name="ДЦ11">#REF!</definedName>
    <definedName name="ДЦ12" localSheetId="4">#REF!</definedName>
    <definedName name="ДЦ12" localSheetId="1">#REF!</definedName>
    <definedName name="ДЦ12" localSheetId="2">#REF!</definedName>
    <definedName name="ДЦ12">#REF!</definedName>
    <definedName name="ДЦ13" localSheetId="4">#REF!</definedName>
    <definedName name="ДЦ13" localSheetId="1">#REF!</definedName>
    <definedName name="ДЦ13" localSheetId="2">#REF!</definedName>
    <definedName name="ДЦ13">#REF!</definedName>
    <definedName name="ДЦ14" localSheetId="4">#REF!</definedName>
    <definedName name="ДЦ14" localSheetId="1">#REF!</definedName>
    <definedName name="ДЦ14" localSheetId="2">#REF!</definedName>
    <definedName name="ДЦ14">#REF!</definedName>
    <definedName name="ДЦ15" localSheetId="4">#REF!</definedName>
    <definedName name="ДЦ15" localSheetId="1">#REF!</definedName>
    <definedName name="ДЦ15" localSheetId="2">#REF!</definedName>
    <definedName name="ДЦ15">#REF!</definedName>
    <definedName name="ДЦ16" localSheetId="4">#REF!</definedName>
    <definedName name="ДЦ16" localSheetId="1">#REF!</definedName>
    <definedName name="ДЦ16" localSheetId="2">#REF!</definedName>
    <definedName name="ДЦ16">#REF!</definedName>
    <definedName name="ДЦ17" localSheetId="4">#REF!</definedName>
    <definedName name="ДЦ17" localSheetId="1">#REF!</definedName>
    <definedName name="ДЦ17" localSheetId="2">#REF!</definedName>
    <definedName name="ДЦ17">#REF!</definedName>
    <definedName name="ДЦ18" localSheetId="4">#REF!</definedName>
    <definedName name="ДЦ18" localSheetId="1">#REF!</definedName>
    <definedName name="ДЦ18" localSheetId="2">#REF!</definedName>
    <definedName name="ДЦ18">#REF!</definedName>
    <definedName name="ДЦ19" localSheetId="4">#REF!</definedName>
    <definedName name="ДЦ19" localSheetId="1">#REF!</definedName>
    <definedName name="ДЦ19" localSheetId="2">#REF!</definedName>
    <definedName name="ДЦ19">#REF!</definedName>
    <definedName name="ДЦ2" localSheetId="4">#REF!</definedName>
    <definedName name="ДЦ2" localSheetId="1">#REF!</definedName>
    <definedName name="ДЦ2" localSheetId="2">#REF!</definedName>
    <definedName name="ДЦ2">#REF!</definedName>
    <definedName name="ДЦ2_" localSheetId="4">#REF!</definedName>
    <definedName name="ДЦ2_" localSheetId="1">#REF!</definedName>
    <definedName name="ДЦ2_" localSheetId="2">#REF!</definedName>
    <definedName name="ДЦ2_">#REF!</definedName>
    <definedName name="ДЦ20" localSheetId="4">#REF!</definedName>
    <definedName name="ДЦ20" localSheetId="1">#REF!</definedName>
    <definedName name="ДЦ20" localSheetId="2">#REF!</definedName>
    <definedName name="ДЦ20">#REF!</definedName>
    <definedName name="ДЦ20_1" localSheetId="4">#REF!</definedName>
    <definedName name="ДЦ20_1" localSheetId="1">#REF!</definedName>
    <definedName name="ДЦ20_1" localSheetId="2">#REF!</definedName>
    <definedName name="ДЦ20_1">#REF!</definedName>
    <definedName name="ДЦ21" localSheetId="4">#REF!</definedName>
    <definedName name="ДЦ21" localSheetId="1">#REF!</definedName>
    <definedName name="ДЦ21" localSheetId="2">#REF!</definedName>
    <definedName name="ДЦ21">#REF!</definedName>
    <definedName name="ДЦ22" localSheetId="4">#REF!</definedName>
    <definedName name="ДЦ22" localSheetId="1">#REF!</definedName>
    <definedName name="ДЦ22" localSheetId="2">#REF!</definedName>
    <definedName name="ДЦ22">#REF!</definedName>
    <definedName name="ДЦ23" localSheetId="4">#REF!</definedName>
    <definedName name="ДЦ23" localSheetId="1">#REF!</definedName>
    <definedName name="ДЦ23" localSheetId="2">#REF!</definedName>
    <definedName name="ДЦ23">#REF!</definedName>
    <definedName name="ДЦ24" localSheetId="4">#REF!</definedName>
    <definedName name="ДЦ24" localSheetId="1">#REF!</definedName>
    <definedName name="ДЦ24" localSheetId="2">#REF!</definedName>
    <definedName name="ДЦ24">#REF!</definedName>
    <definedName name="ДЦ25" localSheetId="4">#REF!</definedName>
    <definedName name="ДЦ25" localSheetId="1">#REF!</definedName>
    <definedName name="ДЦ25" localSheetId="2">#REF!</definedName>
    <definedName name="ДЦ25">#REF!</definedName>
    <definedName name="ДЦ26" localSheetId="4">#REF!</definedName>
    <definedName name="ДЦ26" localSheetId="1">#REF!</definedName>
    <definedName name="ДЦ26" localSheetId="2">#REF!</definedName>
    <definedName name="ДЦ26">#REF!</definedName>
    <definedName name="ДЦ3" localSheetId="4">#REF!</definedName>
    <definedName name="ДЦ3" localSheetId="1">#REF!</definedName>
    <definedName name="ДЦ3" localSheetId="2">#REF!</definedName>
    <definedName name="ДЦ3">#REF!</definedName>
    <definedName name="ДЦ3_" localSheetId="4">#REF!</definedName>
    <definedName name="ДЦ3_" localSheetId="1">#REF!</definedName>
    <definedName name="ДЦ3_" localSheetId="2">#REF!</definedName>
    <definedName name="ДЦ3_">#REF!</definedName>
    <definedName name="ДЦ4" localSheetId="4">#REF!</definedName>
    <definedName name="ДЦ4" localSheetId="1">#REF!</definedName>
    <definedName name="ДЦ4" localSheetId="2">#REF!</definedName>
    <definedName name="ДЦ4">#REF!</definedName>
    <definedName name="ДЦ5" localSheetId="4">#REF!</definedName>
    <definedName name="ДЦ5" localSheetId="1">#REF!</definedName>
    <definedName name="ДЦ5" localSheetId="2">#REF!</definedName>
    <definedName name="ДЦ5">#REF!</definedName>
    <definedName name="ДЦ6" localSheetId="4">#REF!</definedName>
    <definedName name="ДЦ6" localSheetId="1">#REF!</definedName>
    <definedName name="ДЦ6" localSheetId="2">#REF!</definedName>
    <definedName name="ДЦ6">#REF!</definedName>
    <definedName name="ДЦ6_1" localSheetId="4">#REF!</definedName>
    <definedName name="ДЦ6_1" localSheetId="1">#REF!</definedName>
    <definedName name="ДЦ6_1" localSheetId="2">#REF!</definedName>
    <definedName name="ДЦ6_1">#REF!</definedName>
    <definedName name="ДЦ7" localSheetId="4">#REF!</definedName>
    <definedName name="ДЦ7" localSheetId="1">#REF!</definedName>
    <definedName name="ДЦ7" localSheetId="2">#REF!</definedName>
    <definedName name="ДЦ7">#REF!</definedName>
    <definedName name="ДЦ8" localSheetId="4">#REF!</definedName>
    <definedName name="ДЦ8" localSheetId="1">#REF!</definedName>
    <definedName name="ДЦ8" localSheetId="2">#REF!</definedName>
    <definedName name="ДЦ8">#REF!</definedName>
    <definedName name="ДЦ9" localSheetId="4">#REF!</definedName>
    <definedName name="ДЦ9" localSheetId="1">#REF!</definedName>
    <definedName name="ДЦ9" localSheetId="2">#REF!</definedName>
    <definedName name="ДЦ9">#REF!</definedName>
    <definedName name="емм" localSheetId="4">#REF!</definedName>
    <definedName name="емм" localSheetId="1">#REF!</definedName>
    <definedName name="емм" localSheetId="2">#REF!</definedName>
    <definedName name="емм">#REF!</definedName>
    <definedName name="_xlnm.Print_Titles" localSheetId="4">Оборудование!#REF!</definedName>
    <definedName name="_xlnm.Print_Titles" localSheetId="2">'Приложение 2 к форме 8.2'!$8:$8</definedName>
    <definedName name="_xlnm.Print_Titles" localSheetId="3">'Приложение 3 к форме 8.2'!#REF!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 localSheetId="2">#REF!</definedName>
    <definedName name="зп">#REF!</definedName>
    <definedName name="зпмес" localSheetId="4">#REF!</definedName>
    <definedName name="зпмес" localSheetId="1">#REF!</definedName>
    <definedName name="зпмес" localSheetId="2">#REF!</definedName>
    <definedName name="зпмес">#REF!</definedName>
    <definedName name="зпо" localSheetId="4">#REF!</definedName>
    <definedName name="зпо" localSheetId="1">#REF!</definedName>
    <definedName name="зпо" localSheetId="2">#REF!</definedName>
    <definedName name="зпо">#REF!</definedName>
    <definedName name="зппр" localSheetId="4">#REF!</definedName>
    <definedName name="зппр" localSheetId="1">#REF!</definedName>
    <definedName name="зппр" localSheetId="2">#REF!</definedName>
    <definedName name="зппр">#REF!</definedName>
    <definedName name="зпч" localSheetId="4">#REF!</definedName>
    <definedName name="зпч" localSheetId="1">#REF!</definedName>
    <definedName name="зпч" localSheetId="2">#REF!</definedName>
    <definedName name="зпч">#REF!</definedName>
    <definedName name="зу" localSheetId="4">#REF!</definedName>
    <definedName name="зу" localSheetId="1">#REF!</definedName>
    <definedName name="зу" localSheetId="2">#REF!</definedName>
    <definedName name="зу">#REF!</definedName>
    <definedName name="и_н_п" localSheetId="4">#REF!</definedName>
    <definedName name="и_н_п" localSheetId="1">#REF!</definedName>
    <definedName name="и_н_п" localSheetId="2">#REF!</definedName>
    <definedName name="и_н_п">#REF!</definedName>
    <definedName name="изп" localSheetId="4">#REF!</definedName>
    <definedName name="изп" localSheetId="1">#REF!</definedName>
    <definedName name="изп" localSheetId="2">#REF!</definedName>
    <definedName name="изп">#REF!</definedName>
    <definedName name="имат" localSheetId="4">#REF!</definedName>
    <definedName name="имат" localSheetId="1">#REF!</definedName>
    <definedName name="имат" localSheetId="2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2">#REF!</definedName>
    <definedName name="иматпод">#REF!</definedName>
    <definedName name="имя" localSheetId="4">#REF!</definedName>
    <definedName name="имя" localSheetId="1">#REF!</definedName>
    <definedName name="имя" localSheetId="2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4">#REF!</definedName>
    <definedName name="инд1" localSheetId="1">#REF!</definedName>
    <definedName name="инд1" localSheetId="2">#REF!</definedName>
    <definedName name="инд1">#REF!</definedName>
    <definedName name="инд11" localSheetId="4">#REF!</definedName>
    <definedName name="инд11" localSheetId="1">#REF!</definedName>
    <definedName name="инд11" localSheetId="2">#REF!</definedName>
    <definedName name="инд11">#REF!</definedName>
    <definedName name="инд12" localSheetId="4">#REF!</definedName>
    <definedName name="инд12" localSheetId="1">#REF!</definedName>
    <definedName name="инд12" localSheetId="2">#REF!</definedName>
    <definedName name="инд12">#REF!</definedName>
    <definedName name="инд13" localSheetId="4">#REF!</definedName>
    <definedName name="инд13" localSheetId="1">#REF!</definedName>
    <definedName name="инд13" localSheetId="2">#REF!</definedName>
    <definedName name="инд13">#REF!</definedName>
    <definedName name="инд3" localSheetId="4">#REF!</definedName>
    <definedName name="инд3" localSheetId="1">#REF!</definedName>
    <definedName name="инд3" localSheetId="2">#REF!</definedName>
    <definedName name="инд3">#REF!</definedName>
    <definedName name="инд4" localSheetId="4">#REF!</definedName>
    <definedName name="инд4" localSheetId="1">#REF!</definedName>
    <definedName name="инд4" localSheetId="2">#REF!</definedName>
    <definedName name="инд4">#REF!</definedName>
    <definedName name="инд5" localSheetId="4">#REF!</definedName>
    <definedName name="инд5" localSheetId="1">#REF!</definedName>
    <definedName name="инд5" localSheetId="2">#REF!</definedName>
    <definedName name="инд5">#REF!</definedName>
    <definedName name="инд6" localSheetId="4">#REF!</definedName>
    <definedName name="инд6" localSheetId="1">#REF!</definedName>
    <definedName name="инд6" localSheetId="2">#REF!</definedName>
    <definedName name="инд6">#REF!</definedName>
    <definedName name="инд7" localSheetId="4">#REF!</definedName>
    <definedName name="инд7" localSheetId="1">#REF!</definedName>
    <definedName name="инд7" localSheetId="2">#REF!</definedName>
    <definedName name="инд7">#REF!</definedName>
    <definedName name="инд8" localSheetId="4">#REF!</definedName>
    <definedName name="инд8" localSheetId="1">#REF!</definedName>
    <definedName name="инд8" localSheetId="2">#REF!</definedName>
    <definedName name="инд8">#REF!</definedName>
    <definedName name="инд9" localSheetId="4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2">#REF!</definedName>
    <definedName name="иэмм">#REF!</definedName>
    <definedName name="к_ЗПМ" localSheetId="4">#REF!</definedName>
    <definedName name="к_ЗПМ" localSheetId="1">#REF!</definedName>
    <definedName name="к_ЗПМ" localSheetId="2">#REF!</definedName>
    <definedName name="к_ЗПМ">#REF!</definedName>
    <definedName name="к_МАТ" localSheetId="4">#REF!</definedName>
    <definedName name="к_МАТ" localSheetId="1">#REF!</definedName>
    <definedName name="к_МАТ" localSheetId="2">#REF!</definedName>
    <definedName name="к_МАТ">#REF!</definedName>
    <definedName name="к_ОЗП" localSheetId="4">#REF!</definedName>
    <definedName name="к_ОЗП" localSheetId="1">#REF!</definedName>
    <definedName name="к_ОЗП" localSheetId="2">#REF!</definedName>
    <definedName name="к_ОЗП">#REF!</definedName>
    <definedName name="к_ПЗ" localSheetId="4">#REF!</definedName>
    <definedName name="к_ПЗ" localSheetId="1">#REF!</definedName>
    <definedName name="к_ПЗ" localSheetId="2">#REF!</definedName>
    <definedName name="к_ПЗ">#REF!</definedName>
    <definedName name="к_ЭМ" localSheetId="4">#REF!</definedName>
    <definedName name="к_ЭМ" localSheetId="1">#REF!</definedName>
    <definedName name="к_ЭМ" localSheetId="2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 localSheetId="2">#REF!</definedName>
    <definedName name="кмм">#REF!</definedName>
    <definedName name="кмо" localSheetId="4">#REF!</definedName>
    <definedName name="кмо" localSheetId="1">#REF!</definedName>
    <definedName name="кмо" localSheetId="2">#REF!</definedName>
    <definedName name="кмо">#REF!</definedName>
    <definedName name="кол" localSheetId="4">#REF!</definedName>
    <definedName name="кол" localSheetId="1">#REF!</definedName>
    <definedName name="кол" localSheetId="2">#REF!</definedName>
    <definedName name="кол">#REF!</definedName>
    <definedName name="лот1" localSheetId="4">#REF!</definedName>
    <definedName name="лот1" localSheetId="1">#REF!</definedName>
    <definedName name="лот1" localSheetId="2">#REF!</definedName>
    <definedName name="лот1">#REF!</definedName>
    <definedName name="м" localSheetId="4">#REF!</definedName>
    <definedName name="м" localSheetId="1">#REF!</definedName>
    <definedName name="м" localSheetId="2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2">#REF!</definedName>
    <definedName name="масмес">#REF!</definedName>
    <definedName name="мат" localSheetId="4">#REF!</definedName>
    <definedName name="мат" localSheetId="1">#REF!</definedName>
    <definedName name="мат" localSheetId="2">#REF!</definedName>
    <definedName name="мат">#REF!</definedName>
    <definedName name="матз" localSheetId="4">#REF!</definedName>
    <definedName name="матз" localSheetId="1">#REF!</definedName>
    <definedName name="матз" localSheetId="2">#REF!</definedName>
    <definedName name="матз">#REF!</definedName>
    <definedName name="матпз" localSheetId="4">#REF!</definedName>
    <definedName name="матпз" localSheetId="1">#REF!</definedName>
    <definedName name="матпз" localSheetId="2">#REF!</definedName>
    <definedName name="матпз">#REF!</definedName>
    <definedName name="мех" localSheetId="4">#REF!</definedName>
    <definedName name="мех" localSheetId="1">#REF!</definedName>
    <definedName name="мех" localSheetId="2">#REF!</definedName>
    <definedName name="мех">#REF!</definedName>
    <definedName name="мз" localSheetId="4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2">#REF!</definedName>
    <definedName name="НДС">#REF!</definedName>
    <definedName name="нет" localSheetId="4">#REF!</definedName>
    <definedName name="нет" localSheetId="1">#REF!</definedName>
    <definedName name="нет" localSheetId="2">#REF!</definedName>
    <definedName name="нет">#REF!</definedName>
    <definedName name="нзу" localSheetId="4">#REF!</definedName>
    <definedName name="нзу" localSheetId="1">#REF!</definedName>
    <definedName name="нзу" localSheetId="2">#REF!</definedName>
    <definedName name="нзу">#REF!</definedName>
    <definedName name="ннр" localSheetId="4">#REF!</definedName>
    <definedName name="ннр" localSheetId="1">#REF!</definedName>
    <definedName name="ннр" localSheetId="2">#REF!</definedName>
    <definedName name="ннр">#REF!</definedName>
    <definedName name="ннр0" localSheetId="4">#REF!</definedName>
    <definedName name="ннр0" localSheetId="1">#REF!</definedName>
    <definedName name="ннр0" localSheetId="2">#REF!</definedName>
    <definedName name="ннр0">#REF!</definedName>
    <definedName name="ннркс" localSheetId="4">#REF!</definedName>
    <definedName name="ннркс" localSheetId="1">#REF!</definedName>
    <definedName name="ннркс" localSheetId="2">#REF!</definedName>
    <definedName name="ннркс">#REF!</definedName>
    <definedName name="ннрс" localSheetId="4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2">#REF!</definedName>
    <definedName name="нр">#REF!</definedName>
    <definedName name="_xlnm.Print_Area" localSheetId="4">Оборудование!$A$1:$J$29</definedName>
    <definedName name="_xlnm.Print_Area" localSheetId="2">'Приложение 2 к форме 8.2'!$A$1:$M$26</definedName>
    <definedName name="_xlnm.Print_Area" localSheetId="3">'Приложение 3 к форме 8.2'!$A$1:$J$194</definedName>
    <definedName name="_xlnm.Print_Area" localSheetId="0">'Форма 8.2'!$A$1:$W$52</definedName>
    <definedName name="оборз" localSheetId="4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4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2">#REF!</definedName>
    <definedName name="перо">#REF!</definedName>
    <definedName name="пЗуВр" localSheetId="4">#REF!</definedName>
    <definedName name="пЗуВр" localSheetId="1">#REF!</definedName>
    <definedName name="пЗуВр" localSheetId="2">#REF!</definedName>
    <definedName name="пЗуВр">#REF!</definedName>
    <definedName name="поток2" localSheetId="4">#REF!</definedName>
    <definedName name="поток2" localSheetId="1">#REF!</definedName>
    <definedName name="поток2" localSheetId="2">#REF!</definedName>
    <definedName name="поток2">#REF!</definedName>
    <definedName name="пПрВр" localSheetId="4">#REF!</definedName>
    <definedName name="пПрВр" localSheetId="1">#REF!</definedName>
    <definedName name="пПрВр" localSheetId="2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2">#REF!</definedName>
    <definedName name="рк">#REF!</definedName>
    <definedName name="с" localSheetId="4">#REF!</definedName>
    <definedName name="с" localSheetId="1">#REF!</definedName>
    <definedName name="с" localSheetId="2">#REF!</definedName>
    <definedName name="с">#REF!</definedName>
    <definedName name="с21" localSheetId="4">#REF!</definedName>
    <definedName name="с21" localSheetId="1">#REF!</definedName>
    <definedName name="с21" localSheetId="2">#REF!</definedName>
    <definedName name="с21">#REF!</definedName>
    <definedName name="са" localSheetId="4">#REF!</definedName>
    <definedName name="са" localSheetId="1">#REF!</definedName>
    <definedName name="са" localSheetId="2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2">#REF!</definedName>
    <definedName name="сн">#REF!</definedName>
    <definedName name="сн_рк" localSheetId="4">#REF!</definedName>
    <definedName name="сн_рк" localSheetId="1">#REF!</definedName>
    <definedName name="сн_рк" localSheetId="2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4">#REF!</definedName>
    <definedName name="сп" localSheetId="1">#REF!</definedName>
    <definedName name="сп" localSheetId="2">#REF!</definedName>
    <definedName name="сп">#REF!</definedName>
    <definedName name="ссммрр" localSheetId="4">#REF!</definedName>
    <definedName name="ссммрр" localSheetId="1">#REF!</definedName>
    <definedName name="ссммрр" localSheetId="2">#REF!</definedName>
    <definedName name="ссммрр">#REF!</definedName>
    <definedName name="сто" localSheetId="4">#REF!</definedName>
    <definedName name="сто" localSheetId="1">#REF!</definedName>
    <definedName name="сто" localSheetId="2">#REF!</definedName>
    <definedName name="сто">#REF!</definedName>
    <definedName name="сто2" localSheetId="4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2">#REF!</definedName>
    <definedName name="сут">#REF!</definedName>
    <definedName name="т11" localSheetId="4">#REF!</definedName>
    <definedName name="т11" localSheetId="1">#REF!</definedName>
    <definedName name="т11" localSheetId="2">#REF!</definedName>
    <definedName name="т11">#REF!</definedName>
    <definedName name="т12" localSheetId="4">#REF!</definedName>
    <definedName name="т12" localSheetId="1">#REF!</definedName>
    <definedName name="т12" localSheetId="2">#REF!</definedName>
    <definedName name="т12">#REF!</definedName>
    <definedName name="т13" localSheetId="4">#REF!</definedName>
    <definedName name="т13" localSheetId="1">#REF!</definedName>
    <definedName name="т13" localSheetId="2">#REF!</definedName>
    <definedName name="т13">#REF!</definedName>
    <definedName name="т14" localSheetId="4">#REF!</definedName>
    <definedName name="т14" localSheetId="1">#REF!</definedName>
    <definedName name="т14" localSheetId="2">#REF!</definedName>
    <definedName name="т14">#REF!</definedName>
    <definedName name="т15" localSheetId="4">#REF!</definedName>
    <definedName name="т15" localSheetId="1">#REF!</definedName>
    <definedName name="т15" localSheetId="2">#REF!</definedName>
    <definedName name="т15">#REF!</definedName>
    <definedName name="т16" localSheetId="4">#REF!</definedName>
    <definedName name="т16" localSheetId="1">#REF!</definedName>
    <definedName name="т16" localSheetId="2">#REF!</definedName>
    <definedName name="т16">#REF!</definedName>
    <definedName name="т17" localSheetId="4">#REF!</definedName>
    <definedName name="т17" localSheetId="1">#REF!</definedName>
    <definedName name="т17" localSheetId="2">#REF!</definedName>
    <definedName name="т17">#REF!</definedName>
    <definedName name="т18" localSheetId="4">#REF!</definedName>
    <definedName name="т18" localSheetId="1">#REF!</definedName>
    <definedName name="т18" localSheetId="2">#REF!</definedName>
    <definedName name="т18">#REF!</definedName>
    <definedName name="т19" localSheetId="4">#REF!</definedName>
    <definedName name="т19" localSheetId="1">#REF!</definedName>
    <definedName name="т19" localSheetId="2">#REF!</definedName>
    <definedName name="т19">#REF!</definedName>
    <definedName name="т20" localSheetId="4">#REF!</definedName>
    <definedName name="т20" localSheetId="1">#REF!</definedName>
    <definedName name="т20" localSheetId="2">#REF!</definedName>
    <definedName name="т20">#REF!</definedName>
    <definedName name="т21" localSheetId="4">#REF!</definedName>
    <definedName name="т21" localSheetId="1">#REF!</definedName>
    <definedName name="т21" localSheetId="2">#REF!</definedName>
    <definedName name="т21">#REF!</definedName>
    <definedName name="т22" localSheetId="4">#REF!</definedName>
    <definedName name="т22" localSheetId="1">#REF!</definedName>
    <definedName name="т22" localSheetId="2">#REF!</definedName>
    <definedName name="т22">#REF!</definedName>
    <definedName name="т23" localSheetId="4">#REF!</definedName>
    <definedName name="т23" localSheetId="1">#REF!</definedName>
    <definedName name="т23" localSheetId="2">#REF!</definedName>
    <definedName name="т23">#REF!</definedName>
    <definedName name="т24" localSheetId="4">#REF!</definedName>
    <definedName name="т24" localSheetId="1">#REF!</definedName>
    <definedName name="т24" localSheetId="2">#REF!</definedName>
    <definedName name="т24">#REF!</definedName>
    <definedName name="т25" localSheetId="4">#REF!</definedName>
    <definedName name="т25" localSheetId="1">#REF!</definedName>
    <definedName name="т25" localSheetId="2">#REF!</definedName>
    <definedName name="т25">#REF!</definedName>
    <definedName name="т26" localSheetId="4">#REF!</definedName>
    <definedName name="т26" localSheetId="1">#REF!</definedName>
    <definedName name="т26" localSheetId="2">#REF!</definedName>
    <definedName name="т26">#REF!</definedName>
    <definedName name="т27" localSheetId="4">#REF!</definedName>
    <definedName name="т27" localSheetId="1">#REF!</definedName>
    <definedName name="т27" localSheetId="2">#REF!</definedName>
    <definedName name="т27">#REF!</definedName>
    <definedName name="т28" localSheetId="4">#REF!</definedName>
    <definedName name="т28" localSheetId="1">#REF!</definedName>
    <definedName name="т28" localSheetId="2">#REF!</definedName>
    <definedName name="т28">#REF!</definedName>
    <definedName name="т29" localSheetId="4">#REF!</definedName>
    <definedName name="т29" localSheetId="1">#REF!</definedName>
    <definedName name="т29" localSheetId="2">#REF!</definedName>
    <definedName name="т29">#REF!</definedName>
    <definedName name="т30" localSheetId="4">#REF!</definedName>
    <definedName name="т30" localSheetId="1">#REF!</definedName>
    <definedName name="т30" localSheetId="2">#REF!</definedName>
    <definedName name="т30">#REF!</definedName>
    <definedName name="т31" localSheetId="4">#REF!</definedName>
    <definedName name="т31" localSheetId="1">#REF!</definedName>
    <definedName name="т31" localSheetId="2">#REF!</definedName>
    <definedName name="т31">#REF!</definedName>
    <definedName name="т32" localSheetId="4">#REF!</definedName>
    <definedName name="т32" localSheetId="1">#REF!</definedName>
    <definedName name="т32" localSheetId="2">#REF!</definedName>
    <definedName name="т32">#REF!</definedName>
    <definedName name="т33" localSheetId="4">#REF!</definedName>
    <definedName name="т33" localSheetId="1">#REF!</definedName>
    <definedName name="т33" localSheetId="2">#REF!</definedName>
    <definedName name="т33">#REF!</definedName>
    <definedName name="т34" localSheetId="4">#REF!</definedName>
    <definedName name="т34" localSheetId="1">#REF!</definedName>
    <definedName name="т34" localSheetId="2">#REF!</definedName>
    <definedName name="т34">#REF!</definedName>
    <definedName name="т35" localSheetId="4">#REF!</definedName>
    <definedName name="т35" localSheetId="1">#REF!</definedName>
    <definedName name="т35" localSheetId="2">#REF!</definedName>
    <definedName name="т35">#REF!</definedName>
    <definedName name="т36" localSheetId="4">#REF!</definedName>
    <definedName name="т36" localSheetId="1">#REF!</definedName>
    <definedName name="т36" localSheetId="2">#REF!</definedName>
    <definedName name="т36">#REF!</definedName>
    <definedName name="т37" localSheetId="4">#REF!</definedName>
    <definedName name="т37" localSheetId="1">#REF!</definedName>
    <definedName name="т37" localSheetId="2">#REF!</definedName>
    <definedName name="т37">#REF!</definedName>
    <definedName name="т38" localSheetId="4">#REF!</definedName>
    <definedName name="т38" localSheetId="1">#REF!</definedName>
    <definedName name="т38" localSheetId="2">#REF!</definedName>
    <definedName name="т38">#REF!</definedName>
    <definedName name="т39" localSheetId="4">#REF!</definedName>
    <definedName name="т39" localSheetId="1">#REF!</definedName>
    <definedName name="т39" localSheetId="2">#REF!</definedName>
    <definedName name="т39">#REF!</definedName>
    <definedName name="т40" localSheetId="4">#REF!</definedName>
    <definedName name="т40" localSheetId="1">#REF!</definedName>
    <definedName name="т40" localSheetId="2">#REF!</definedName>
    <definedName name="т40">#REF!</definedName>
    <definedName name="т41" localSheetId="4">#REF!</definedName>
    <definedName name="т41" localSheetId="1">#REF!</definedName>
    <definedName name="т41" localSheetId="2">#REF!</definedName>
    <definedName name="т41">#REF!</definedName>
    <definedName name="т42" localSheetId="4">#REF!</definedName>
    <definedName name="т42" localSheetId="1">#REF!</definedName>
    <definedName name="т42" localSheetId="2">#REF!</definedName>
    <definedName name="т42">#REF!</definedName>
    <definedName name="т43" localSheetId="4">#REF!</definedName>
    <definedName name="т43" localSheetId="1">#REF!</definedName>
    <definedName name="т43" localSheetId="2">#REF!</definedName>
    <definedName name="т43">#REF!</definedName>
    <definedName name="т44" localSheetId="4">#REF!</definedName>
    <definedName name="т44" localSheetId="1">#REF!</definedName>
    <definedName name="т44" localSheetId="2">#REF!</definedName>
    <definedName name="т44">#REF!</definedName>
    <definedName name="т45" localSheetId="4">#REF!</definedName>
    <definedName name="т45" localSheetId="1">#REF!</definedName>
    <definedName name="т45" localSheetId="2">#REF!</definedName>
    <definedName name="т45">#REF!</definedName>
    <definedName name="т46" localSheetId="4">#REF!</definedName>
    <definedName name="т46" localSheetId="1">#REF!</definedName>
    <definedName name="т46" localSheetId="2">#REF!</definedName>
    <definedName name="т46">#REF!</definedName>
    <definedName name="т47" localSheetId="4">#REF!</definedName>
    <definedName name="т47" localSheetId="1">#REF!</definedName>
    <definedName name="т47" localSheetId="2">#REF!</definedName>
    <definedName name="т47">#REF!</definedName>
    <definedName name="т48" localSheetId="4">#REF!</definedName>
    <definedName name="т48" localSheetId="1">#REF!</definedName>
    <definedName name="т48" localSheetId="2">#REF!</definedName>
    <definedName name="т48">#REF!</definedName>
    <definedName name="т49" localSheetId="4">#REF!</definedName>
    <definedName name="т49" localSheetId="1">#REF!</definedName>
    <definedName name="т49" localSheetId="2">#REF!</definedName>
    <definedName name="т49">#REF!</definedName>
    <definedName name="т50" localSheetId="4">#REF!</definedName>
    <definedName name="т50" localSheetId="1">#REF!</definedName>
    <definedName name="т50" localSheetId="2">#REF!</definedName>
    <definedName name="т50">#REF!</definedName>
    <definedName name="т51" localSheetId="4">#REF!</definedName>
    <definedName name="т51" localSheetId="1">#REF!</definedName>
    <definedName name="т51" localSheetId="2">#REF!</definedName>
    <definedName name="т51">#REF!</definedName>
    <definedName name="т52" localSheetId="4">#REF!</definedName>
    <definedName name="т52" localSheetId="1">#REF!</definedName>
    <definedName name="т52" localSheetId="2">#REF!</definedName>
    <definedName name="т52">#REF!</definedName>
    <definedName name="т53" localSheetId="4">#REF!</definedName>
    <definedName name="т53" localSheetId="1">#REF!</definedName>
    <definedName name="т53" localSheetId="2">#REF!</definedName>
    <definedName name="т53">#REF!</definedName>
    <definedName name="т54" localSheetId="4">#REF!</definedName>
    <definedName name="т54" localSheetId="1">#REF!</definedName>
    <definedName name="т54" localSheetId="2">#REF!</definedName>
    <definedName name="т54">#REF!</definedName>
    <definedName name="т55" localSheetId="4">#REF!</definedName>
    <definedName name="т55" localSheetId="1">#REF!</definedName>
    <definedName name="т55" localSheetId="2">#REF!</definedName>
    <definedName name="т55">#REF!</definedName>
    <definedName name="т56" localSheetId="4">#REF!</definedName>
    <definedName name="т56" localSheetId="1">#REF!</definedName>
    <definedName name="т56" localSheetId="2">#REF!</definedName>
    <definedName name="т56">#REF!</definedName>
    <definedName name="т57" localSheetId="4">#REF!</definedName>
    <definedName name="т57" localSheetId="1">#REF!</definedName>
    <definedName name="т57" localSheetId="2">#REF!</definedName>
    <definedName name="т57">#REF!</definedName>
    <definedName name="т58" localSheetId="4">#REF!</definedName>
    <definedName name="т58" localSheetId="1">#REF!</definedName>
    <definedName name="т58" localSheetId="2">#REF!</definedName>
    <definedName name="т58">#REF!</definedName>
    <definedName name="т59" localSheetId="4">#REF!</definedName>
    <definedName name="т59" localSheetId="1">#REF!</definedName>
    <definedName name="т59" localSheetId="2">#REF!</definedName>
    <definedName name="т59">#REF!</definedName>
    <definedName name="т60" localSheetId="4">#REF!</definedName>
    <definedName name="т60" localSheetId="1">#REF!</definedName>
    <definedName name="т60" localSheetId="2">#REF!</definedName>
    <definedName name="т60">#REF!</definedName>
    <definedName name="тар" localSheetId="4">#REF!</definedName>
    <definedName name="тар" localSheetId="1">#REF!</definedName>
    <definedName name="тар" localSheetId="2">#REF!</definedName>
    <definedName name="тар">#REF!</definedName>
    <definedName name="Тарифы" localSheetId="4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2">#REF!</definedName>
    <definedName name="тро">#REF!</definedName>
    <definedName name="трр" localSheetId="4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2">#REF!</definedName>
    <definedName name="ФОТ">#REF!</definedName>
    <definedName name="фотм" localSheetId="4">#REF!</definedName>
    <definedName name="фотм" localSheetId="1">#REF!</definedName>
    <definedName name="фотм" localSheetId="2">#REF!</definedName>
    <definedName name="фотм">#REF!</definedName>
    <definedName name="фотр" localSheetId="4">#REF!</definedName>
    <definedName name="фотр" localSheetId="1">#REF!</definedName>
    <definedName name="фотр" localSheetId="2">#REF!</definedName>
    <definedName name="фотр">#REF!</definedName>
    <definedName name="челдн" localSheetId="4">#REF!</definedName>
    <definedName name="челдн" localSheetId="1">#REF!</definedName>
    <definedName name="челдн" localSheetId="2">#REF!</definedName>
    <definedName name="челдн">#REF!</definedName>
    <definedName name="чм" localSheetId="4">#REF!</definedName>
    <definedName name="чм" localSheetId="1">#REF!</definedName>
    <definedName name="чм" localSheetId="2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2" i="33" l="1"/>
  <c r="G168" i="19" l="1"/>
  <c r="G167" i="19"/>
  <c r="G166" i="19"/>
  <c r="G165" i="19"/>
  <c r="G164" i="19"/>
  <c r="G163" i="19"/>
  <c r="G161" i="19"/>
  <c r="G159" i="19"/>
  <c r="G158" i="19"/>
  <c r="G157" i="19"/>
  <c r="G156" i="19"/>
  <c r="G155" i="19"/>
  <c r="G154" i="19"/>
  <c r="G153" i="19"/>
  <c r="G152" i="19"/>
  <c r="G151" i="19"/>
  <c r="G150" i="19"/>
  <c r="G149" i="19"/>
  <c r="G148" i="19"/>
  <c r="G144" i="19" l="1"/>
  <c r="G138" i="19"/>
  <c r="G137" i="19"/>
  <c r="G136" i="19"/>
  <c r="G134" i="19"/>
  <c r="G133" i="19"/>
  <c r="J132" i="19"/>
  <c r="G131" i="19"/>
  <c r="G130" i="19"/>
  <c r="G129" i="19"/>
  <c r="G128" i="19"/>
  <c r="G127" i="19"/>
  <c r="G126" i="19"/>
  <c r="G125" i="19"/>
  <c r="G124" i="19"/>
  <c r="G123" i="19"/>
  <c r="G120" i="19"/>
  <c r="G119" i="19"/>
  <c r="G118" i="19"/>
  <c r="G117" i="19"/>
  <c r="G78" i="19"/>
  <c r="G76" i="19"/>
  <c r="G74" i="19"/>
  <c r="G60" i="19"/>
  <c r="G48" i="19"/>
  <c r="G36" i="19"/>
  <c r="G30" i="19" l="1"/>
  <c r="G25" i="19" l="1"/>
  <c r="G145" i="19" l="1"/>
  <c r="G146" i="19"/>
  <c r="G147" i="19"/>
  <c r="G160" i="19"/>
  <c r="G162" i="19"/>
  <c r="G169" i="19"/>
  <c r="G170" i="19"/>
  <c r="G171" i="19"/>
  <c r="G172" i="19"/>
  <c r="G173" i="19"/>
  <c r="G174" i="19"/>
  <c r="J145" i="19"/>
  <c r="J146" i="19"/>
  <c r="J147" i="19"/>
  <c r="J160" i="19"/>
  <c r="J162" i="19"/>
  <c r="J169" i="19"/>
  <c r="J170" i="19"/>
  <c r="J171" i="19"/>
  <c r="J172" i="19"/>
  <c r="J173" i="19"/>
  <c r="J174" i="19"/>
  <c r="C4" i="28" l="1"/>
  <c r="C3" i="28"/>
  <c r="C4" i="19"/>
  <c r="C3" i="19"/>
  <c r="L18" i="17" l="1"/>
  <c r="K18" i="17"/>
  <c r="J18" i="17"/>
  <c r="I18" i="17"/>
  <c r="H18" i="17"/>
  <c r="G18" i="17"/>
  <c r="F18" i="17"/>
  <c r="E18" i="17"/>
  <c r="D18" i="17"/>
  <c r="M17" i="17"/>
  <c r="C17" i="17"/>
  <c r="M16" i="17"/>
  <c r="C16" i="17"/>
  <c r="M15" i="17"/>
  <c r="C15" i="17"/>
  <c r="M14" i="17"/>
  <c r="C14" i="17"/>
  <c r="M13" i="17"/>
  <c r="C13" i="17"/>
  <c r="M12" i="17"/>
  <c r="C12" i="17"/>
  <c r="C18" i="17" l="1"/>
  <c r="C23" i="17" s="1"/>
  <c r="C29" i="17" s="1"/>
  <c r="D52" i="17"/>
  <c r="D51" i="17"/>
  <c r="G38" i="19" l="1"/>
  <c r="G37" i="19"/>
  <c r="J12" i="19" l="1"/>
  <c r="J13" i="19"/>
  <c r="J14" i="19"/>
  <c r="J15" i="19"/>
  <c r="J16" i="19"/>
  <c r="J17" i="19"/>
  <c r="J18" i="19"/>
  <c r="J19" i="19"/>
  <c r="J20" i="19"/>
  <c r="J21" i="19"/>
  <c r="J22" i="19"/>
  <c r="J23" i="19"/>
  <c r="J24" i="19"/>
  <c r="J26" i="19"/>
  <c r="J27" i="19"/>
  <c r="J28" i="19"/>
  <c r="J29" i="19"/>
  <c r="J31" i="19"/>
  <c r="J32" i="19"/>
  <c r="J33" i="19"/>
  <c r="J34" i="19"/>
  <c r="J35" i="19"/>
  <c r="J37" i="19"/>
  <c r="J38" i="19"/>
  <c r="J39" i="19"/>
  <c r="J40" i="19"/>
  <c r="J41" i="19"/>
  <c r="J42" i="19"/>
  <c r="J43" i="19"/>
  <c r="J44" i="19"/>
  <c r="J45" i="19"/>
  <c r="J46" i="19"/>
  <c r="J47" i="19"/>
  <c r="J49" i="19"/>
  <c r="J50" i="19"/>
  <c r="J51" i="19"/>
  <c r="J52" i="19"/>
  <c r="J53" i="19"/>
  <c r="J54" i="19"/>
  <c r="J55" i="19"/>
  <c r="J56" i="19"/>
  <c r="J57" i="19"/>
  <c r="J58" i="19"/>
  <c r="J59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5" i="19"/>
  <c r="J77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21" i="19"/>
  <c r="J122" i="19"/>
  <c r="J123" i="19"/>
  <c r="J124" i="19"/>
  <c r="J135" i="19"/>
  <c r="J139" i="19"/>
  <c r="J140" i="19"/>
  <c r="J141" i="19"/>
  <c r="J142" i="19"/>
  <c r="J143" i="19"/>
  <c r="J11" i="19"/>
  <c r="J15" i="28" l="1"/>
  <c r="P18" i="17" s="1"/>
  <c r="G15" i="28"/>
  <c r="N18" i="17" s="1"/>
  <c r="E16" i="28" l="1"/>
  <c r="J10" i="19" l="1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6" i="19"/>
  <c r="G27" i="19"/>
  <c r="G28" i="19"/>
  <c r="G29" i="19"/>
  <c r="G31" i="19"/>
  <c r="G32" i="19"/>
  <c r="G33" i="19"/>
  <c r="G34" i="19"/>
  <c r="G35" i="19"/>
  <c r="G39" i="19"/>
  <c r="G40" i="19"/>
  <c r="G41" i="19"/>
  <c r="G42" i="19"/>
  <c r="G43" i="19"/>
  <c r="G44" i="19"/>
  <c r="G45" i="19"/>
  <c r="G46" i="19"/>
  <c r="G47" i="19"/>
  <c r="G49" i="19"/>
  <c r="G50" i="19"/>
  <c r="G51" i="19"/>
  <c r="G52" i="19"/>
  <c r="G53" i="19"/>
  <c r="G54" i="19"/>
  <c r="G55" i="19"/>
  <c r="G56" i="19"/>
  <c r="G57" i="19"/>
  <c r="G58" i="19"/>
  <c r="G59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7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21" i="19"/>
  <c r="G122" i="19"/>
  <c r="G132" i="19"/>
  <c r="G135" i="19"/>
  <c r="G139" i="19"/>
  <c r="G140" i="19"/>
  <c r="G141" i="19"/>
  <c r="G142" i="19"/>
  <c r="G143" i="19"/>
  <c r="G11" i="19"/>
  <c r="G10" i="19"/>
  <c r="G175" i="19" l="1"/>
  <c r="O18" i="17" s="1"/>
  <c r="J175" i="19"/>
  <c r="Q18" i="17" s="1"/>
  <c r="M18" i="17" l="1"/>
  <c r="E176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<sst xmlns="http://schemas.openxmlformats.org/spreadsheetml/2006/main" count="793" uniqueCount="546">
  <si>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</si>
  <si>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</si>
  <si>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</si>
  <si>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</si>
  <si>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</si>
  <si>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</si>
  <si>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</si>
  <si>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</si>
  <si>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</si>
  <si>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</si>
  <si>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</si>
  <si>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</si>
  <si>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</si>
  <si>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</si>
  <si>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</si>
  <si>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</si>
  <si>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</si>
  <si>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</si>
  <si>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</si>
  <si>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</si>
  <si>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</si>
  <si>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</si>
  <si>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</si>
  <si>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</si>
  <si>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</si>
  <si>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</si>
  <si>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</si>
  <si>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</si>
  <si>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</si>
  <si>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</si>
  <si>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</si>
  <si>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</si>
  <si>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</si>
  <si>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</si>
  <si>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</si>
  <si>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</si>
  <si>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</si>
  <si>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</si>
  <si>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</si>
  <si>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</si>
  <si>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</si>
  <si>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</si>
  <si>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</si>
  <si>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</si>
  <si>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</si>
  <si>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</si>
  <si>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</si>
  <si>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</si>
  <si>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</si>
  <si>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</si>
  <si>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</si>
  <si>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</si>
  <si>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</si>
  <si>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</si>
  <si>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</si>
  <si>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</si>
  <si>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</si>
  <si>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</si>
  <si>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</si>
  <si>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</si>
  <si>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</si>
  <si>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</si>
  <si>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</si>
  <si>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</si>
  <si>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</si>
  <si>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</si>
  <si>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</si>
  <si>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</si>
  <si>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</si>
  <si>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</si>
  <si>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</si>
  <si>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</si>
  <si>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</si>
  <si>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</si>
  <si>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</si>
  <si>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</si>
  <si>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</si>
  <si>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101-1514</t>
  </si>
  <si>
    <t>101-1515</t>
  </si>
  <si>
    <t>101-1519</t>
  </si>
  <si>
    <t>101-1529</t>
  </si>
  <si>
    <t>101-1537</t>
  </si>
  <si>
    <t>101-1714</t>
  </si>
  <si>
    <t>Болты с гайками и шайбами строительные</t>
  </si>
  <si>
    <t>101-2468</t>
  </si>
  <si>
    <t>102-0008</t>
  </si>
  <si>
    <t>102-0023</t>
  </si>
  <si>
    <t>201-0774</t>
  </si>
  <si>
    <t>508-0097</t>
  </si>
  <si>
    <t>10 м</t>
  </si>
  <si>
    <t>Прайс-лист</t>
  </si>
  <si>
    <t>101-0309</t>
  </si>
  <si>
    <t>101-0806</t>
  </si>
  <si>
    <t>101-1698</t>
  </si>
  <si>
    <t>509-2160</t>
  </si>
  <si>
    <t>Прокладки паронитовые</t>
  </si>
  <si>
    <t>ТСЦ-103-0178</t>
  </si>
  <si>
    <t>101-0090</t>
  </si>
  <si>
    <t>Болты с шестигранной головкой диаметром резьбы: 10 мм</t>
  </si>
  <si>
    <t>113-0079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</si>
  <si>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</si>
  <si>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</si>
  <si>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</si>
  <si>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</si>
  <si>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</si>
  <si>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</si>
  <si>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Форма 8.1</t>
  </si>
  <si>
    <t/>
  </si>
  <si>
    <t>101-1518</t>
  </si>
  <si>
    <t>101-1671</t>
  </si>
  <si>
    <t>Поковки простые строительные /скобы, закрепы, хомуты и т,п,/ массой до 1,6 кг</t>
  </si>
  <si>
    <t>101-9511</t>
  </si>
  <si>
    <t>Электроды с основным покрытием класса Э42А диаметром 2,5 мм</t>
  </si>
  <si>
    <t>101-9580</t>
  </si>
  <si>
    <t>102-0033</t>
  </si>
  <si>
    <t>105-0071</t>
  </si>
  <si>
    <t>Ксилол нефтяной марки А</t>
  </si>
  <si>
    <t>Эмаль ПФ-115 серая</t>
  </si>
  <si>
    <t>113-0250</t>
  </si>
  <si>
    <t>Эмаль кремнийорганическая: КО-88 серебристая термостойкая</t>
  </si>
  <si>
    <t>201-0756</t>
  </si>
  <si>
    <t>201-0835</t>
  </si>
  <si>
    <t>Подкладки металлические</t>
  </si>
  <si>
    <t>408-0021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</si>
  <si>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</si>
  <si>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</si>
  <si>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</si>
  <si>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</si>
  <si>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</si>
  <si>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</si>
  <si>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</si>
  <si>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</si>
  <si>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</si>
  <si>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</si>
  <si>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</si>
  <si>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</si>
  <si>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</si>
  <si>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</si>
  <si>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</si>
  <si>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Краски масляные земляные марки: МА-0115 мумия, сурик железный</t>
  </si>
  <si>
    <t>Электроды диаметром: 4 мм Э46</t>
  </si>
  <si>
    <t>Электроды диаметром: 4 мм Э50А</t>
  </si>
  <si>
    <t>Электроды диаметром: 6 мм Э42</t>
  </si>
  <si>
    <t>Электроды диаметром: 8 мм Э42</t>
  </si>
  <si>
    <t>Растворитель марки: Р-5</t>
  </si>
  <si>
    <t>Знаки опознавательные металлические;шт.</t>
  </si>
  <si>
    <t>Пиломатериалы хвойных пород. Брусья обрезные длиной 4-6.5 м, шириной 75-150 мм, толщиной 150 мм и более III сорта</t>
  </si>
  <si>
    <t>Шпалы непропитанные для железных дорог: 1 тип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</si>
  <si>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</si>
  <si>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Щебень из природного камня для строительных работ марка: 400, фракция 5(3)-10 мм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</si>
  <si>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</si>
  <si>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</si>
  <si>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</si>
  <si>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</si>
  <si>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</si>
  <si>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</si>
  <si>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</si>
  <si>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Ведущий инженер ПО-1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</si>
  <si>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</si>
  <si>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</si>
  <si>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</si>
  <si>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</si>
  <si>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</si>
  <si>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</si>
  <si>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</si>
  <si>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</si>
  <si>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</si>
  <si>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</si>
  <si>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в том числе стоимость работ без учета стоимости материалов Заказчика (для лимитированных затрат)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</si>
  <si>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</si>
  <si>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</si>
  <si>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</si>
  <si>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</si>
  <si>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</si>
  <si>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</si>
  <si>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</si>
  <si>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</si>
  <si>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</si>
  <si>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</si>
  <si>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</si>
  <si>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</si>
  <si>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</si>
  <si>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</si>
  <si>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</si>
  <si>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</si>
  <si>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</si>
  <si>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</si>
  <si>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</si>
  <si>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Обустройство Мегионского месторождения нефти</t>
  </si>
  <si>
    <t>кол-во км:</t>
  </si>
  <si>
    <t>Шулейко Ю. В.</t>
  </si>
  <si>
    <t>Специалист 1 кат. ОЦиПТДпоКСиРО</t>
  </si>
  <si>
    <t>Гончарова Н. Н.</t>
  </si>
  <si>
    <t>101-0223</t>
  </si>
  <si>
    <t>101-0485</t>
  </si>
  <si>
    <t>101-0540</t>
  </si>
  <si>
    <t>101-0612</t>
  </si>
  <si>
    <t>101-0811</t>
  </si>
  <si>
    <t>101-0812</t>
  </si>
  <si>
    <t>101-0837</t>
  </si>
  <si>
    <t>101-1706</t>
  </si>
  <si>
    <t>101-1821</t>
  </si>
  <si>
    <t>101-1876</t>
  </si>
  <si>
    <t>101-9412</t>
  </si>
  <si>
    <t>101-9429</t>
  </si>
  <si>
    <t>101-9512</t>
  </si>
  <si>
    <t>101-9514</t>
  </si>
  <si>
    <t>101-9703</t>
  </si>
  <si>
    <t>101-9707</t>
  </si>
  <si>
    <t>101-9708</t>
  </si>
  <si>
    <t>103-0358</t>
  </si>
  <si>
    <t>103-0388</t>
  </si>
  <si>
    <t>103-1009</t>
  </si>
  <si>
    <t>104-0077</t>
  </si>
  <si>
    <t>104-0167</t>
  </si>
  <si>
    <t>300-9760</t>
  </si>
  <si>
    <t>402-0011</t>
  </si>
  <si>
    <t>403-0104</t>
  </si>
  <si>
    <t>506-0878</t>
  </si>
  <si>
    <t>534-0010</t>
  </si>
  <si>
    <t>534-0139</t>
  </si>
  <si>
    <t>548-0021</t>
  </si>
  <si>
    <t>548-9040</t>
  </si>
  <si>
    <t>548-9054</t>
  </si>
  <si>
    <t>ТСЦ-101-9610</t>
  </si>
  <si>
    <t>ТСЦ-103-0167</t>
  </si>
  <si>
    <t>ТСЦ-201-9002</t>
  </si>
  <si>
    <t>Грунтовка: В-КФ-093 красно-коричневая, серая, черная</t>
  </si>
  <si>
    <t>Канаты пеньковые пропитанные</t>
  </si>
  <si>
    <t>Краска ХВ-161 перхлорвиниловая фасадная марок А, Б</t>
  </si>
  <si>
    <t>Лента стальная упаковочная, мягкая, нормальной точности 0,7х20-50 мм</t>
  </si>
  <si>
    <t>Мастика клеящая морозостойкая битумно-масляная МБ-50</t>
  </si>
  <si>
    <t>Поковки из квадратных заготовок, масса: 1,8 кг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</si>
  <si>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</si>
  <si>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</si>
  <si>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 оцинкованная диаметром: 1,6 мм</t>
  </si>
  <si>
    <t>Растворитель марки: Р-4А</t>
  </si>
  <si>
    <t>Электроды диаметром: 4 мм Э42</t>
  </si>
  <si>
    <t>Электроды диаметром: 4 мм Э42А</t>
  </si>
  <si>
    <t>Электроды диаметром: 4 мм Э55</t>
  </si>
  <si>
    <t>Углекислый газ</t>
  </si>
  <si>
    <t>Сталь листовая оцинкованная толщиной листа: 0,5 мм</t>
  </si>
  <si>
    <t>Винты самонарезающие: оцинкованные, размером 4-12 мм ГОСТ 10621-80</t>
  </si>
  <si>
    <t>Сталь листовая оцинкованная толщиной листа: 0,8 мм</t>
  </si>
  <si>
    <t>Шлифкруги</t>
  </si>
  <si>
    <t>Щетки кольцевые проволочные</t>
  </si>
  <si>
    <t>Электроды с основным покрытием класса Э42А диаметром 3 мм</t>
  </si>
  <si>
    <t>Электроды с основным покрытием класса Э50А диаметром 4 мм</t>
  </si>
  <si>
    <t>Пленка радиографическая рулонная</t>
  </si>
  <si>
    <t>Фотопроявитель</t>
  </si>
  <si>
    <t>Фотофиксаж</t>
  </si>
  <si>
    <t>Лесоматериалы круглые хвойных пород для строительства диаметром 14-24 см, длиной 3-6,5 м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</si>
  <si>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</si>
  <si>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</si>
  <si>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Фасонные стальные сварные части, диаметр: до 800 мм</t>
  </si>
  <si>
    <t>Стеклопластик рулонный марки: РСТ-А-Л-В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</si>
  <si>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</si>
  <si>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</si>
  <si>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Конструкции: стальные</t>
  </si>
  <si>
    <t>Краны стальные шаровые равнопроходные Ду 50 мм</t>
  </si>
  <si>
    <t>Раствор готовый кладочный цементно-известковый марки: 10</t>
  </si>
  <si>
    <t>Плиты бетонные и цементно-песчаные для тротуаров, полов и облицовки, марки: 300, толщина 35 мм</t>
  </si>
  <si>
    <t>Листы алюминиевые марки АД1Н, толщиной: 1 мм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</si>
  <si>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</si>
  <si>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</si>
  <si>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</si>
  <si>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Грунтовка ГТ-760ИН</t>
  </si>
  <si>
    <t>Лента липкая полиэтиленовая отечественного производства для изоляции трубопроводов толщиной 0,6 мм</t>
  </si>
  <si>
    <t>Обертка защитная на полимерная отечественного производства для изоляции трубопроводов толщиной 0,6 мм</t>
  </si>
  <si>
    <t>Щитки металлические</t>
  </si>
  <si>
    <t>Трубы стальные электросварные прямошовные со снятой фаской из стали марок БСт2кп-БСт4кп и БСт2пс-БСт4пс наружный диаметр: 114 мм, толщина стенки 4 мм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</si>
  <si>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</si>
  <si>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1000 м2</t>
  </si>
  <si>
    <t>Нефтесборный трубопровод МДНС-1-т.вр.МДНС-2</t>
  </si>
  <si>
    <t>1862/2015</t>
  </si>
  <si>
    <t>1863/2015</t>
  </si>
  <si>
    <t>1864/2015</t>
  </si>
  <si>
    <t>1865/2015</t>
  </si>
  <si>
    <t>1866/2015</t>
  </si>
  <si>
    <t>1867/2015</t>
  </si>
  <si>
    <t>Демонтаж существующих трубопроводов</t>
  </si>
  <si>
    <t>Вырубка леса под трассу</t>
  </si>
  <si>
    <t>Монтаж трубопровода 325х10мм</t>
  </si>
  <si>
    <t>Укладка защитных футляров</t>
  </si>
  <si>
    <t>Строительные работы и отсыпка узлов</t>
  </si>
  <si>
    <t>Первоначальная расчистка от снега</t>
  </si>
  <si>
    <t>101-0797</t>
  </si>
  <si>
    <t>101-0814</t>
  </si>
  <si>
    <t>101-1597</t>
  </si>
  <si>
    <t>101-1645</t>
  </si>
  <si>
    <t>101-1703</t>
  </si>
  <si>
    <t>101-1757</t>
  </si>
  <si>
    <t>101-1782</t>
  </si>
  <si>
    <t>101-1794</t>
  </si>
  <si>
    <t>101-1805</t>
  </si>
  <si>
    <t>101-1968</t>
  </si>
  <si>
    <t>101-1977</t>
  </si>
  <si>
    <t>101-9266</t>
  </si>
  <si>
    <t>101-9513</t>
  </si>
  <si>
    <t>101-9738</t>
  </si>
  <si>
    <t>102-0024</t>
  </si>
  <si>
    <t>102-0118</t>
  </si>
  <si>
    <t>102-8009</t>
  </si>
  <si>
    <t>102-8015</t>
  </si>
  <si>
    <t>103-0163</t>
  </si>
  <si>
    <t>103-0202</t>
  </si>
  <si>
    <t>103-0228</t>
  </si>
  <si>
    <t>103-0401</t>
  </si>
  <si>
    <t>103-0487</t>
  </si>
  <si>
    <t>104-0009</t>
  </si>
  <si>
    <t>104-1593</t>
  </si>
  <si>
    <t>108-0081</t>
  </si>
  <si>
    <t>114-0021</t>
  </si>
  <si>
    <t>300-9770</t>
  </si>
  <si>
    <t>301-3240</t>
  </si>
  <si>
    <t>407-0014</t>
  </si>
  <si>
    <t>408-0122</t>
  </si>
  <si>
    <t>408-0141</t>
  </si>
  <si>
    <t>507-2630</t>
  </si>
  <si>
    <t>534-0018</t>
  </si>
  <si>
    <t>534-0145</t>
  </si>
  <si>
    <t>535-0091</t>
  </si>
  <si>
    <t>548-0026</t>
  </si>
  <si>
    <t>548-0039</t>
  </si>
  <si>
    <t>548-9112</t>
  </si>
  <si>
    <t>прай-лист</t>
  </si>
  <si>
    <t>прайс-лист</t>
  </si>
  <si>
    <t>ТСЦ-103-0190</t>
  </si>
  <si>
    <t>ТСЦ-103-0358</t>
  </si>
  <si>
    <t>ТСЦ-103-0392</t>
  </si>
  <si>
    <t>ТСЦ-103-0418</t>
  </si>
  <si>
    <t>ТСЦ-103-0461</t>
  </si>
  <si>
    <t>ТСЦ-103-0473</t>
  </si>
  <si>
    <t>ТСЦ-103-0487</t>
  </si>
  <si>
    <t>ТСЦ-408-0122</t>
  </si>
  <si>
    <t>ТСЦ-507-1974</t>
  </si>
  <si>
    <t>ТСЦ-507-1981</t>
  </si>
  <si>
    <t>ТСЦ-507-1986</t>
  </si>
  <si>
    <t>ТСЦ-507-2000</t>
  </si>
  <si>
    <t>ТСЦ-507-2035</t>
  </si>
  <si>
    <t>ТСЦ-507-2048</t>
  </si>
  <si>
    <t>ТСЦ-507-2190</t>
  </si>
  <si>
    <t>ТСЦ-507-2238</t>
  </si>
  <si>
    <t>ТСЦ-507-2298</t>
  </si>
  <si>
    <t>ТСЦ-507-2329</t>
  </si>
  <si>
    <t>ТСЦ-507-2332</t>
  </si>
  <si>
    <t>ТСЦ-507-2335</t>
  </si>
  <si>
    <t>ТСЦ-507-2339</t>
  </si>
  <si>
    <t>ТСЦ-507-2343</t>
  </si>
  <si>
    <t>ТСЦ-507-2383</t>
  </si>
  <si>
    <t>ТСЦ-507-2386</t>
  </si>
  <si>
    <t>ТСЦ-507-2388</t>
  </si>
  <si>
    <t>ТСЦ-507-2392</t>
  </si>
  <si>
    <t>ТСЦ-507-2394</t>
  </si>
  <si>
    <t>ТСЦ-507-2636</t>
  </si>
  <si>
    <t>ТСЦ-507-2637</t>
  </si>
  <si>
    <t>ТСЦ-507-2639</t>
  </si>
  <si>
    <t>ТСЦ-507-2647</t>
  </si>
  <si>
    <t>ТСЦ-507-2745</t>
  </si>
  <si>
    <t>ТСЦ-507-2819</t>
  </si>
  <si>
    <t>Кислород технический  газообразный</t>
  </si>
  <si>
    <t>Проволока горячекатаная в мотках, диаметром 6,3-6,5 мм</t>
  </si>
  <si>
    <t>Проволока стальная низкоуглеродистая разного назначения, оцинкованная, диаметром 36,0-6,3 мм</t>
  </si>
  <si>
    <t>Уайт-спирит...</t>
  </si>
  <si>
    <t>Брезент</t>
  </si>
  <si>
    <t>Ацетилен газообразный технический...</t>
  </si>
  <si>
    <t>Швеллеры сталь спокоиная 18СП, N10-14</t>
  </si>
  <si>
    <t>Прокладки резиновые (пластина техническая прессованная)</t>
  </si>
  <si>
    <t>Ветошь</t>
  </si>
  <si>
    <t>Ткань мешочная</t>
  </si>
  <si>
    <t>Бризол</t>
  </si>
  <si>
    <t>Гвозди строительные</t>
  </si>
  <si>
    <t>Грунтовка битумная под полимерное или резиновое покрытие</t>
  </si>
  <si>
    <t>Пропан-бутан, смесь техническая...</t>
  </si>
  <si>
    <t>Проволока вязальная</t>
  </si>
  <si>
    <t>Электроды с основным покрытием диаметром: 2,5 мм Э42А</t>
  </si>
  <si>
    <t>Электроды с основным покрытием класса Э50А диаметром 3 мм</t>
  </si>
  <si>
    <t>Праймер эпоксидный</t>
  </si>
  <si>
    <t>Пиломатериалы хвойных пород. Бруски обрезные длиной 4-6.5 м, шириной 75-150 мм, толщиной 40-75 мм II сорта</t>
  </si>
  <si>
    <t>Доски обрезные хвойных пород длиной: 2-3,75 м, шириной 75-150 мм, толщиной 32-40 мм, IV сорта</t>
  </si>
  <si>
    <t>Доски дубовые II сорта</t>
  </si>
  <si>
    <t>Лесоматериалы круглые длиной 3-8 м, диаметром 14-24 см, III сорта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</si>
  <si>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108 мм толщина стенки 5 мм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</si>
  <si>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</si>
  <si>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530 мм толщина стенки 8 мм</t>
  </si>
  <si>
    <t>Трубы стальные бесшовные, горячедеформированные со снятой фаской из стали марок 15, 20, 25 наружный диаметр 108 мм толщина стенки 4 мм</t>
  </si>
  <si>
    <t>Трубы стальные бесшовные, горячедеформированные со снятой фаской из стали марок 15, 20, 25 наружный диаметр 325 мм толщина стенки 10 мм</t>
  </si>
  <si>
    <t>Маты прошивные из минеральной ваты: без обкладок М-100, толщина 60 мм</t>
  </si>
  <si>
    <t>Холсты стекловолокнистые марки: ВВ-Г</t>
  </si>
  <si>
    <t>Бобышки скошенные</t>
  </si>
  <si>
    <t>Грунтовка: ГФ-021 красно-коричневая...</t>
  </si>
  <si>
    <t>Лак БТ-577...</t>
  </si>
  <si>
    <t>Удобрения: сложно-смешанные гранулированные насыпью</t>
  </si>
  <si>
    <t>Бруски 2с 50-60мм</t>
  </si>
  <si>
    <t>Краны стальные газовые шаровые Ду 100 мм</t>
  </si>
  <si>
    <t>Колпачки-заглушки 1"</t>
  </si>
  <si>
    <t>Земля растительная</t>
  </si>
  <si>
    <t>Песок для строительных работ природный</t>
  </si>
  <si>
    <t>Песок природный для строительных: растворов средний</t>
  </si>
  <si>
    <t>Пробки П-М27х2</t>
  </si>
  <si>
    <t>Отводы 90град. с радиусом кривизны R=1.5Ду на Ру менее или 10 МПа (100 кгс/см2), диаметром условного прохода 100 мм, наружным диаметром 108 мм, толщиной стенки 4 мм</t>
  </si>
  <si>
    <t>Тройники равнопроходные на Ру до 16 МПа (160 кгс/см2) диаметром условного прохода 100 мм, наружным диаметром 108 мм, толщиной стенки 4 мм</t>
  </si>
  <si>
    <t>Узлы трубопроводов с установкой необходимых деталей из бесшовных труб, сталь 20, диаметром условного прохода 300 мм, толщиной стенки 10 мм</t>
  </si>
  <si>
    <t>Манжета предохраняющая для заделки концов кожуха трубопроводов Ду 350 мм</t>
  </si>
  <si>
    <t>Кольца центрирующие для труб Ду 350 мм</t>
  </si>
  <si>
    <t>Манжета термоусадочная для изоляции трубопровода из труб с заводской изоляцией Ду 300 мм</t>
  </si>
  <si>
    <t xml:space="preserve">   - Задвижки Д 80 мм 4МПа</t>
  </si>
  <si>
    <t xml:space="preserve">   - Задвижки Д 100 мм 4МПа</t>
  </si>
  <si>
    <t xml:space="preserve">   - Задвижки Д 150 мм 4МПа</t>
  </si>
  <si>
    <t xml:space="preserve">   - Задвижки 31 с 41 нж Д 50 мм 1,6 МПа</t>
  </si>
  <si>
    <t xml:space="preserve">   - Задвижки 31 с 41 нж Д 80 мм 1,6МПа</t>
  </si>
  <si>
    <t xml:space="preserve">   - Задвижки Д 50 мм 4МПа</t>
  </si>
  <si>
    <t xml:space="preserve">   - Устройство отборное (623,04:1,18:3,66.1,0492)</t>
  </si>
  <si>
    <t xml:space="preserve">   - Задвижки Д 200 мм 4МПа</t>
  </si>
  <si>
    <t>Втулки ЦЕ-325-10-2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</si>
  <si>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</si>
  <si>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Трубы стальные бесшовные, горячедеформированные со снятой фаской из стали марок 15, 20, 25, наружным диаметром: 57 мм, толщина стенки 4 мм</t>
  </si>
  <si>
    <t>Трубы стальные бесшовные, горячедеформированные со снятой фаской из стали марок 15, 20, 25, наружным диаметром: 89 мм, толщина стенки 6 мм</t>
  </si>
  <si>
    <t>Трубы стальные бесшовные, горячедеформированные со снятой фаской из стали марок 15, 20, 25, наружным диаметром: 114 мм, толщина стенки 10 мм</t>
  </si>
  <si>
    <t>Трубы стальные бесшовные, горячедеформированные со снятой фаской из стали марок 15, 20, 25, наружным диаметром: 159 мм, толщина стенки 10 мм</t>
  </si>
  <si>
    <t>Трубы стальные бесшовные, горячедеформированные со снятой фаской из стали марок 15, 20, 25, наружным диаметром: 219 мм, толщина стенки 10 мм</t>
  </si>
  <si>
    <t>Трубы стальные бесшовные, горячедеформированные со снятой фаской из стали марок 15, 20, 25, наружным диаметром: 325 мм, толщина стенки 10 мм НВП</t>
  </si>
  <si>
    <t>Песок природный для строительных: работ средний</t>
  </si>
  <si>
    <t>Отводы 90 град. с радиусом кривизны R=1,5 Ду на Ру до 16 МПа (160 кгс/см2), диаметром условного прохода: 50 мм, наружным диаметром 57 мм, толщиной стенки 4 мм</t>
  </si>
  <si>
    <t>Отводы 90 град. с радиусом кривизны R=1,5 Ду на Ру до 16 МПа (160 кгс/см2), диаметром условного прохода: 80 мм, наружным диаметром 89 мм, толщиной стенки 6 мм</t>
  </si>
  <si>
    <t>Отводы 90 град. с радиусом кривизны R=1,5 Ду на Ру до 16 МПа (160 кгс/см2), диаметром условного прохода: 100 мм, наружным диаметром 114 мм, толщиной стенки 6 мм</t>
  </si>
  <si>
    <t>Отводы 90 град. с радиусом кривизны R=1,5 Ду на Ру до 16 МПа (160 кгс/см2), диаметром условного прохода: 150 мм, наружным диаметром 159 мм, толщиной стенки 10 мм</t>
  </si>
  <si>
    <t>Отводы 90 град. с радиусом кривизны R=1,5 Ду на Ру до 16 МПа (160 кгс/см2), диаметром условного прохода: 200 мм, наружным диаметром 219 мм, толщиной стенки 8 мм</t>
  </si>
  <si>
    <t xml:space="preserve">   - Отводы 60 град. с радиусом кривизны R=1,5 Ду на Ру до 16 МПа (160 кгс/см2), диаметром условного прохода: 300 мм, наружным диаметром 325 мм, толщиной стенки 10 мм</t>
  </si>
  <si>
    <t xml:space="preserve">   - Отводы 90 град. с радиусом кривизны R=1,5 Ду на Ру до 16 МПа (160 кгс/см2), диаметром условного прохода: 300 мм, наружным диаметром 325 мм, толщиной стенки 10 мм</t>
  </si>
  <si>
    <t xml:space="preserve">   - Отводы 45 град. с радиусом кривизны R=1,5 Ду на Ру до 16 МПа (160 кгс/см2), диаметром условного прохода: 300 мм, наружным диаметром 325 мм, толщиной стенки 10 мм</t>
  </si>
  <si>
    <t xml:space="preserve">   - Отводы 30 град. с радиусом кривизны R=1,5 Ду на Ру до 16 МПа (160 кгс/см2), диаметром условного прохода: 300 мм, наружным диаметром 325 мм, толщиной стенки 10 мм</t>
  </si>
  <si>
    <t>Тройники равнопроходные на Ру до 16 МПа (160 кгс/см2) диаметром условного прохода: 300 мм, наружным диаметром 325 мм, толщиной стенки 10 мм</t>
  </si>
  <si>
    <t>Тройники переходные на Ру до 16 МПа (160 кгс/см2) диаметром условного прохода: 300х250 мм, наружным диаметром и толщиной стенки 325х10-273х10 мм</t>
  </si>
  <si>
    <t>Переходы концентрические на Ру до 16 МПа (160 кгс/см2) диаметром условного прохода: 100х50 мм, наружным диаметром и толщиной стенки 108х6-57х4 мм</t>
  </si>
  <si>
    <t>Переходы концентрические на Ру до 16 МПа (160 кгс/см2) диаметром условного прохода: 200х50 мм, наружным диаметром и толщиной стенки 219х10-57х4 мм</t>
  </si>
  <si>
    <t>Переходы концентрические на Ру до 16 МПа (160 кгс/см2) диаметром условного прохода: 250х200 мм, наружным диаметром и толщиной стенки 273х12-219х10 мм</t>
  </si>
  <si>
    <t>Переходы концентрические на Ру до 16 МПа (160 кгс/см2) диаметром условного прохода: 250х150 мм, наружным диаметром и толщиной стенки 273х12-159х10 мм</t>
  </si>
  <si>
    <t>Переходы концентрические на Ру до 16 МПа (160 кгс/см2) диаметром условного прохода: 200х100 мм, наружным диаметром и толщиной стенки 273х10-108х5 мм</t>
  </si>
  <si>
    <t>Переходы концентрические на Ру до 16 МПа (160 кгс/см2) диаметром условного прохода: 300х200 мм, наружным диаметром и толщиной стенки 325х10-219х8 мм</t>
  </si>
  <si>
    <t>Заглушки эллиптические на Ру 10 МПа (100 кгс/см2) из стали 20, диаметром условного прохода: 50 мм, наружным диаметром 57 мм, толщиной стенки 5,0 мм</t>
  </si>
  <si>
    <t>Заглушки эллиптические на Ру 10 МПа (100 кгс/см2) из стали 20, диаметром условного прохода: 80 мм, наружным диаметром 89 мм, толщиной стенки 3,5 мм</t>
  </si>
  <si>
    <t>Заглушки эллиптические на Ру 10 МПа (100 кгс/см2) из стали 20, диаметром условного прохода: 100 мм, наружным диаметром 108 мм, толщиной стенки 4,0 мм</t>
  </si>
  <si>
    <t>Заглушки эллиптические на Ру 10 МПа (100 кгс/см2) из стали 20, диаметром условного прохода: 150 мм, наружным диаметром 159 мм, толщиной стенки 4,5 мм</t>
  </si>
  <si>
    <t>Заглушки эллиптические на Ру 10 МПа (100 кгс/см2) из стали 20, диаметром условного прохода: 200 мм, наружным диаметром 219 мм, толщиной стенки 8,0 мм</t>
  </si>
  <si>
    <t>Опоры подвижные приварные для стальных трубопроводов Ду от 15 до 40 мм, с изоляцией типа ОПП-1, высотой опоры: 100 мм, диаметром условного прохода 50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</si>
  <si>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50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</si>
  <si>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</si>
  <si>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350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</si>
  <si>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350 мм</t>
  </si>
  <si>
    <t>Опоры подвижные бескорпусные для стальных трубопроводов Ду от 15 до 400 мм без изоляции типа: ОПБ-2, диаметром условного прохода 50 мм</t>
  </si>
  <si>
    <t>10 м2</t>
  </si>
  <si>
    <t>Задвижки Д 325 мм 4МПа</t>
  </si>
  <si>
    <t>Манометры МП-4У</t>
  </si>
  <si>
    <t>Устройство приема очистного устройства УЗПЗ-4М-350</t>
  </si>
  <si>
    <t>Емкость горизонтальная подземная ЕП8-2000-1300-2</t>
  </si>
  <si>
    <t>Устройство запуска очистного устройства УЗПЗ-4М-350</t>
  </si>
  <si>
    <t>110000</t>
  </si>
  <si>
    <t>50 275,42</t>
  </si>
  <si>
    <t>341,25</t>
  </si>
  <si>
    <t xml:space="preserve"> </t>
  </si>
  <si>
    <t>29,69</t>
  </si>
  <si>
    <t>132000</t>
  </si>
  <si>
    <t>1900</t>
  </si>
  <si>
    <t>5880</t>
  </si>
  <si>
    <t>350</t>
  </si>
  <si>
    <t>670</t>
  </si>
  <si>
    <t>110</t>
  </si>
  <si>
    <t>206</t>
  </si>
  <si>
    <t>710</t>
  </si>
  <si>
    <t>1092</t>
  </si>
  <si>
    <t>20790</t>
  </si>
  <si>
    <t>125</t>
  </si>
  <si>
    <t>22000</t>
  </si>
  <si>
    <t>27200</t>
  </si>
  <si>
    <t>51600</t>
  </si>
  <si>
    <t>9000</t>
  </si>
  <si>
    <t>15000</t>
  </si>
  <si>
    <t>13300</t>
  </si>
  <si>
    <t>636</t>
  </si>
  <si>
    <t>86000</t>
  </si>
  <si>
    <t>3000</t>
  </si>
  <si>
    <t>400</t>
  </si>
  <si>
    <t>800</t>
  </si>
  <si>
    <t>1100</t>
  </si>
  <si>
    <t>1000</t>
  </si>
  <si>
    <t>1650</t>
  </si>
  <si>
    <t>2100</t>
  </si>
  <si>
    <t>4000</t>
  </si>
  <si>
    <t>8300</t>
  </si>
  <si>
    <t>198</t>
  </si>
  <si>
    <t>700</t>
  </si>
  <si>
    <t>2000</t>
  </si>
  <si>
    <t>4300</t>
  </si>
  <si>
    <t>30500</t>
  </si>
  <si>
    <t>38000</t>
  </si>
  <si>
    <t>27000</t>
  </si>
  <si>
    <t>24500</t>
  </si>
  <si>
    <t>53500</t>
  </si>
  <si>
    <t>52500</t>
  </si>
  <si>
    <t>3500</t>
  </si>
  <si>
    <t>3200</t>
  </si>
  <si>
    <t>450</t>
  </si>
  <si>
    <t>1600</t>
  </si>
  <si>
    <t>82</t>
  </si>
  <si>
    <t>95</t>
  </si>
  <si>
    <t>107</t>
  </si>
  <si>
    <t>513</t>
  </si>
  <si>
    <t>1869</t>
  </si>
  <si>
    <t>139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</si>
  <si>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</si>
  <si>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</si>
  <si>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</si>
  <si>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Стройка: Обустройство Мегионского месторождения нефти</t>
  </si>
  <si>
    <t>Объект: Нефтесборный трубопровод К.37-т.вр.МДНС-1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</si>
  <si>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</si>
  <si>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</si>
  <si>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</si>
  <si>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</si>
  <si>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</si>
  <si>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</si>
  <si>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</si>
  <si>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</si>
  <si>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</si>
  <si>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</si>
  <si>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</si>
  <si>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</si>
  <si>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</si>
  <si>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 Нефтесборный трубопровод МДНС-1-т.вр.МДНС-2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</si>
  <si>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</si>
  <si>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</si>
  <si>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</si>
  <si>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</si>
  <si>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</si>
  <si>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</si>
  <si>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</si>
  <si>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</si>
  <si>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</si>
  <si>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</si>
  <si>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</si>
  <si>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</si>
  <si>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</si>
  <si>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</si>
  <si>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1 к форме 8.2</t>
  </si>
  <si>
    <t>Приложение 2 к форме 8.2</t>
  </si>
  <si>
    <t>Приложение №3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</si>
</sst>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3" formatCode="#,##0.000"/>
    <numFmt numFmtId="194" formatCode="0.0"/>
  </numFmts>
  <fonts count="9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7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0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2" applyNumberFormat="0" applyAlignment="0" applyProtection="0">
      <alignment horizontal="left" vertical="center"/>
    </xf>
    <xf numFmtId="0" fontId="33" fillId="0" borderId="1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5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7" fillId="16" borderId="18"/>
    <xf numFmtId="14" fontId="16" fillId="0" borderId="0">
      <alignment horizontal="right"/>
    </xf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5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6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4" applyNumberFormat="0" applyFont="0" applyAlignment="0" applyProtection="0"/>
    <xf numFmtId="0" fontId="62" fillId="0" borderId="26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5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0" fontId="10" fillId="0" borderId="0"/>
    <xf numFmtId="0" fontId="86" fillId="0" borderId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86" fillId="0" borderId="0"/>
    <xf numFmtId="9" fontId="10" fillId="0" borderId="0" applyFont="0" applyFill="0" applyBorder="0" applyAlignment="0" applyProtection="0"/>
  </cellStyleXfs>
  <cellXfs count="510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6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69" xfId="0" applyNumberFormat="1" applyFont="1" applyFill="1" applyBorder="1" applyAlignment="1">
      <alignment horizontal="center" vertical="center" wrapText="1"/>
    </xf>
    <xf numFmtId="0" fontId="81" fillId="0" borderId="63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8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7" xfId="0" applyFont="1" applyFill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3" fontId="81" fillId="30" borderId="66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8" xfId="0" applyNumberFormat="1" applyFont="1" applyFill="1" applyBorder="1" applyAlignment="1">
      <alignment vertical="center"/>
    </xf>
    <xf numFmtId="3" fontId="83" fillId="30" borderId="57" xfId="0" applyNumberFormat="1" applyFont="1" applyFill="1" applyBorder="1" applyAlignment="1">
      <alignment vertical="center"/>
    </xf>
    <xf numFmtId="0" fontId="11" fillId="0" borderId="0" xfId="2257" applyFont="1" applyFill="1" applyAlignment="1">
      <alignment horizontal="right"/>
    </xf>
    <xf numFmtId="0" fontId="81" fillId="0" borderId="7" xfId="0" applyFont="1" applyBorder="1" applyAlignment="1">
      <alignment horizontal="right" vertical="center" wrapText="1"/>
    </xf>
    <xf numFmtId="0" fontId="81" fillId="0" borderId="7" xfId="0" applyFont="1" applyBorder="1" applyAlignment="1">
      <alignment horizontal="right" vertical="top" wrapText="1"/>
    </xf>
    <xf numFmtId="0" fontId="81" fillId="0" borderId="7" xfId="0" applyFont="1" applyBorder="1" applyAlignment="1">
      <alignment vertical="center"/>
    </xf>
    <xf numFmtId="0" fontId="81" fillId="0" borderId="65" xfId="0" applyFont="1" applyBorder="1" applyAlignment="1">
      <alignment horizontal="right" vertical="top" wrapText="1"/>
    </xf>
    <xf numFmtId="0" fontId="81" fillId="0" borderId="65" xfId="0" applyFont="1" applyBorder="1" applyAlignment="1">
      <alignment vertical="center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6" xfId="0" applyFont="1" applyBorder="1" applyAlignment="1">
      <alignment horizontal="center" vertical="center" wrapText="1"/>
    </xf>
    <xf numFmtId="0" fontId="81" fillId="0" borderId="71" xfId="0" applyFont="1" applyBorder="1" applyAlignment="1">
      <alignment horizontal="center" vertical="center" wrapText="1"/>
    </xf>
    <xf numFmtId="0" fontId="81" fillId="0" borderId="38" xfId="0" applyNumberFormat="1" applyFont="1" applyFill="1" applyBorder="1" applyAlignment="1">
      <alignment horizontal="center" vertical="center" wrapText="1"/>
    </xf>
    <xf numFmtId="0" fontId="83" fillId="0" borderId="48" xfId="0" applyFont="1" applyBorder="1" applyAlignment="1">
      <alignment horizontal="center" vertical="top" wrapText="1"/>
    </xf>
    <xf numFmtId="0" fontId="81" fillId="0" borderId="36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0" fontId="81" fillId="30" borderId="27" xfId="0" applyFont="1" applyFill="1" applyBorder="1" applyAlignment="1">
      <alignment horizontal="right" vertical="center"/>
    </xf>
    <xf numFmtId="0" fontId="81" fillId="30" borderId="25" xfId="0" applyFont="1" applyFill="1" applyBorder="1" applyAlignment="1">
      <alignment horizontal="right" vertical="center"/>
    </xf>
    <xf numFmtId="0" fontId="81" fillId="30" borderId="66" xfId="0" applyFont="1" applyFill="1" applyBorder="1" applyAlignment="1">
      <alignment vertical="center"/>
    </xf>
    <xf numFmtId="0" fontId="81" fillId="30" borderId="8" xfId="0" applyFont="1" applyFill="1" applyBorder="1" applyAlignment="1">
      <alignment vertical="center"/>
    </xf>
    <xf numFmtId="49" fontId="81" fillId="0" borderId="3" xfId="0" applyNumberFormat="1" applyFont="1" applyBorder="1" applyAlignment="1">
      <alignment horizontal="center" vertical="center" wrapText="1"/>
    </xf>
    <xf numFmtId="0" fontId="81" fillId="0" borderId="4" xfId="0" applyFont="1" applyBorder="1" applyAlignment="1">
      <alignment horizontal="right" vertical="center" wrapText="1"/>
    </xf>
    <xf numFmtId="3" fontId="81" fillId="30" borderId="5" xfId="0" applyNumberFormat="1" applyFont="1" applyFill="1" applyBorder="1" applyAlignment="1">
      <alignment vertical="center"/>
    </xf>
    <xf numFmtId="49" fontId="81" fillId="0" borderId="6" xfId="0" applyNumberFormat="1" applyFont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6" fillId="0" borderId="42" xfId="976" applyFont="1" applyFill="1" applyBorder="1" applyAlignment="1">
      <alignment horizontal="left" vertical="center"/>
    </xf>
    <xf numFmtId="0" fontId="11" fillId="0" borderId="42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28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4" fontId="11" fillId="0" borderId="0" xfId="908" applyNumberFormat="1" applyFont="1" applyAlignment="1">
      <alignment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3" fontId="11" fillId="0" borderId="0" xfId="2257" applyNumberFormat="1" applyFont="1" applyFill="1" applyAlignment="1">
      <alignment horizontal="center"/>
    </xf>
    <xf numFmtId="3" fontId="81" fillId="0" borderId="6" xfId="0" applyNumberFormat="1" applyFont="1" applyBorder="1" applyAlignment="1">
      <alignment horizontal="center" vertical="center" wrapText="1"/>
    </xf>
    <xf numFmtId="189" fontId="81" fillId="0" borderId="6" xfId="0" applyNumberFormat="1" applyFont="1" applyBorder="1" applyAlignment="1">
      <alignment horizontal="center" vertical="center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6" xfId="0" applyFont="1" applyBorder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9" xfId="0" applyNumberFormat="1" applyFont="1" applyBorder="1" applyAlignment="1">
      <alignment horizontal="left" vertical="center"/>
    </xf>
    <xf numFmtId="0" fontId="81" fillId="0" borderId="9" xfId="0" applyFont="1" applyBorder="1" applyAlignment="1">
      <alignment vertical="center"/>
    </xf>
    <xf numFmtId="0" fontId="81" fillId="0" borderId="9" xfId="0" applyNumberFormat="1" applyFont="1" applyBorder="1" applyAlignment="1">
      <alignment horizontal="right" vertical="center" wrapText="1"/>
    </xf>
    <xf numFmtId="0" fontId="81" fillId="0" borderId="9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0" fillId="0" borderId="0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9" fillId="0" borderId="0" xfId="0" applyNumberFormat="1" applyFont="1" applyBorder="1" applyAlignment="1">
      <alignment horizontal="right" vertical="top" wrapText="1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 applyAlignment="1">
      <alignment horizontal="center" vertical="top" wrapText="1"/>
    </xf>
    <xf numFmtId="49" fontId="39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81" fillId="0" borderId="28" xfId="0" applyNumberFormat="1" applyFont="1" applyFill="1" applyBorder="1" applyAlignment="1">
      <alignment horizontal="center" vertical="center" wrapText="1"/>
    </xf>
    <xf numFmtId="0" fontId="68" fillId="30" borderId="65" xfId="1567" applyFont="1" applyFill="1" applyBorder="1" applyAlignment="1">
      <alignment horizontal="right" vertical="center" wrapText="1"/>
    </xf>
    <xf numFmtId="3" fontId="68" fillId="30" borderId="65" xfId="908" applyNumberFormat="1" applyFont="1" applyFill="1" applyBorder="1" applyAlignment="1">
      <alignment horizontal="right" vertical="center" wrapText="1"/>
    </xf>
    <xf numFmtId="3" fontId="67" fillId="30" borderId="65" xfId="908" applyNumberFormat="1" applyFont="1" applyFill="1" applyBorder="1" applyAlignment="1">
      <alignment horizontal="right" vertical="center" wrapText="1"/>
    </xf>
    <xf numFmtId="2" fontId="68" fillId="30" borderId="65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horizontal="center" vertical="center" wrapText="1"/>
    </xf>
    <xf numFmtId="0" fontId="11" fillId="0" borderId="27" xfId="908" applyFont="1" applyBorder="1" applyAlignment="1">
      <alignment vertical="center"/>
    </xf>
    <xf numFmtId="0" fontId="11" fillId="0" borderId="25" xfId="908" applyFont="1" applyBorder="1" applyAlignment="1">
      <alignment vertical="center"/>
    </xf>
    <xf numFmtId="4" fontId="66" fillId="0" borderId="68" xfId="908" applyNumberFormat="1" applyFont="1" applyFill="1" applyBorder="1" applyAlignment="1">
      <alignment vertical="center" wrapText="1"/>
    </xf>
    <xf numFmtId="4" fontId="66" fillId="0" borderId="41" xfId="908" applyNumberFormat="1" applyFont="1" applyFill="1" applyBorder="1" applyAlignment="1">
      <alignment vertical="center" wrapText="1"/>
    </xf>
    <xf numFmtId="4" fontId="11" fillId="0" borderId="53" xfId="908" applyNumberFormat="1" applyFont="1" applyFill="1" applyBorder="1" applyAlignment="1">
      <alignment vertical="center" wrapText="1"/>
    </xf>
    <xf numFmtId="4" fontId="66" fillId="0" borderId="53" xfId="908" applyNumberFormat="1" applyFont="1" applyFill="1" applyBorder="1" applyAlignment="1">
      <alignment vertical="center" wrapText="1"/>
    </xf>
    <xf numFmtId="1" fontId="66" fillId="0" borderId="53" xfId="908" applyNumberFormat="1" applyFont="1" applyFill="1" applyBorder="1" applyAlignment="1">
      <alignment vertical="center" wrapText="1"/>
    </xf>
    <xf numFmtId="49" fontId="11" fillId="0" borderId="53" xfId="973" applyNumberFormat="1" applyFont="1" applyFill="1" applyBorder="1" applyAlignment="1">
      <alignment horizontal="left" vertical="center" wrapText="1"/>
    </xf>
    <xf numFmtId="49" fontId="11" fillId="0" borderId="53" xfId="2239" applyNumberFormat="1" applyFont="1" applyBorder="1" applyAlignment="1">
      <alignment horizontal="left" vertical="center" wrapText="1"/>
    </xf>
    <xf numFmtId="0" fontId="68" fillId="30" borderId="27" xfId="1567" applyFont="1" applyFill="1" applyBorder="1" applyAlignment="1">
      <alignment horizontal="right" vertical="center" wrapText="1"/>
    </xf>
    <xf numFmtId="3" fontId="68" fillId="30" borderId="25" xfId="908" applyNumberFormat="1" applyFont="1" applyFill="1" applyBorder="1" applyAlignment="1">
      <alignment horizontal="right" vertical="center" wrapText="1"/>
    </xf>
    <xf numFmtId="4" fontId="66" fillId="0" borderId="67" xfId="908" applyNumberFormat="1" applyFont="1" applyFill="1" applyBorder="1" applyAlignment="1">
      <alignment vertical="center" wrapText="1"/>
    </xf>
    <xf numFmtId="0" fontId="11" fillId="0" borderId="47" xfId="908" applyFont="1" applyBorder="1" applyAlignment="1">
      <alignment vertical="center"/>
    </xf>
    <xf numFmtId="4" fontId="66" fillId="0" borderId="61" xfId="908" applyNumberFormat="1" applyFont="1" applyFill="1" applyBorder="1" applyAlignment="1">
      <alignment vertical="center" wrapText="1"/>
    </xf>
    <xf numFmtId="4" fontId="66" fillId="0" borderId="28" xfId="908" applyNumberFormat="1" applyFont="1" applyFill="1" applyBorder="1" applyAlignment="1">
      <alignment vertical="center" wrapText="1"/>
    </xf>
    <xf numFmtId="2" fontId="73" fillId="0" borderId="28" xfId="908" applyNumberFormat="1" applyFont="1" applyFill="1" applyBorder="1" applyAlignment="1">
      <alignment horizontal="center" vertical="center" wrapText="1"/>
    </xf>
    <xf numFmtId="4" fontId="69" fillId="0" borderId="28" xfId="908" applyNumberFormat="1" applyFont="1" applyFill="1" applyBorder="1" applyAlignment="1">
      <alignment horizontal="center" vertical="center" wrapText="1"/>
    </xf>
    <xf numFmtId="4" fontId="66" fillId="0" borderId="28" xfId="908" applyNumberFormat="1" applyFont="1" applyFill="1" applyBorder="1" applyAlignment="1">
      <alignment horizontal="center" vertical="center" wrapText="1"/>
    </xf>
    <xf numFmtId="4" fontId="66" fillId="0" borderId="62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1" xfId="908" applyNumberFormat="1" applyFont="1" applyFill="1" applyBorder="1" applyAlignment="1">
      <alignment vertical="center" wrapText="1"/>
    </xf>
    <xf numFmtId="2" fontId="68" fillId="30" borderId="27" xfId="908" applyNumberFormat="1" applyFont="1" applyFill="1" applyBorder="1" applyAlignment="1">
      <alignment horizontal="right" vertical="center" wrapText="1"/>
    </xf>
    <xf numFmtId="2" fontId="68" fillId="30" borderId="25" xfId="908" applyNumberFormat="1" applyFont="1" applyFill="1" applyBorder="1" applyAlignment="1">
      <alignment horizontal="right"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25" xfId="908" applyNumberFormat="1" applyFont="1" applyFill="1" applyBorder="1" applyAlignment="1">
      <alignment vertical="center" wrapText="1"/>
    </xf>
    <xf numFmtId="4" fontId="66" fillId="0" borderId="47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horizontal="center" vertical="center" wrapText="1"/>
    </xf>
    <xf numFmtId="4" fontId="69" fillId="0" borderId="41" xfId="908" applyNumberFormat="1" applyFont="1" applyFill="1" applyBorder="1" applyAlignment="1">
      <alignment horizontal="center" vertical="center" wrapText="1"/>
    </xf>
    <xf numFmtId="4" fontId="69" fillId="0" borderId="62" xfId="908" applyNumberFormat="1" applyFont="1" applyFill="1" applyBorder="1" applyAlignment="1">
      <alignment horizontal="center" vertical="center" wrapText="1"/>
    </xf>
    <xf numFmtId="3" fontId="67" fillId="30" borderId="66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66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3" xfId="908" applyNumberFormat="1" applyFont="1" applyFill="1" applyBorder="1" applyAlignment="1">
      <alignment horizontal="center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3" fontId="67" fillId="30" borderId="41" xfId="908" applyNumberFormat="1" applyFont="1" applyFill="1" applyBorder="1" applyAlignment="1">
      <alignment horizontal="right"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41" xfId="908" applyNumberFormat="1" applyFont="1" applyFill="1" applyBorder="1" applyAlignment="1">
      <alignment vertical="center" wrapText="1"/>
    </xf>
    <xf numFmtId="4" fontId="69" fillId="0" borderId="62" xfId="908" applyNumberFormat="1" applyFont="1" applyFill="1" applyBorder="1" applyAlignment="1">
      <alignment vertical="center" wrapText="1"/>
    </xf>
    <xf numFmtId="0" fontId="68" fillId="30" borderId="68" xfId="1567" applyFont="1" applyFill="1" applyBorder="1" applyAlignment="1">
      <alignment horizontal="right" vertical="center" wrapText="1"/>
    </xf>
    <xf numFmtId="3" fontId="68" fillId="30" borderId="41" xfId="908" applyNumberFormat="1" applyFont="1" applyFill="1" applyBorder="1" applyAlignment="1">
      <alignment horizontal="right" vertical="center" wrapText="1"/>
    </xf>
    <xf numFmtId="3" fontId="11" fillId="32" borderId="65" xfId="908" applyNumberFormat="1" applyFont="1" applyFill="1" applyBorder="1" applyAlignment="1">
      <alignment horizontal="right" vertical="center" wrapText="1"/>
    </xf>
    <xf numFmtId="3" fontId="11" fillId="32" borderId="27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5" xfId="908" applyNumberFormat="1" applyFont="1" applyFill="1" applyBorder="1" applyAlignment="1">
      <alignment horizontal="right" vertical="center" wrapText="1"/>
    </xf>
    <xf numFmtId="0" fontId="11" fillId="32" borderId="49" xfId="908" applyFont="1" applyFill="1" applyBorder="1" applyAlignment="1">
      <alignment vertical="center"/>
    </xf>
    <xf numFmtId="4" fontId="66" fillId="32" borderId="50" xfId="908" applyNumberFormat="1" applyFont="1" applyFill="1" applyBorder="1" applyAlignment="1">
      <alignment vertical="center" wrapText="1"/>
    </xf>
    <xf numFmtId="3" fontId="66" fillId="32" borderId="50" xfId="908" applyNumberFormat="1" applyFont="1" applyFill="1" applyBorder="1" applyAlignment="1">
      <alignment vertical="center" wrapText="1"/>
    </xf>
    <xf numFmtId="4" fontId="66" fillId="32" borderId="72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0" xfId="908" applyNumberFormat="1" applyFont="1" applyFill="1" applyBorder="1" applyAlignment="1">
      <alignment vertical="center" wrapText="1"/>
    </xf>
    <xf numFmtId="4" fontId="69" fillId="32" borderId="72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2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29" xfId="908" applyFont="1" applyFill="1" applyBorder="1" applyAlignment="1">
      <alignment vertical="center"/>
    </xf>
    <xf numFmtId="3" fontId="66" fillId="32" borderId="53" xfId="2240" applyNumberFormat="1" applyFont="1" applyFill="1" applyBorder="1" applyAlignment="1">
      <alignment horizontal="center" vertical="center" wrapText="1"/>
    </xf>
    <xf numFmtId="9" fontId="66" fillId="32" borderId="41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5" xfId="2240" applyFont="1" applyFill="1" applyBorder="1" applyAlignment="1">
      <alignment horizontal="center" vertical="center" wrapText="1"/>
    </xf>
    <xf numFmtId="9" fontId="66" fillId="32" borderId="53" xfId="2240" applyFont="1" applyFill="1" applyBorder="1" applyAlignment="1">
      <alignment horizontal="center" vertical="center" wrapText="1"/>
    </xf>
    <xf numFmtId="9" fontId="69" fillId="32" borderId="41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69" fillId="32" borderId="41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1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65" xfId="908" applyNumberFormat="1" applyFont="1" applyFill="1" applyBorder="1" applyAlignment="1">
      <alignment horizontal="center" vertical="center" wrapText="1"/>
    </xf>
    <xf numFmtId="1" fontId="66" fillId="32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7" xfId="908" applyNumberFormat="1" applyFont="1" applyFill="1" applyBorder="1" applyAlignment="1">
      <alignment horizontal="center" vertical="center"/>
    </xf>
    <xf numFmtId="3" fontId="11" fillId="32" borderId="68" xfId="908" applyNumberFormat="1" applyFont="1" applyFill="1" applyBorder="1" applyAlignment="1">
      <alignment horizontal="right" vertical="center" wrapText="1"/>
    </xf>
    <xf numFmtId="3" fontId="11" fillId="32" borderId="41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6" fillId="32" borderId="67" xfId="908" applyNumberFormat="1" applyFont="1" applyFill="1" applyBorder="1" applyAlignment="1">
      <alignment horizontal="right" vertical="center" wrapText="1"/>
    </xf>
    <xf numFmtId="3" fontId="66" fillId="32" borderId="53" xfId="908" applyNumberFormat="1" applyFont="1" applyFill="1" applyBorder="1" applyAlignment="1">
      <alignment horizontal="right" vertical="center" wrapText="1"/>
    </xf>
    <xf numFmtId="4" fontId="79" fillId="32" borderId="50" xfId="908" applyNumberFormat="1" applyFont="1" applyFill="1" applyBorder="1" applyAlignment="1">
      <alignment vertical="center" wrapText="1"/>
    </xf>
    <xf numFmtId="0" fontId="79" fillId="32" borderId="53" xfId="976" applyFont="1" applyFill="1" applyBorder="1" applyAlignment="1">
      <alignment horizontal="left" vertical="center"/>
    </xf>
    <xf numFmtId="49" fontId="68" fillId="30" borderId="27" xfId="0" applyNumberFormat="1" applyFont="1" applyFill="1" applyBorder="1" applyAlignment="1">
      <alignment horizontal="center" vertical="center" wrapText="1" shrinkToFit="1"/>
    </xf>
    <xf numFmtId="0" fontId="68" fillId="30" borderId="64" xfId="0" applyFont="1" applyFill="1" applyBorder="1" applyAlignment="1">
      <alignment horizontal="left" vertical="center" wrapText="1" shrinkToFit="1"/>
    </xf>
    <xf numFmtId="49" fontId="68" fillId="30" borderId="25" xfId="0" applyNumberFormat="1" applyFont="1" applyFill="1" applyBorder="1" applyAlignment="1">
      <alignment horizontal="center" vertical="center" wrapText="1" shrinkToFit="1"/>
    </xf>
    <xf numFmtId="0" fontId="68" fillId="30" borderId="29" xfId="0" applyFont="1" applyFill="1" applyBorder="1" applyAlignment="1">
      <alignment horizontal="left" vertical="center" wrapText="1" shrinkToFit="1"/>
    </xf>
    <xf numFmtId="187" fontId="68" fillId="32" borderId="62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8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3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8" xfId="908" applyFont="1" applyFill="1" applyBorder="1" applyAlignment="1">
      <alignment horizontal="center" vertical="center"/>
    </xf>
    <xf numFmtId="1" fontId="11" fillId="32" borderId="1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5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8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7" xfId="908" applyFont="1" applyFill="1" applyBorder="1" applyAlignment="1">
      <alignment horizontal="center" vertical="center"/>
    </xf>
    <xf numFmtId="1" fontId="11" fillId="32" borderId="57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4" xfId="908" applyFont="1" applyFill="1" applyBorder="1" applyAlignment="1">
      <alignment horizontal="center" vertical="center"/>
    </xf>
    <xf numFmtId="4" fontId="66" fillId="32" borderId="67" xfId="908" applyNumberFormat="1" applyFont="1" applyFill="1" applyBorder="1" applyAlignment="1">
      <alignment horizontal="right" vertical="center" wrapText="1"/>
    </xf>
    <xf numFmtId="3" fontId="11" fillId="32" borderId="53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1" xfId="908" applyFont="1" applyFill="1" applyBorder="1" applyAlignment="1">
      <alignment horizontal="center" vertical="center"/>
    </xf>
    <xf numFmtId="0" fontId="11" fillId="32" borderId="65" xfId="976" applyFont="1" applyFill="1" applyBorder="1" applyAlignment="1">
      <alignment horizontal="left" vertical="center"/>
    </xf>
    <xf numFmtId="0" fontId="11" fillId="32" borderId="65" xfId="908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6" xfId="908" applyFont="1" applyFill="1" applyBorder="1" applyAlignment="1">
      <alignment horizontal="center" vertical="center"/>
    </xf>
    <xf numFmtId="0" fontId="11" fillId="32" borderId="37" xfId="976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0" fontId="79" fillId="32" borderId="39" xfId="908" applyFont="1" applyFill="1" applyBorder="1" applyAlignment="1">
      <alignment vertical="center"/>
    </xf>
    <xf numFmtId="4" fontId="79" fillId="32" borderId="39" xfId="908" applyNumberFormat="1" applyFont="1" applyFill="1" applyBorder="1" applyAlignment="1">
      <alignment vertical="center" wrapText="1"/>
    </xf>
    <xf numFmtId="3" fontId="79" fillId="32" borderId="18" xfId="908" applyNumberFormat="1" applyFont="1" applyFill="1" applyBorder="1" applyAlignment="1">
      <alignment horizontal="right" vertical="center" wrapText="1"/>
    </xf>
    <xf numFmtId="3" fontId="79" fillId="32" borderId="45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8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8" xfId="908" applyNumberFormat="1" applyFont="1" applyFill="1" applyBorder="1" applyAlignment="1">
      <alignment horizontal="right" vertical="center" wrapText="1"/>
    </xf>
    <xf numFmtId="3" fontId="79" fillId="32" borderId="18" xfId="908" applyNumberFormat="1" applyFont="1" applyFill="1" applyBorder="1" applyAlignment="1">
      <alignment horizontal="center" vertical="center" wrapText="1"/>
    </xf>
    <xf numFmtId="3" fontId="79" fillId="32" borderId="67" xfId="908" applyNumberFormat="1" applyFont="1" applyFill="1" applyBorder="1" applyAlignment="1">
      <alignment horizontal="center" vertical="center" wrapText="1"/>
    </xf>
    <xf numFmtId="3" fontId="79" fillId="32" borderId="53" xfId="908" applyNumberFormat="1" applyFont="1" applyFill="1" applyBorder="1" applyAlignment="1">
      <alignment horizontal="center" vertical="center" wrapText="1"/>
    </xf>
    <xf numFmtId="3" fontId="80" fillId="32" borderId="53" xfId="908" applyNumberFormat="1" applyFont="1" applyFill="1" applyBorder="1" applyAlignment="1">
      <alignment horizontal="center" vertical="center" wrapText="1"/>
    </xf>
    <xf numFmtId="3" fontId="79" fillId="32" borderId="53" xfId="908" applyNumberFormat="1" applyFont="1" applyFill="1" applyBorder="1" applyAlignment="1">
      <alignment horizontal="center" vertical="center"/>
    </xf>
    <xf numFmtId="3" fontId="80" fillId="30" borderId="53" xfId="908" applyNumberFormat="1" applyFont="1" applyFill="1" applyBorder="1" applyAlignment="1">
      <alignment horizontal="center" vertical="center" wrapText="1"/>
    </xf>
    <xf numFmtId="3" fontId="80" fillId="32" borderId="61" xfId="908" applyNumberFormat="1" applyFont="1" applyFill="1" applyBorder="1" applyAlignment="1">
      <alignment horizontal="center" vertical="center" wrapText="1"/>
    </xf>
    <xf numFmtId="3" fontId="79" fillId="32" borderId="50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Border="1" applyAlignment="1">
      <alignment horizontal="left" vertical="center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4" xfId="908" applyFont="1" applyFill="1" applyBorder="1" applyAlignment="1">
      <alignment vertical="center"/>
    </xf>
    <xf numFmtId="4" fontId="79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44" xfId="908" applyNumberFormat="1" applyFont="1" applyFill="1" applyBorder="1" applyAlignment="1">
      <alignment vertical="center" wrapText="1"/>
    </xf>
    <xf numFmtId="4" fontId="66" fillId="32" borderId="37" xfId="908" applyNumberFormat="1" applyFont="1" applyFill="1" applyBorder="1" applyAlignment="1">
      <alignment vertical="center" wrapText="1"/>
    </xf>
    <xf numFmtId="4" fontId="66" fillId="32" borderId="46" xfId="908" applyNumberFormat="1" applyFont="1" applyFill="1" applyBorder="1" applyAlignment="1">
      <alignment vertical="center" wrapText="1"/>
    </xf>
    <xf numFmtId="4" fontId="66" fillId="32" borderId="51" xfId="908" applyNumberFormat="1" applyFont="1" applyFill="1" applyBorder="1" applyAlignment="1">
      <alignment vertical="center" wrapText="1"/>
    </xf>
    <xf numFmtId="4" fontId="69" fillId="32" borderId="44" xfId="908" applyNumberFormat="1" applyFont="1" applyFill="1" applyBorder="1" applyAlignment="1">
      <alignment vertical="center" wrapText="1"/>
    </xf>
    <xf numFmtId="4" fontId="69" fillId="32" borderId="37" xfId="908" applyNumberFormat="1" applyFont="1" applyFill="1" applyBorder="1" applyAlignment="1">
      <alignment vertical="center" wrapText="1"/>
    </xf>
    <xf numFmtId="4" fontId="69" fillId="32" borderId="37" xfId="908" applyNumberFormat="1" applyFont="1" applyFill="1" applyBorder="1" applyAlignment="1">
      <alignment horizontal="center"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44" xfId="908" applyNumberFormat="1" applyFont="1" applyFill="1" applyBorder="1" applyAlignment="1">
      <alignment horizontal="center" vertical="center" wrapText="1"/>
    </xf>
    <xf numFmtId="4" fontId="66" fillId="32" borderId="37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center" vertical="center"/>
    </xf>
    <xf numFmtId="0" fontId="81" fillId="0" borderId="28" xfId="0" applyNumberFormat="1" applyFont="1" applyFill="1" applyBorder="1" applyAlignment="1">
      <alignment horizontal="center" vertical="center" wrapText="1"/>
    </xf>
    <xf numFmtId="3" fontId="79" fillId="33" borderId="18" xfId="908" applyNumberFormat="1" applyFont="1" applyFill="1" applyBorder="1" applyAlignment="1">
      <alignment horizontal="right" vertical="center" wrapText="1"/>
    </xf>
    <xf numFmtId="3" fontId="79" fillId="33" borderId="45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7" xfId="908" applyNumberFormat="1" applyFont="1" applyFill="1" applyBorder="1" applyAlignment="1">
      <alignment horizontal="right" vertical="center" wrapText="1"/>
    </xf>
    <xf numFmtId="0" fontId="83" fillId="0" borderId="0" xfId="0" applyFont="1" applyAlignment="1">
      <alignment horizontal="center" vertical="center" wrapText="1"/>
    </xf>
    <xf numFmtId="49" fontId="83" fillId="0" borderId="0" xfId="0" applyNumberFormat="1" applyFont="1" applyAlignment="1">
      <alignment horizontal="right" vertical="center"/>
    </xf>
    <xf numFmtId="0" fontId="81" fillId="0" borderId="71" xfId="0" applyFont="1" applyBorder="1" applyAlignment="1">
      <alignment horizontal="left" vertical="center"/>
    </xf>
    <xf numFmtId="0" fontId="81" fillId="0" borderId="6" xfId="0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top" wrapText="1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0" fontId="81" fillId="0" borderId="71" xfId="0" applyFont="1" applyBorder="1" applyAlignment="1">
      <alignment horizontal="left" vertical="center" wrapText="1"/>
    </xf>
    <xf numFmtId="0" fontId="81" fillId="0" borderId="65" xfId="0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4" fontId="67" fillId="25" borderId="47" xfId="908" applyNumberFormat="1" applyFont="1" applyFill="1" applyBorder="1" applyAlignment="1">
      <alignment vertical="center" wrapText="1"/>
    </xf>
    <xf numFmtId="4" fontId="67" fillId="25" borderId="62" xfId="908" applyNumberFormat="1" applyFont="1" applyFill="1" applyBorder="1" applyAlignment="1">
      <alignment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68" xfId="908" applyNumberFormat="1" applyFont="1" applyFill="1" applyBorder="1" applyAlignment="1">
      <alignment vertical="center" wrapText="1"/>
    </xf>
    <xf numFmtId="4" fontId="66" fillId="16" borderId="47" xfId="908" applyNumberFormat="1" applyFont="1" applyFill="1" applyBorder="1" applyAlignment="1">
      <alignment horizontal="center" vertical="center" wrapText="1"/>
    </xf>
    <xf numFmtId="4" fontId="66" fillId="16" borderId="6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5" xfId="908" applyNumberFormat="1" applyFont="1" applyFill="1" applyBorder="1" applyAlignment="1">
      <alignment vertical="center" wrapText="1"/>
    </xf>
    <xf numFmtId="4" fontId="67" fillId="25" borderId="41" xfId="908" applyNumberFormat="1" applyFont="1" applyFill="1" applyBorder="1" applyAlignment="1">
      <alignment vertical="center" wrapText="1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8" xfId="975" applyFont="1" applyFill="1" applyBorder="1" applyAlignment="1" applyProtection="1">
      <alignment horizontal="center" vertical="center" wrapText="1"/>
      <protection locked="0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53" xfId="975" applyFont="1" applyFill="1" applyBorder="1" applyAlignment="1" applyProtection="1">
      <alignment horizontal="center" vertical="center" wrapText="1"/>
      <protection locked="0"/>
    </xf>
    <xf numFmtId="0" fontId="11" fillId="32" borderId="61" xfId="975" applyFont="1" applyFill="1" applyBorder="1" applyAlignment="1" applyProtection="1">
      <alignment horizontal="center" vertical="center" wrapText="1"/>
      <protection locked="0"/>
    </xf>
    <xf numFmtId="0" fontId="11" fillId="32" borderId="41" xfId="975" applyFont="1" applyFill="1" applyBorder="1" applyAlignment="1" applyProtection="1">
      <alignment horizontal="center" vertical="center" wrapText="1"/>
      <protection locked="0"/>
    </xf>
    <xf numFmtId="0" fontId="11" fillId="32" borderId="62" xfId="975" applyFont="1" applyFill="1" applyBorder="1" applyAlignment="1" applyProtection="1">
      <alignment horizontal="center" vertical="center" wrapText="1"/>
      <protection locked="0"/>
    </xf>
    <xf numFmtId="0" fontId="66" fillId="32" borderId="39" xfId="908" applyFont="1" applyFill="1" applyBorder="1" applyAlignment="1">
      <alignment horizontal="center" vertical="center"/>
    </xf>
    <xf numFmtId="0" fontId="66" fillId="32" borderId="12" xfId="908" applyFont="1" applyFill="1" applyBorder="1" applyAlignment="1">
      <alignment horizontal="center" vertical="center"/>
    </xf>
    <xf numFmtId="0" fontId="66" fillId="32" borderId="74" xfId="908" applyFont="1" applyFill="1" applyBorder="1" applyAlignment="1">
      <alignment horizontal="center" vertical="center"/>
    </xf>
    <xf numFmtId="187" fontId="68" fillId="32" borderId="41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8" fillId="32" borderId="72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11" fillId="32" borderId="55" xfId="974" applyFont="1" applyFill="1" applyBorder="1" applyAlignment="1">
      <alignment horizontal="center" vertical="center" wrapText="1"/>
    </xf>
    <xf numFmtId="0" fontId="11" fillId="32" borderId="43" xfId="974" applyFont="1" applyFill="1" applyBorder="1" applyAlignment="1">
      <alignment horizontal="center" vertical="center" wrapText="1"/>
    </xf>
    <xf numFmtId="0" fontId="11" fillId="32" borderId="49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0" xfId="975" applyFont="1" applyFill="1" applyBorder="1" applyAlignment="1" applyProtection="1">
      <alignment horizontal="center" vertical="center" wrapText="1"/>
      <protection locked="0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68" fillId="32" borderId="32" xfId="975" applyFont="1" applyFill="1" applyBorder="1" applyAlignment="1" applyProtection="1">
      <alignment horizontal="center" vertical="center" wrapText="1"/>
      <protection locked="0"/>
    </xf>
    <xf numFmtId="0" fontId="68" fillId="32" borderId="73" xfId="975" applyFont="1" applyFill="1" applyBorder="1" applyAlignment="1" applyProtection="1">
      <alignment horizontal="center" vertical="center" wrapText="1"/>
      <protection locked="0"/>
    </xf>
    <xf numFmtId="0" fontId="68" fillId="32" borderId="40" xfId="974" applyFont="1" applyFill="1" applyBorder="1" applyAlignment="1">
      <alignment horizontal="center" vertical="center" wrapText="1"/>
    </xf>
    <xf numFmtId="0" fontId="68" fillId="32" borderId="25" xfId="974" applyFont="1" applyFill="1" applyBorder="1" applyAlignment="1">
      <alignment horizontal="center" vertical="center" wrapText="1"/>
    </xf>
    <xf numFmtId="0" fontId="68" fillId="32" borderId="47" xfId="974" applyFont="1" applyFill="1" applyBorder="1" applyAlignment="1">
      <alignment horizontal="center" vertical="center" wrapText="1"/>
    </xf>
    <xf numFmtId="0" fontId="11" fillId="32" borderId="58" xfId="974" applyFont="1" applyFill="1" applyBorder="1" applyAlignment="1">
      <alignment horizontal="center" vertical="center" wrapText="1"/>
    </xf>
    <xf numFmtId="0" fontId="11" fillId="32" borderId="31" xfId="974" applyFont="1" applyFill="1" applyBorder="1" applyAlignment="1">
      <alignment horizontal="center" vertical="center" wrapText="1"/>
    </xf>
    <xf numFmtId="187" fontId="80" fillId="32" borderId="32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3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59" xfId="974" applyFont="1" applyFill="1" applyBorder="1" applyAlignment="1">
      <alignment horizontal="center" vertical="center" wrapText="1"/>
    </xf>
    <xf numFmtId="0" fontId="11" fillId="32" borderId="70" xfId="974" applyFont="1" applyFill="1" applyBorder="1" applyAlignment="1">
      <alignment horizontal="center" vertical="center" wrapText="1"/>
    </xf>
    <xf numFmtId="0" fontId="11" fillId="32" borderId="45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7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8" xfId="974" applyFont="1" applyFill="1" applyBorder="1" applyAlignment="1">
      <alignment horizontal="center" vertical="center" wrapText="1"/>
    </xf>
    <xf numFmtId="0" fontId="11" fillId="32" borderId="72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1" fillId="32" borderId="33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8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8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7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69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8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8" xfId="0" applyNumberFormat="1" applyFont="1" applyFill="1" applyBorder="1" applyAlignment="1">
      <alignment horizontal="left" vertical="center" wrapText="1"/>
    </xf>
    <xf numFmtId="0" fontId="81" fillId="0" borderId="40" xfId="0" applyNumberFormat="1" applyFont="1" applyFill="1" applyBorder="1" applyAlignment="1">
      <alignment horizontal="center" vertical="center" wrapText="1"/>
    </xf>
    <xf numFmtId="0" fontId="81" fillId="0" borderId="25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3" xfId="0" applyNumberFormat="1" applyFont="1" applyBorder="1" applyAlignment="1">
      <alignment horizontal="center" vertical="top" wrapText="1"/>
    </xf>
    <xf numFmtId="49" fontId="84" fillId="0" borderId="52" xfId="0" applyNumberFormat="1" applyFont="1" applyBorder="1" applyAlignment="1">
      <alignment horizontal="center" vertical="top" wrapText="1"/>
    </xf>
    <xf numFmtId="49" fontId="84" fillId="0" borderId="56" xfId="0" applyNumberFormat="1" applyFont="1" applyBorder="1" applyAlignment="1">
      <alignment horizontal="center" vertical="top" wrapText="1"/>
    </xf>
    <xf numFmtId="0" fontId="81" fillId="0" borderId="36" xfId="0" applyFont="1" applyBorder="1" applyAlignment="1">
      <alignment horizontal="center" vertical="center"/>
    </xf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46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7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  <xf numFmtId="4" fontId="71" fillId="0" borderId="0" xfId="2260" applyFont="1" applyAlignment="1"/>
    <xf numFmtId="4" fontId="71" fillId="0" borderId="0" xfId="2260" applyFont="1">
      <alignment vertical="center"/>
    </xf>
    <xf numFmtId="4" fontId="71" fillId="0" borderId="0" xfId="2260" applyFont="1" applyAlignment="1">
      <alignment horizontal="center"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66" fillId="0" borderId="0" xfId="2260" applyFont="1" applyAlignment="1">
      <alignment horizontal="center"/>
    </xf>
    <xf numFmtId="4" fontId="11" fillId="0" borderId="0" xfId="2260" applyFont="1">
      <alignment vertical="center"/>
    </xf>
    <xf numFmtId="0" fontId="87" fillId="0" borderId="0" xfId="797" applyFont="1" applyFill="1" applyAlignment="1">
      <alignment horizontal="center"/>
    </xf>
    <xf numFmtId="0" fontId="87" fillId="0" borderId="0" xfId="797" applyFont="1" applyFill="1" applyAlignment="1"/>
    <xf numFmtId="0" fontId="66" fillId="0" borderId="0" xfId="2260" applyNumberFormat="1" applyFont="1" applyAlignment="1"/>
    <xf numFmtId="4" fontId="11" fillId="0" borderId="32" xfId="2260" applyFont="1" applyBorder="1" applyAlignment="1">
      <alignment horizontal="center" vertical="center" wrapText="1"/>
    </xf>
    <xf numFmtId="4" fontId="11" fillId="0" borderId="33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6" xfId="2260" applyFont="1" applyFill="1" applyBorder="1" applyAlignment="1">
      <alignment horizontal="left" vertical="center" wrapText="1"/>
    </xf>
    <xf numFmtId="4" fontId="71" fillId="25" borderId="37" xfId="2260" applyFont="1" applyFill="1" applyBorder="1" applyAlignment="1">
      <alignment horizontal="left" vertical="center" wrapText="1"/>
    </xf>
    <xf numFmtId="3" fontId="11" fillId="0" borderId="37" xfId="2260" applyNumberFormat="1" applyFont="1" applyBorder="1" applyAlignment="1">
      <alignment horizontal="center" vertical="center" wrapText="1"/>
    </xf>
    <xf numFmtId="4" fontId="11" fillId="0" borderId="37" xfId="2260" applyNumberFormat="1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8" xfId="2260" applyNumberFormat="1" applyFont="1" applyBorder="1" applyAlignment="1">
      <alignment horizontal="center" vertical="center" wrapText="1"/>
    </xf>
    <xf numFmtId="4" fontId="66" fillId="0" borderId="39" xfId="2260" applyFont="1" applyBorder="1" applyAlignment="1">
      <alignment horizontal="center" vertical="top" wrapText="1"/>
    </xf>
    <xf numFmtId="4" fontId="66" fillId="0" borderId="12" xfId="2260" applyFont="1" applyBorder="1" applyAlignment="1">
      <alignment horizontal="center" vertical="top" wrapText="1"/>
    </xf>
    <xf numFmtId="4" fontId="66" fillId="0" borderId="74" xfId="2260" applyFont="1" applyBorder="1" applyAlignment="1">
      <alignment horizontal="center" vertical="top" wrapText="1"/>
    </xf>
    <xf numFmtId="4" fontId="66" fillId="0" borderId="18" xfId="2260" applyNumberFormat="1" applyFont="1" applyBorder="1" applyAlignment="1">
      <alignment horizontal="right" vertical="top" wrapText="1"/>
    </xf>
    <xf numFmtId="0" fontId="11" fillId="0" borderId="9" xfId="2261" applyFont="1" applyBorder="1"/>
    <xf numFmtId="0" fontId="11" fillId="0" borderId="0" xfId="2261" applyFont="1"/>
    <xf numFmtId="0" fontId="11" fillId="0" borderId="9" xfId="2261" applyFont="1" applyBorder="1" applyAlignment="1">
      <alignment horizontal="center"/>
    </xf>
    <xf numFmtId="0" fontId="11" fillId="0" borderId="0" xfId="2261" applyFont="1" applyBorder="1" applyAlignment="1">
      <alignment horizontal="center"/>
    </xf>
    <xf numFmtId="0" fontId="89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0" fontId="11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58" xfId="797" applyNumberFormat="1" applyFont="1" applyFill="1" applyBorder="1" applyAlignment="1">
      <alignment horizontal="center" vertical="center" wrapText="1"/>
    </xf>
    <xf numFmtId="0" fontId="71" fillId="0" borderId="5" xfId="797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49" fontId="71" fillId="0" borderId="65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90" fillId="0" borderId="0" xfId="797" applyFont="1" applyFill="1"/>
    <xf numFmtId="0" fontId="11" fillId="0" borderId="0" xfId="797" applyFont="1" applyFill="1" applyAlignment="1">
      <alignment vertical="top"/>
    </xf>
    <xf numFmtId="49" fontId="71" fillId="0" borderId="75" xfId="797" applyNumberFormat="1" applyFont="1" applyFill="1" applyBorder="1" applyAlignment="1">
      <alignment horizontal="center" vertical="center" wrapText="1"/>
    </xf>
    <xf numFmtId="49" fontId="71" fillId="0" borderId="76" xfId="797" applyNumberFormat="1" applyFont="1" applyFill="1" applyBorder="1" applyAlignment="1">
      <alignment horizontal="center" vertical="center" wrapText="1"/>
    </xf>
    <xf numFmtId="49" fontId="71" fillId="0" borderId="77" xfId="797" applyNumberFormat="1" applyFont="1" applyFill="1" applyBorder="1" applyAlignment="1">
      <alignment horizontal="center" vertical="center" wrapText="1"/>
    </xf>
    <xf numFmtId="0" fontId="68" fillId="34" borderId="78" xfId="797" applyFont="1" applyFill="1" applyBorder="1" applyAlignment="1">
      <alignment vertical="top"/>
    </xf>
    <xf numFmtId="49" fontId="71" fillId="0" borderId="79" xfId="797" applyNumberFormat="1" applyFont="1" applyFill="1" applyBorder="1" applyAlignment="1">
      <alignment horizontal="center" vertical="top" wrapText="1"/>
    </xf>
    <xf numFmtId="49" fontId="71" fillId="0" borderId="80" xfId="797" applyNumberFormat="1" applyFont="1" applyFill="1" applyBorder="1" applyAlignment="1">
      <alignment horizontal="left" vertical="top" wrapText="1"/>
    </xf>
    <xf numFmtId="193" fontId="91" fillId="0" borderId="80" xfId="797" applyNumberFormat="1" applyFont="1" applyFill="1" applyBorder="1" applyAlignment="1">
      <alignment horizontal="center" vertical="top"/>
    </xf>
    <xf numFmtId="0" fontId="71" fillId="0" borderId="80" xfId="797" applyNumberFormat="1" applyFont="1" applyFill="1" applyBorder="1" applyAlignment="1">
      <alignment horizontal="center" vertical="top"/>
    </xf>
    <xf numFmtId="0" fontId="71" fillId="0" borderId="80" xfId="797" applyFont="1" applyFill="1" applyBorder="1" applyAlignment="1">
      <alignment horizontal="center" vertical="top"/>
    </xf>
    <xf numFmtId="194" fontId="91" fillId="0" borderId="80" xfId="797" applyNumberFormat="1" applyFont="1" applyFill="1" applyBorder="1" applyAlignment="1">
      <alignment horizontal="center" vertical="top"/>
    </xf>
    <xf numFmtId="3" fontId="71" fillId="0" borderId="80" xfId="797" applyNumberFormat="1" applyFont="1" applyFill="1" applyBorder="1" applyAlignment="1">
      <alignment horizontal="center" vertical="top"/>
    </xf>
    <xf numFmtId="3" fontId="91" fillId="0" borderId="80" xfId="797" applyNumberFormat="1" applyFont="1" applyFill="1" applyBorder="1" applyAlignment="1">
      <alignment horizontal="center" vertical="top"/>
    </xf>
    <xf numFmtId="3" fontId="91" fillId="0" borderId="81" xfId="797" applyNumberFormat="1" applyFont="1" applyFill="1" applyBorder="1" applyAlignment="1">
      <alignment horizontal="center" vertical="top" wrapText="1"/>
    </xf>
    <xf numFmtId="0" fontId="68" fillId="34" borderId="0" xfId="797" applyFont="1" applyFill="1" applyBorder="1" applyAlignment="1">
      <alignment vertical="top"/>
    </xf>
    <xf numFmtId="49" fontId="72" fillId="0" borderId="82" xfId="797" applyNumberFormat="1" applyFont="1" applyFill="1" applyBorder="1" applyAlignment="1">
      <alignment horizontal="center" vertical="top" wrapText="1"/>
    </xf>
    <xf numFmtId="0" fontId="72" fillId="0" borderId="83" xfId="797" applyNumberFormat="1" applyFont="1" applyFill="1" applyBorder="1" applyAlignment="1">
      <alignment horizontal="right" vertical="top" wrapText="1"/>
    </xf>
    <xf numFmtId="193" fontId="72" fillId="0" borderId="83" xfId="797" applyNumberFormat="1" applyFont="1" applyFill="1" applyBorder="1" applyAlignment="1">
      <alignment horizontal="center" vertical="top"/>
    </xf>
    <xf numFmtId="0" fontId="72" fillId="0" borderId="83" xfId="797" applyNumberFormat="1" applyFont="1" applyFill="1" applyBorder="1" applyAlignment="1">
      <alignment horizontal="center" vertical="top"/>
    </xf>
    <xf numFmtId="3" fontId="72" fillId="0" borderId="83" xfId="797" applyNumberFormat="1" applyFont="1" applyFill="1" applyBorder="1" applyAlignment="1">
      <alignment horizontal="center" vertical="top"/>
    </xf>
    <xf numFmtId="0" fontId="72" fillId="0" borderId="83" xfId="797" applyFont="1" applyFill="1" applyBorder="1" applyAlignment="1">
      <alignment horizontal="center" vertical="top"/>
    </xf>
    <xf numFmtId="194" fontId="72" fillId="0" borderId="83" xfId="797" applyNumberFormat="1" applyFont="1" applyFill="1" applyBorder="1" applyAlignment="1">
      <alignment horizontal="center" vertical="top"/>
    </xf>
    <xf numFmtId="3" fontId="72" fillId="0" borderId="84" xfId="797" applyNumberFormat="1" applyFont="1" applyFill="1" applyBorder="1" applyAlignment="1">
      <alignment horizontal="center" vertical="top" wrapText="1"/>
    </xf>
    <xf numFmtId="0" fontId="68" fillId="0" borderId="78" xfId="797" applyFont="1" applyFill="1" applyBorder="1" applyAlignment="1">
      <alignment vertical="top"/>
    </xf>
    <xf numFmtId="0" fontId="68" fillId="0" borderId="0" xfId="797" applyFont="1" applyFill="1" applyBorder="1" applyAlignment="1">
      <alignment vertical="top"/>
    </xf>
    <xf numFmtId="49" fontId="72" fillId="0" borderId="79" xfId="797" applyNumberFormat="1" applyFont="1" applyFill="1" applyBorder="1" applyAlignment="1">
      <alignment horizontal="center" vertical="top" wrapText="1"/>
    </xf>
    <xf numFmtId="0" fontId="72" fillId="0" borderId="80" xfId="797" applyNumberFormat="1" applyFont="1" applyFill="1" applyBorder="1" applyAlignment="1">
      <alignment horizontal="right" vertical="top" wrapText="1"/>
    </xf>
    <xf numFmtId="193" fontId="72" fillId="0" borderId="80" xfId="797" applyNumberFormat="1" applyFont="1" applyFill="1" applyBorder="1" applyAlignment="1">
      <alignment horizontal="center" vertical="top"/>
    </xf>
    <xf numFmtId="0" fontId="72" fillId="0" borderId="80" xfId="797" applyNumberFormat="1" applyFont="1" applyFill="1" applyBorder="1" applyAlignment="1">
      <alignment horizontal="center" vertical="top"/>
    </xf>
    <xf numFmtId="3" fontId="72" fillId="0" borderId="80" xfId="797" applyNumberFormat="1" applyFont="1" applyFill="1" applyBorder="1" applyAlignment="1">
      <alignment horizontal="center" vertical="top"/>
    </xf>
    <xf numFmtId="0" fontId="72" fillId="0" borderId="80" xfId="797" applyFont="1" applyFill="1" applyBorder="1" applyAlignment="1">
      <alignment horizontal="center" vertical="top"/>
    </xf>
    <xf numFmtId="194" fontId="72" fillId="0" borderId="80" xfId="797" applyNumberFormat="1" applyFont="1" applyFill="1" applyBorder="1" applyAlignment="1">
      <alignment horizontal="center" vertical="top"/>
    </xf>
    <xf numFmtId="3" fontId="72" fillId="0" borderId="81" xfId="797" applyNumberFormat="1" applyFont="1" applyFill="1" applyBorder="1" applyAlignment="1">
      <alignment horizontal="center" vertical="top" wrapText="1"/>
    </xf>
    <xf numFmtId="0" fontId="11" fillId="35" borderId="0" xfId="797" applyFont="1" applyFill="1"/>
    <xf numFmtId="49" fontId="72" fillId="0" borderId="30" xfId="797" applyNumberFormat="1" applyFont="1" applyFill="1" applyBorder="1" applyAlignment="1">
      <alignment horizontal="center" vertical="top" wrapText="1"/>
    </xf>
    <xf numFmtId="0" fontId="72" fillId="0" borderId="31" xfId="797" applyNumberFormat="1" applyFont="1" applyFill="1" applyBorder="1" applyAlignment="1">
      <alignment horizontal="right" vertical="top" wrapText="1"/>
    </xf>
    <xf numFmtId="193" fontId="72" fillId="0" borderId="31" xfId="797" applyNumberFormat="1" applyFont="1" applyFill="1" applyBorder="1" applyAlignment="1">
      <alignment horizontal="center" vertical="top"/>
    </xf>
    <xf numFmtId="0" fontId="72" fillId="0" borderId="31" xfId="797" applyNumberFormat="1" applyFont="1" applyFill="1" applyBorder="1" applyAlignment="1">
      <alignment horizontal="center" vertical="top"/>
    </xf>
    <xf numFmtId="3" fontId="72" fillId="0" borderId="31" xfId="797" applyNumberFormat="1" applyFont="1" applyFill="1" applyBorder="1" applyAlignment="1">
      <alignment horizontal="center" vertical="top"/>
    </xf>
    <xf numFmtId="0" fontId="66" fillId="0" borderId="85" xfId="797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left" vertical="top"/>
    </xf>
    <xf numFmtId="193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NumberFormat="1" applyFont="1" applyFill="1" applyBorder="1" applyAlignment="1">
      <alignment horizontal="center" vertical="top" wrapText="1"/>
    </xf>
    <xf numFmtId="3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center" vertical="top" wrapText="1"/>
    </xf>
    <xf numFmtId="3" fontId="87" fillId="0" borderId="87" xfId="797" applyNumberFormat="1" applyFont="1" applyFill="1" applyBorder="1" applyAlignment="1">
      <alignment horizontal="center" vertical="top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</cellXfs>
  <cellStyles count="2267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2"/>
    <cellStyle name="Обычный 34 3" xfId="2263"/>
    <cellStyle name="Обычный 34 3 2" xfId="2264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5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6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72;%208.1%20&#1089;%20&#1087;&#1088;&#1080;&#1083;&#1086;&#1078;&#1077;&#1085;&#1080;&#1103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1 к форме 8.1"/>
      <sheetName val="Приложение 2 к форме 8.1"/>
      <sheetName val="Приложение 3 к форме 8.1"/>
      <sheetName val="Оборудование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2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C3" sqref="C3:W3"/>
    </sheetView>
  </sheetViews>
  <sheetFormatPr defaultColWidth="8.85546875" defaultRowHeight="12.75" x14ac:dyDescent="0.2"/>
  <cols>
    <col min="1" max="1" width="12" style="57" customWidth="1"/>
    <col min="2" max="2" width="49" style="57" customWidth="1"/>
    <col min="3" max="3" width="10.5703125" style="57" customWidth="1"/>
    <col min="4" max="4" width="11.140625" style="57" customWidth="1"/>
    <col min="5" max="5" width="11" style="57" customWidth="1"/>
    <col min="6" max="6" width="13.42578125" style="57" customWidth="1"/>
    <col min="7" max="7" width="11.7109375" style="57" customWidth="1"/>
    <col min="8" max="8" width="11.28515625" style="57" customWidth="1"/>
    <col min="9" max="9" width="10.85546875" style="57" customWidth="1"/>
    <col min="10" max="10" width="11.28515625" style="57" customWidth="1"/>
    <col min="11" max="11" width="14.42578125" style="57" customWidth="1"/>
    <col min="12" max="12" width="14.7109375" style="57" customWidth="1"/>
    <col min="13" max="13" width="12.42578125" style="57" customWidth="1"/>
    <col min="14" max="14" width="14" style="10" customWidth="1"/>
    <col min="15" max="15" width="12.7109375" style="10" customWidth="1"/>
    <col min="16" max="17" width="13.5703125" style="10" customWidth="1"/>
    <col min="18" max="18" width="11.140625" style="10" customWidth="1"/>
    <col min="19" max="19" width="13" style="10" customWidth="1"/>
    <col min="20" max="20" width="13.7109375" style="57" customWidth="1"/>
    <col min="21" max="21" width="10.7109375" style="10" customWidth="1"/>
    <col min="22" max="22" width="11.28515625" style="57" customWidth="1"/>
    <col min="23" max="23" width="18.85546875" style="57" customWidth="1"/>
    <col min="24" max="24" width="17.85546875" style="57" customWidth="1"/>
    <col min="25" max="25" width="10.140625" style="57" bestFit="1" customWidth="1"/>
    <col min="26" max="16384" width="8.85546875" style="1"/>
  </cols>
  <sheetData>
    <row r="1" spans="1:25" ht="13.5" x14ac:dyDescent="0.2">
      <c r="B1" s="58" t="s">
        <v>40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9"/>
      <c r="U1" s="60"/>
      <c r="V1" s="59"/>
      <c r="W1" s="61" t="s">
        <v>106</v>
      </c>
    </row>
    <row r="2" spans="1:25" ht="13.5" customHeight="1" x14ac:dyDescent="0.2">
      <c r="B2" s="2" t="s">
        <v>31</v>
      </c>
      <c r="C2" s="341" t="s">
        <v>188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1"/>
      <c r="X2" s="220"/>
    </row>
    <row r="3" spans="1:25" x14ac:dyDescent="0.2">
      <c r="B3" s="2" t="s">
        <v>32</v>
      </c>
      <c r="C3" s="342" t="s">
        <v>273</v>
      </c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221"/>
    </row>
    <row r="4" spans="1:25" x14ac:dyDescent="0.2">
      <c r="B4" s="2" t="s">
        <v>189</v>
      </c>
      <c r="C4" s="273">
        <v>10.199999999999999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</row>
    <row r="5" spans="1:25" ht="13.5" thickBot="1" x14ac:dyDescent="0.25">
      <c r="B5" s="2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</row>
    <row r="6" spans="1:25" ht="12.75" customHeight="1" thickBot="1" x14ac:dyDescent="0.25">
      <c r="A6" s="338" t="s">
        <v>1</v>
      </c>
      <c r="B6" s="338" t="s">
        <v>41</v>
      </c>
      <c r="C6" s="363" t="s">
        <v>42</v>
      </c>
      <c r="D6" s="364"/>
      <c r="E6" s="364"/>
      <c r="F6" s="364"/>
      <c r="G6" s="364"/>
      <c r="H6" s="364"/>
      <c r="I6" s="364"/>
      <c r="J6" s="364"/>
      <c r="K6" s="364"/>
      <c r="L6" s="365"/>
      <c r="M6" s="355" t="s">
        <v>2</v>
      </c>
      <c r="N6" s="356"/>
      <c r="O6" s="356"/>
      <c r="P6" s="356"/>
      <c r="Q6" s="356"/>
      <c r="R6" s="356"/>
      <c r="S6" s="356"/>
      <c r="T6" s="356"/>
      <c r="U6" s="356"/>
      <c r="V6" s="356"/>
      <c r="W6" s="357"/>
      <c r="Y6" s="1"/>
    </row>
    <row r="7" spans="1:25" ht="12.75" customHeight="1" x14ac:dyDescent="0.2">
      <c r="A7" s="339"/>
      <c r="B7" s="339"/>
      <c r="C7" s="322" t="s">
        <v>158</v>
      </c>
      <c r="D7" s="361" t="s">
        <v>3</v>
      </c>
      <c r="E7" s="362"/>
      <c r="F7" s="362"/>
      <c r="G7" s="362"/>
      <c r="H7" s="362"/>
      <c r="I7" s="362"/>
      <c r="J7" s="362"/>
      <c r="K7" s="358" t="s">
        <v>160</v>
      </c>
      <c r="L7" s="346" t="s">
        <v>162</v>
      </c>
      <c r="M7" s="344" t="s">
        <v>159</v>
      </c>
      <c r="N7" s="333" t="s">
        <v>3</v>
      </c>
      <c r="O7" s="334"/>
      <c r="P7" s="334"/>
      <c r="Q7" s="335"/>
      <c r="R7" s="336" t="s">
        <v>100</v>
      </c>
      <c r="S7" s="349" t="s">
        <v>169</v>
      </c>
      <c r="T7" s="349" t="s">
        <v>161</v>
      </c>
      <c r="U7" s="349" t="s">
        <v>101</v>
      </c>
      <c r="V7" s="353" t="s">
        <v>102</v>
      </c>
      <c r="W7" s="351" t="s">
        <v>163</v>
      </c>
      <c r="Y7" s="1"/>
    </row>
    <row r="8" spans="1:25" ht="44.25" customHeight="1" x14ac:dyDescent="0.2">
      <c r="A8" s="339"/>
      <c r="B8" s="339"/>
      <c r="C8" s="323"/>
      <c r="D8" s="325" t="s">
        <v>103</v>
      </c>
      <c r="E8" s="320" t="s">
        <v>164</v>
      </c>
      <c r="F8" s="320" t="s">
        <v>165</v>
      </c>
      <c r="G8" s="320" t="s">
        <v>170</v>
      </c>
      <c r="H8" s="320" t="s">
        <v>43</v>
      </c>
      <c r="I8" s="320" t="s">
        <v>101</v>
      </c>
      <c r="J8" s="320" t="s">
        <v>102</v>
      </c>
      <c r="K8" s="359"/>
      <c r="L8" s="347"/>
      <c r="M8" s="345"/>
      <c r="N8" s="330" t="s">
        <v>44</v>
      </c>
      <c r="O8" s="331"/>
      <c r="P8" s="331" t="s">
        <v>45</v>
      </c>
      <c r="Q8" s="332"/>
      <c r="R8" s="337"/>
      <c r="S8" s="350"/>
      <c r="T8" s="350"/>
      <c r="U8" s="350"/>
      <c r="V8" s="354"/>
      <c r="W8" s="352"/>
      <c r="Y8" s="1"/>
    </row>
    <row r="9" spans="1:25" ht="83.25" customHeight="1" thickBot="1" x14ac:dyDescent="0.25">
      <c r="A9" s="340"/>
      <c r="B9" s="340"/>
      <c r="C9" s="324"/>
      <c r="D9" s="326"/>
      <c r="E9" s="321"/>
      <c r="F9" s="321"/>
      <c r="G9" s="321"/>
      <c r="H9" s="321"/>
      <c r="I9" s="321"/>
      <c r="J9" s="321"/>
      <c r="K9" s="360"/>
      <c r="L9" s="348"/>
      <c r="M9" s="345"/>
      <c r="N9" s="231" t="s">
        <v>166</v>
      </c>
      <c r="O9" s="232" t="s">
        <v>167</v>
      </c>
      <c r="P9" s="232" t="s">
        <v>166</v>
      </c>
      <c r="Q9" s="233" t="s">
        <v>167</v>
      </c>
      <c r="R9" s="337"/>
      <c r="S9" s="350"/>
      <c r="T9" s="350"/>
      <c r="U9" s="350"/>
      <c r="V9" s="354"/>
      <c r="W9" s="352"/>
      <c r="Y9" s="1"/>
    </row>
    <row r="10" spans="1:25" ht="13.5" thickBot="1" x14ac:dyDescent="0.25">
      <c r="A10" s="234">
        <v>1</v>
      </c>
      <c r="B10" s="235">
        <v>2</v>
      </c>
      <c r="C10" s="234">
        <v>5</v>
      </c>
      <c r="D10" s="236">
        <v>6</v>
      </c>
      <c r="E10" s="237">
        <v>7</v>
      </c>
      <c r="F10" s="238">
        <v>8</v>
      </c>
      <c r="G10" s="237">
        <v>9</v>
      </c>
      <c r="H10" s="238">
        <v>10</v>
      </c>
      <c r="I10" s="237">
        <v>11</v>
      </c>
      <c r="J10" s="238">
        <v>12</v>
      </c>
      <c r="K10" s="237">
        <v>13</v>
      </c>
      <c r="L10" s="239">
        <v>14</v>
      </c>
      <c r="M10" s="234">
        <v>15</v>
      </c>
      <c r="N10" s="236">
        <v>16</v>
      </c>
      <c r="O10" s="237">
        <v>17</v>
      </c>
      <c r="P10" s="238">
        <v>18</v>
      </c>
      <c r="Q10" s="240">
        <v>19</v>
      </c>
      <c r="R10" s="236">
        <v>20</v>
      </c>
      <c r="S10" s="237">
        <v>21</v>
      </c>
      <c r="T10" s="238">
        <v>22</v>
      </c>
      <c r="U10" s="237">
        <v>23</v>
      </c>
      <c r="V10" s="241">
        <v>24</v>
      </c>
      <c r="W10" s="242">
        <v>25</v>
      </c>
      <c r="Y10" s="1"/>
    </row>
    <row r="11" spans="1:25" ht="13.5" thickBot="1" x14ac:dyDescent="0.25">
      <c r="A11" s="327" t="s">
        <v>182</v>
      </c>
      <c r="B11" s="328"/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  <c r="U11" s="328"/>
      <c r="V11" s="328"/>
      <c r="W11" s="329"/>
      <c r="Y11" s="1"/>
    </row>
    <row r="12" spans="1:25" ht="14.25" x14ac:dyDescent="0.2">
      <c r="A12" s="227" t="s">
        <v>274</v>
      </c>
      <c r="B12" s="228" t="s">
        <v>280</v>
      </c>
      <c r="C12" s="223">
        <f>D12+E12+G12+I12+J12</f>
        <v>558434</v>
      </c>
      <c r="D12" s="180">
        <v>24007</v>
      </c>
      <c r="E12" s="126">
        <v>145878</v>
      </c>
      <c r="F12" s="127">
        <v>19411</v>
      </c>
      <c r="G12" s="127">
        <v>311205</v>
      </c>
      <c r="H12" s="126">
        <v>0</v>
      </c>
      <c r="I12" s="126">
        <v>52241</v>
      </c>
      <c r="J12" s="145">
        <v>25103</v>
      </c>
      <c r="K12" s="129">
        <v>800.11</v>
      </c>
      <c r="L12" s="160">
        <v>542.73</v>
      </c>
      <c r="M12" s="223">
        <f>N12+O12+P12+Q12</f>
        <v>0</v>
      </c>
      <c r="N12" s="175"/>
      <c r="O12" s="128"/>
      <c r="P12" s="128"/>
      <c r="Q12" s="168"/>
      <c r="R12" s="218"/>
      <c r="S12" s="182"/>
      <c r="T12" s="182"/>
      <c r="U12" s="182"/>
      <c r="V12" s="183"/>
      <c r="W12" s="266"/>
      <c r="Y12" s="1"/>
    </row>
    <row r="13" spans="1:25" ht="14.25" x14ac:dyDescent="0.2">
      <c r="A13" s="229" t="s">
        <v>275</v>
      </c>
      <c r="B13" s="230" t="s">
        <v>281</v>
      </c>
      <c r="C13" s="224">
        <f t="shared" ref="C13:C17" si="0">G13+D13+E13+I13+J13</f>
        <v>1360489</v>
      </c>
      <c r="D13" s="181">
        <v>253250</v>
      </c>
      <c r="E13" s="7">
        <v>597068</v>
      </c>
      <c r="F13" s="7">
        <v>142112</v>
      </c>
      <c r="G13" s="7">
        <v>0</v>
      </c>
      <c r="H13" s="7">
        <v>0</v>
      </c>
      <c r="I13" s="7">
        <v>332221</v>
      </c>
      <c r="J13" s="146">
        <v>177950</v>
      </c>
      <c r="K13" s="9">
        <v>9542.92</v>
      </c>
      <c r="L13" s="161">
        <v>3285.72</v>
      </c>
      <c r="M13" s="224">
        <f t="shared" ref="M13:M17" si="1">N13+O13+P13+Q13</f>
        <v>0</v>
      </c>
      <c r="N13" s="176"/>
      <c r="O13" s="8"/>
      <c r="P13" s="8"/>
      <c r="Q13" s="169"/>
      <c r="R13" s="219"/>
      <c r="S13" s="184"/>
      <c r="T13" s="184"/>
      <c r="U13" s="184"/>
      <c r="V13" s="185"/>
      <c r="W13" s="267"/>
      <c r="Y13" s="1"/>
    </row>
    <row r="14" spans="1:25" ht="14.25" x14ac:dyDescent="0.2">
      <c r="A14" s="229" t="s">
        <v>276</v>
      </c>
      <c r="B14" s="230" t="s">
        <v>282</v>
      </c>
      <c r="C14" s="224">
        <f t="shared" si="0"/>
        <v>14568032</v>
      </c>
      <c r="D14" s="181">
        <v>421688</v>
      </c>
      <c r="E14" s="7">
        <v>2068323</v>
      </c>
      <c r="F14" s="7">
        <v>267684</v>
      </c>
      <c r="G14" s="7">
        <v>10828619</v>
      </c>
      <c r="H14" s="7">
        <v>0</v>
      </c>
      <c r="I14" s="7">
        <v>829055</v>
      </c>
      <c r="J14" s="146">
        <v>420347</v>
      </c>
      <c r="K14" s="9">
        <v>13153.86</v>
      </c>
      <c r="L14" s="161">
        <v>6586.3</v>
      </c>
      <c r="M14" s="224">
        <f t="shared" si="1"/>
        <v>0</v>
      </c>
      <c r="N14" s="176"/>
      <c r="O14" s="8"/>
      <c r="P14" s="8"/>
      <c r="Q14" s="169"/>
      <c r="R14" s="219"/>
      <c r="S14" s="184"/>
      <c r="T14" s="184"/>
      <c r="U14" s="184"/>
      <c r="V14" s="185"/>
      <c r="W14" s="267"/>
      <c r="Y14" s="1"/>
    </row>
    <row r="15" spans="1:25" ht="14.25" x14ac:dyDescent="0.2">
      <c r="A15" s="229" t="s">
        <v>277</v>
      </c>
      <c r="B15" s="230" t="s">
        <v>283</v>
      </c>
      <c r="C15" s="224">
        <f t="shared" si="0"/>
        <v>674385</v>
      </c>
      <c r="D15" s="181">
        <v>16104</v>
      </c>
      <c r="E15" s="7">
        <v>139197</v>
      </c>
      <c r="F15" s="7">
        <v>19908</v>
      </c>
      <c r="G15" s="7">
        <v>451839</v>
      </c>
      <c r="H15" s="7">
        <v>0</v>
      </c>
      <c r="I15" s="7">
        <v>45435</v>
      </c>
      <c r="J15" s="146">
        <v>21810</v>
      </c>
      <c r="K15" s="9">
        <v>544.42999999999995</v>
      </c>
      <c r="L15" s="161">
        <v>557.41</v>
      </c>
      <c r="M15" s="224">
        <f t="shared" si="1"/>
        <v>0</v>
      </c>
      <c r="N15" s="176"/>
      <c r="O15" s="8"/>
      <c r="P15" s="8"/>
      <c r="Q15" s="169"/>
      <c r="R15" s="219"/>
      <c r="S15" s="184"/>
      <c r="T15" s="184"/>
      <c r="U15" s="184"/>
      <c r="V15" s="185"/>
      <c r="W15" s="267"/>
      <c r="Y15" s="1"/>
    </row>
    <row r="16" spans="1:25" ht="14.25" x14ac:dyDescent="0.2">
      <c r="A16" s="229" t="s">
        <v>278</v>
      </c>
      <c r="B16" s="230" t="s">
        <v>284</v>
      </c>
      <c r="C16" s="224">
        <f t="shared" si="0"/>
        <v>1071016</v>
      </c>
      <c r="D16" s="181">
        <v>100046</v>
      </c>
      <c r="E16" s="7">
        <v>103328</v>
      </c>
      <c r="F16" s="7">
        <v>15784</v>
      </c>
      <c r="G16" s="7">
        <v>635468</v>
      </c>
      <c r="H16" s="7">
        <v>0</v>
      </c>
      <c r="I16" s="7">
        <v>139750</v>
      </c>
      <c r="J16" s="146">
        <v>92424</v>
      </c>
      <c r="K16" s="9">
        <v>3778.05</v>
      </c>
      <c r="L16" s="161">
        <v>459.34</v>
      </c>
      <c r="M16" s="224">
        <f t="shared" si="1"/>
        <v>0</v>
      </c>
      <c r="N16" s="176"/>
      <c r="O16" s="8"/>
      <c r="P16" s="8"/>
      <c r="Q16" s="169"/>
      <c r="R16" s="219"/>
      <c r="S16" s="184"/>
      <c r="T16" s="184"/>
      <c r="U16" s="184"/>
      <c r="V16" s="185"/>
      <c r="W16" s="267"/>
      <c r="Y16" s="1"/>
    </row>
    <row r="17" spans="1:25" ht="15" thickBot="1" x14ac:dyDescent="0.25">
      <c r="A17" s="229" t="s">
        <v>279</v>
      </c>
      <c r="B17" s="230" t="s">
        <v>285</v>
      </c>
      <c r="C17" s="224">
        <f t="shared" si="0"/>
        <v>130890</v>
      </c>
      <c r="D17" s="181">
        <v>0</v>
      </c>
      <c r="E17" s="7">
        <v>105205</v>
      </c>
      <c r="F17" s="7">
        <v>19746</v>
      </c>
      <c r="G17" s="7">
        <v>0</v>
      </c>
      <c r="H17" s="7">
        <v>0</v>
      </c>
      <c r="I17" s="7">
        <v>16748</v>
      </c>
      <c r="J17" s="146">
        <v>8937</v>
      </c>
      <c r="K17" s="9">
        <v>0</v>
      </c>
      <c r="L17" s="161">
        <v>451.87</v>
      </c>
      <c r="M17" s="224">
        <f t="shared" si="1"/>
        <v>0</v>
      </c>
      <c r="N17" s="176"/>
      <c r="O17" s="8"/>
      <c r="P17" s="8"/>
      <c r="Q17" s="169"/>
      <c r="R17" s="219"/>
      <c r="S17" s="184"/>
      <c r="T17" s="184"/>
      <c r="U17" s="184"/>
      <c r="V17" s="185"/>
      <c r="W17" s="267"/>
      <c r="Y17" s="1"/>
    </row>
    <row r="18" spans="1:25" ht="21" customHeight="1" thickBot="1" x14ac:dyDescent="0.25">
      <c r="A18" s="257"/>
      <c r="B18" s="258" t="s">
        <v>176</v>
      </c>
      <c r="C18" s="259">
        <f t="shared" ref="C18:L18" si="2">SUM(C12:C17)</f>
        <v>18363246</v>
      </c>
      <c r="D18" s="260">
        <f t="shared" si="2"/>
        <v>815095</v>
      </c>
      <c r="E18" s="261">
        <f t="shared" si="2"/>
        <v>3158999</v>
      </c>
      <c r="F18" s="261">
        <f t="shared" si="2"/>
        <v>484645</v>
      </c>
      <c r="G18" s="261">
        <f t="shared" si="2"/>
        <v>12227131</v>
      </c>
      <c r="H18" s="261">
        <f t="shared" si="2"/>
        <v>0</v>
      </c>
      <c r="I18" s="261">
        <f t="shared" si="2"/>
        <v>1415450</v>
      </c>
      <c r="J18" s="262">
        <f t="shared" si="2"/>
        <v>746571</v>
      </c>
      <c r="K18" s="263">
        <f t="shared" si="2"/>
        <v>27819.37</v>
      </c>
      <c r="L18" s="264">
        <f t="shared" si="2"/>
        <v>11883.37</v>
      </c>
      <c r="M18" s="292">
        <f>N18+O18+P18+Q18</f>
        <v>98634608</v>
      </c>
      <c r="N18" s="293">
        <f>Оборудование!G15</f>
        <v>0</v>
      </c>
      <c r="O18" s="294">
        <f>'Приложение 3 к форме 8.2'!G175</f>
        <v>93587040</v>
      </c>
      <c r="P18" s="294">
        <f>Оборудование!J15</f>
        <v>0</v>
      </c>
      <c r="Q18" s="295">
        <f>'Приложение 3 к форме 8.2'!J175</f>
        <v>5047568</v>
      </c>
      <c r="R18" s="260"/>
      <c r="S18" s="261"/>
      <c r="T18" s="261"/>
      <c r="U18" s="261"/>
      <c r="V18" s="262"/>
      <c r="W18" s="265"/>
      <c r="Y18" s="1"/>
    </row>
    <row r="19" spans="1:25" ht="25.5" x14ac:dyDescent="0.2">
      <c r="A19" s="136"/>
      <c r="B19" s="147" t="s">
        <v>168</v>
      </c>
      <c r="C19" s="243"/>
      <c r="D19" s="138"/>
      <c r="E19" s="133"/>
      <c r="F19" s="133"/>
      <c r="G19" s="133"/>
      <c r="H19" s="133"/>
      <c r="I19" s="133"/>
      <c r="J19" s="133"/>
      <c r="K19" s="133"/>
      <c r="L19" s="162"/>
      <c r="M19" s="147"/>
      <c r="N19" s="177"/>
      <c r="O19" s="134"/>
      <c r="P19" s="135"/>
      <c r="Q19" s="170"/>
      <c r="R19" s="165"/>
      <c r="S19" s="135"/>
      <c r="T19" s="131"/>
      <c r="U19" s="135"/>
      <c r="V19" s="131"/>
      <c r="W19" s="266"/>
    </row>
    <row r="20" spans="1:25" ht="15" x14ac:dyDescent="0.2">
      <c r="A20" s="137"/>
      <c r="B20" s="140" t="s">
        <v>4</v>
      </c>
      <c r="C20" s="224"/>
      <c r="D20" s="139"/>
      <c r="E20" s="62"/>
      <c r="F20" s="62"/>
      <c r="G20" s="62"/>
      <c r="H20" s="62"/>
      <c r="I20" s="62"/>
      <c r="J20" s="62"/>
      <c r="K20" s="62"/>
      <c r="L20" s="163"/>
      <c r="M20" s="141"/>
      <c r="N20" s="178"/>
      <c r="O20" s="63"/>
      <c r="P20" s="64"/>
      <c r="Q20" s="171"/>
      <c r="R20" s="166"/>
      <c r="S20" s="64"/>
      <c r="T20" s="130"/>
      <c r="U20" s="64"/>
      <c r="V20" s="130"/>
      <c r="W20" s="268"/>
    </row>
    <row r="21" spans="1:25" ht="14.25" x14ac:dyDescent="0.2">
      <c r="A21" s="137"/>
      <c r="B21" s="141" t="s">
        <v>185</v>
      </c>
      <c r="C21" s="224"/>
      <c r="D21" s="139"/>
      <c r="E21" s="62"/>
      <c r="F21" s="62"/>
      <c r="G21" s="62"/>
      <c r="H21" s="62"/>
      <c r="I21" s="62"/>
      <c r="J21" s="62"/>
      <c r="K21" s="62"/>
      <c r="L21" s="163"/>
      <c r="M21" s="141"/>
      <c r="N21" s="178"/>
      <c r="O21" s="63"/>
      <c r="P21" s="64"/>
      <c r="Q21" s="171"/>
      <c r="R21" s="166"/>
      <c r="S21" s="64"/>
      <c r="T21" s="130"/>
      <c r="U21" s="64"/>
      <c r="V21" s="130"/>
      <c r="W21" s="269"/>
    </row>
    <row r="22" spans="1:25" ht="14.25" x14ac:dyDescent="0.2">
      <c r="A22" s="137"/>
      <c r="B22" s="142" t="s">
        <v>171</v>
      </c>
      <c r="C22" s="224"/>
      <c r="D22" s="139"/>
      <c r="E22" s="62"/>
      <c r="F22" s="62"/>
      <c r="G22" s="62"/>
      <c r="H22" s="62"/>
      <c r="I22" s="62"/>
      <c r="J22" s="62"/>
      <c r="K22" s="62"/>
      <c r="L22" s="163"/>
      <c r="M22" s="141"/>
      <c r="N22" s="178"/>
      <c r="O22" s="65"/>
      <c r="P22" s="64"/>
      <c r="Q22" s="172"/>
      <c r="R22" s="166"/>
      <c r="S22" s="64"/>
      <c r="T22" s="130"/>
      <c r="U22" s="64"/>
      <c r="V22" s="130"/>
      <c r="W22" s="267"/>
    </row>
    <row r="23" spans="1:25" ht="15" x14ac:dyDescent="0.2">
      <c r="A23" s="137"/>
      <c r="B23" s="140" t="s">
        <v>172</v>
      </c>
      <c r="C23" s="244">
        <f>C18*D47</f>
        <v>1166066</v>
      </c>
      <c r="D23" s="139"/>
      <c r="E23" s="62"/>
      <c r="F23" s="62"/>
      <c r="G23" s="62"/>
      <c r="H23" s="62"/>
      <c r="I23" s="62"/>
      <c r="J23" s="62"/>
      <c r="K23" s="62"/>
      <c r="L23" s="163"/>
      <c r="M23" s="141"/>
      <c r="N23" s="178"/>
      <c r="O23" s="66"/>
      <c r="P23" s="64"/>
      <c r="Q23" s="173"/>
      <c r="R23" s="166"/>
      <c r="S23" s="64"/>
      <c r="T23" s="130"/>
      <c r="U23" s="64"/>
      <c r="V23" s="130"/>
      <c r="W23" s="268"/>
    </row>
    <row r="24" spans="1:25" ht="28.5" customHeight="1" x14ac:dyDescent="0.2">
      <c r="A24" s="137"/>
      <c r="B24" s="143" t="s">
        <v>173</v>
      </c>
      <c r="C24" s="224"/>
      <c r="D24" s="139"/>
      <c r="E24" s="62"/>
      <c r="F24" s="62"/>
      <c r="G24" s="62"/>
      <c r="H24" s="62"/>
      <c r="I24" s="62"/>
      <c r="J24" s="62"/>
      <c r="K24" s="62"/>
      <c r="L24" s="163"/>
      <c r="M24" s="141"/>
      <c r="N24" s="178"/>
      <c r="O24" s="66"/>
      <c r="P24" s="64"/>
      <c r="Q24" s="173"/>
      <c r="R24" s="166"/>
      <c r="S24" s="64"/>
      <c r="T24" s="130"/>
      <c r="U24" s="64"/>
      <c r="V24" s="130"/>
      <c r="W24" s="268"/>
    </row>
    <row r="25" spans="1:25" ht="15" x14ac:dyDescent="0.2">
      <c r="A25" s="137"/>
      <c r="B25" s="143" t="s">
        <v>174</v>
      </c>
      <c r="C25" s="224"/>
      <c r="D25" s="139"/>
      <c r="E25" s="62"/>
      <c r="F25" s="62"/>
      <c r="G25" s="62"/>
      <c r="H25" s="62"/>
      <c r="I25" s="62"/>
      <c r="J25" s="62"/>
      <c r="K25" s="62"/>
      <c r="L25" s="163"/>
      <c r="M25" s="141"/>
      <c r="N25" s="178"/>
      <c r="O25" s="66"/>
      <c r="P25" s="64"/>
      <c r="Q25" s="173"/>
      <c r="R25" s="166"/>
      <c r="S25" s="64"/>
      <c r="T25" s="130"/>
      <c r="U25" s="64"/>
      <c r="V25" s="130"/>
      <c r="W25" s="270"/>
    </row>
    <row r="26" spans="1:25" ht="15" x14ac:dyDescent="0.2">
      <c r="A26" s="137"/>
      <c r="B26" s="144" t="s">
        <v>175</v>
      </c>
      <c r="C26" s="224"/>
      <c r="D26" s="139"/>
      <c r="E26" s="62"/>
      <c r="F26" s="62"/>
      <c r="G26" s="62"/>
      <c r="H26" s="62"/>
      <c r="I26" s="62"/>
      <c r="J26" s="62"/>
      <c r="K26" s="62"/>
      <c r="L26" s="163"/>
      <c r="M26" s="141"/>
      <c r="N26" s="178"/>
      <c r="O26" s="66"/>
      <c r="P26" s="64"/>
      <c r="Q26" s="173"/>
      <c r="R26" s="166"/>
      <c r="S26" s="64"/>
      <c r="T26" s="130"/>
      <c r="U26" s="64"/>
      <c r="V26" s="130"/>
      <c r="W26" s="270"/>
    </row>
    <row r="27" spans="1:25" ht="51" hidden="1" x14ac:dyDescent="0.2">
      <c r="A27" s="137"/>
      <c r="B27" s="144" t="s">
        <v>184</v>
      </c>
      <c r="C27" s="224"/>
      <c r="D27" s="139"/>
      <c r="E27" s="62"/>
      <c r="F27" s="62"/>
      <c r="G27" s="62"/>
      <c r="H27" s="62"/>
      <c r="I27" s="62"/>
      <c r="J27" s="62"/>
      <c r="K27" s="62"/>
      <c r="L27" s="163"/>
      <c r="M27" s="141"/>
      <c r="N27" s="178"/>
      <c r="O27" s="66"/>
      <c r="P27" s="64"/>
      <c r="Q27" s="173"/>
      <c r="R27" s="166"/>
      <c r="S27" s="64"/>
      <c r="T27" s="130"/>
      <c r="U27" s="64"/>
      <c r="V27" s="130"/>
      <c r="W27" s="270"/>
    </row>
    <row r="28" spans="1:25" ht="15" hidden="1" x14ac:dyDescent="0.2">
      <c r="A28" s="137"/>
      <c r="B28" s="144" t="s">
        <v>186</v>
      </c>
      <c r="C28" s="224"/>
      <c r="D28" s="139"/>
      <c r="E28" s="62"/>
      <c r="F28" s="62"/>
      <c r="G28" s="62"/>
      <c r="H28" s="62"/>
      <c r="I28" s="62"/>
      <c r="J28" s="62"/>
      <c r="K28" s="62"/>
      <c r="L28" s="163"/>
      <c r="M28" s="141"/>
      <c r="N28" s="178"/>
      <c r="O28" s="66"/>
      <c r="P28" s="64"/>
      <c r="Q28" s="173"/>
      <c r="R28" s="166"/>
      <c r="S28" s="64"/>
      <c r="T28" s="130"/>
      <c r="U28" s="64"/>
      <c r="V28" s="130"/>
      <c r="W28" s="270"/>
    </row>
    <row r="29" spans="1:25" ht="14.25" x14ac:dyDescent="0.2">
      <c r="A29" s="137"/>
      <c r="B29" s="141" t="s">
        <v>6</v>
      </c>
      <c r="C29" s="224">
        <f>C18+C23</f>
        <v>19529312</v>
      </c>
      <c r="D29" s="139"/>
      <c r="E29" s="62"/>
      <c r="F29" s="62"/>
      <c r="G29" s="62"/>
      <c r="H29" s="62"/>
      <c r="I29" s="62"/>
      <c r="J29" s="62"/>
      <c r="K29" s="62"/>
      <c r="L29" s="163"/>
      <c r="M29" s="141"/>
      <c r="N29" s="178"/>
      <c r="O29" s="63"/>
      <c r="P29" s="64"/>
      <c r="Q29" s="171"/>
      <c r="R29" s="166"/>
      <c r="S29" s="64"/>
      <c r="T29" s="130"/>
      <c r="U29" s="64"/>
      <c r="V29" s="130"/>
      <c r="W29" s="267"/>
    </row>
    <row r="30" spans="1:25" ht="15.75" thickBot="1" x14ac:dyDescent="0.25">
      <c r="A30" s="148"/>
      <c r="B30" s="159" t="s">
        <v>7</v>
      </c>
      <c r="C30" s="210"/>
      <c r="D30" s="154"/>
      <c r="E30" s="150"/>
      <c r="F30" s="150"/>
      <c r="G30" s="150"/>
      <c r="H30" s="150"/>
      <c r="I30" s="150"/>
      <c r="J30" s="150"/>
      <c r="K30" s="150"/>
      <c r="L30" s="164"/>
      <c r="M30" s="149"/>
      <c r="N30" s="179"/>
      <c r="O30" s="151"/>
      <c r="P30" s="152"/>
      <c r="Q30" s="174"/>
      <c r="R30" s="167"/>
      <c r="S30" s="152"/>
      <c r="T30" s="153"/>
      <c r="U30" s="152"/>
      <c r="V30" s="153"/>
      <c r="W30" s="271"/>
    </row>
    <row r="31" spans="1:25" ht="14.25" x14ac:dyDescent="0.2">
      <c r="A31" s="186"/>
      <c r="B31" s="225" t="s">
        <v>8</v>
      </c>
      <c r="C31" s="188"/>
      <c r="D31" s="189"/>
      <c r="E31" s="190"/>
      <c r="F31" s="190"/>
      <c r="G31" s="190"/>
      <c r="H31" s="190"/>
      <c r="I31" s="190"/>
      <c r="J31" s="190"/>
      <c r="K31" s="190"/>
      <c r="L31" s="191"/>
      <c r="M31" s="187"/>
      <c r="N31" s="192"/>
      <c r="O31" s="193"/>
      <c r="P31" s="194"/>
      <c r="Q31" s="195"/>
      <c r="R31" s="196"/>
      <c r="S31" s="194"/>
      <c r="T31" s="197"/>
      <c r="U31" s="194"/>
      <c r="V31" s="197"/>
      <c r="W31" s="272"/>
    </row>
    <row r="32" spans="1:25" ht="14.25" x14ac:dyDescent="0.2">
      <c r="A32" s="198"/>
      <c r="B32" s="226" t="s">
        <v>9</v>
      </c>
      <c r="C32" s="199"/>
      <c r="D32" s="200"/>
      <c r="E32" s="201"/>
      <c r="F32" s="201"/>
      <c r="G32" s="201"/>
      <c r="H32" s="201"/>
      <c r="I32" s="201"/>
      <c r="J32" s="201"/>
      <c r="K32" s="201"/>
      <c r="L32" s="202"/>
      <c r="M32" s="203"/>
      <c r="N32" s="204"/>
      <c r="O32" s="205"/>
      <c r="P32" s="205"/>
      <c r="Q32" s="206"/>
      <c r="R32" s="207"/>
      <c r="S32" s="205"/>
      <c r="T32" s="208"/>
      <c r="U32" s="205"/>
      <c r="V32" s="209"/>
      <c r="W32" s="267"/>
    </row>
    <row r="33" spans="1:25" ht="15" thickBot="1" x14ac:dyDescent="0.25">
      <c r="A33" s="276"/>
      <c r="B33" s="277" t="s">
        <v>10</v>
      </c>
      <c r="C33" s="278"/>
      <c r="D33" s="279"/>
      <c r="E33" s="280"/>
      <c r="F33" s="280"/>
      <c r="G33" s="280"/>
      <c r="H33" s="280"/>
      <c r="I33" s="280"/>
      <c r="J33" s="280"/>
      <c r="K33" s="280"/>
      <c r="L33" s="281"/>
      <c r="M33" s="282"/>
      <c r="N33" s="283"/>
      <c r="O33" s="284"/>
      <c r="P33" s="285"/>
      <c r="Q33" s="286"/>
      <c r="R33" s="287"/>
      <c r="S33" s="285"/>
      <c r="T33" s="288"/>
      <c r="U33" s="285"/>
      <c r="V33" s="288"/>
      <c r="W33" s="289"/>
    </row>
    <row r="34" spans="1:25" x14ac:dyDescent="0.2">
      <c r="A34" s="67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274"/>
      <c r="N34" s="274"/>
      <c r="O34" s="274"/>
      <c r="P34" s="274"/>
      <c r="Q34" s="274"/>
      <c r="R34" s="274"/>
      <c r="S34" s="274"/>
      <c r="T34" s="274"/>
      <c r="U34" s="274"/>
      <c r="V34" s="274"/>
      <c r="W34" s="275"/>
    </row>
    <row r="35" spans="1:25" ht="12.75" customHeight="1" x14ac:dyDescent="0.2">
      <c r="B35" s="310"/>
      <c r="C35" s="311"/>
      <c r="D35" s="314" t="s">
        <v>46</v>
      </c>
      <c r="E35" s="316" t="s">
        <v>33</v>
      </c>
      <c r="F35" s="317"/>
      <c r="G35" s="317"/>
      <c r="H35" s="69"/>
      <c r="I35" s="69"/>
      <c r="M35" s="10"/>
      <c r="T35" s="10"/>
      <c r="V35" s="10"/>
      <c r="W35" s="10"/>
      <c r="X35" s="11"/>
    </row>
    <row r="36" spans="1:25" ht="12.75" customHeight="1" x14ac:dyDescent="0.2">
      <c r="B36" s="312"/>
      <c r="C36" s="313"/>
      <c r="D36" s="315"/>
      <c r="E36" s="3">
        <v>2015</v>
      </c>
      <c r="F36" s="3">
        <v>2016</v>
      </c>
      <c r="G36" s="4">
        <v>2017</v>
      </c>
      <c r="H36" s="132"/>
      <c r="I36" s="132"/>
      <c r="J36" s="132"/>
      <c r="K36" s="132"/>
      <c r="L36" s="132"/>
      <c r="M36" s="10"/>
      <c r="T36" s="10"/>
      <c r="V36" s="10"/>
      <c r="W36" s="10"/>
      <c r="X36" s="10"/>
    </row>
    <row r="37" spans="1:25" ht="13.5" customHeight="1" x14ac:dyDescent="0.2">
      <c r="B37" s="318" t="s">
        <v>47</v>
      </c>
      <c r="C37" s="319"/>
      <c r="D37" s="70"/>
      <c r="E37" s="71"/>
      <c r="F37" s="71"/>
      <c r="G37" s="71"/>
      <c r="H37" s="72"/>
      <c r="I37" s="72"/>
      <c r="J37" s="72"/>
      <c r="K37" s="72"/>
      <c r="L37" s="72"/>
      <c r="M37" s="72"/>
      <c r="N37" s="74"/>
      <c r="O37" s="74"/>
      <c r="P37" s="75"/>
      <c r="Q37" s="74"/>
      <c r="R37" s="74"/>
    </row>
    <row r="38" spans="1:25" ht="13.5" x14ac:dyDescent="0.2">
      <c r="A38" s="67"/>
      <c r="B38" s="76"/>
      <c r="C38" s="7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78"/>
      <c r="O38" s="78"/>
      <c r="P38" s="78"/>
      <c r="Q38" s="78"/>
      <c r="R38" s="79"/>
      <c r="S38" s="75"/>
      <c r="T38" s="80"/>
      <c r="U38" s="75"/>
      <c r="V38" s="73"/>
      <c r="W38" s="81"/>
    </row>
    <row r="39" spans="1:25" ht="13.5" x14ac:dyDescent="0.2">
      <c r="A39" s="82" t="s">
        <v>34</v>
      </c>
      <c r="B39" s="82"/>
      <c r="C39" s="82"/>
      <c r="D39" s="67"/>
      <c r="E39" s="67"/>
      <c r="F39" s="67"/>
      <c r="G39" s="67"/>
      <c r="H39" s="67"/>
      <c r="I39" s="67"/>
      <c r="J39" s="67"/>
      <c r="K39" s="67"/>
      <c r="L39" s="67"/>
      <c r="M39" s="83"/>
      <c r="N39" s="84"/>
      <c r="O39" s="84"/>
      <c r="P39" s="78"/>
      <c r="Q39" s="78"/>
      <c r="R39" s="79"/>
      <c r="S39" s="75"/>
      <c r="T39" s="80"/>
      <c r="U39" s="75"/>
      <c r="V39" s="73"/>
      <c r="W39" s="81"/>
    </row>
    <row r="40" spans="1:25" ht="14.25" thickBot="1" x14ac:dyDescent="0.25">
      <c r="A40" s="82"/>
      <c r="B40" s="82"/>
      <c r="C40" s="82"/>
      <c r="D40" s="118" t="s">
        <v>177</v>
      </c>
      <c r="E40" s="67"/>
      <c r="F40" s="67"/>
      <c r="G40" s="67"/>
      <c r="H40" s="67"/>
      <c r="I40" s="67"/>
      <c r="J40" s="67"/>
      <c r="K40" s="67"/>
      <c r="L40" s="83"/>
      <c r="M40" s="84"/>
      <c r="N40" s="84"/>
      <c r="O40" s="78"/>
      <c r="P40" s="78"/>
      <c r="Q40" s="79"/>
      <c r="R40" s="75"/>
      <c r="S40" s="80"/>
      <c r="T40" s="75"/>
      <c r="U40" s="73"/>
      <c r="V40" s="81"/>
      <c r="Y40" s="1"/>
    </row>
    <row r="41" spans="1:25" ht="14.25" thickBot="1" x14ac:dyDescent="0.25">
      <c r="A41" s="245" t="s">
        <v>15</v>
      </c>
      <c r="B41" s="246" t="s">
        <v>105</v>
      </c>
      <c r="C41" s="246" t="s">
        <v>183</v>
      </c>
      <c r="D41" s="211" t="s">
        <v>11</v>
      </c>
      <c r="E41" s="155"/>
      <c r="F41" s="155"/>
      <c r="G41" s="155"/>
      <c r="H41" s="155"/>
      <c r="I41" s="155"/>
      <c r="J41" s="132"/>
      <c r="K41" s="132"/>
      <c r="L41" s="83"/>
      <c r="M41" s="84"/>
      <c r="N41" s="85"/>
      <c r="O41" s="86"/>
      <c r="P41" s="79"/>
      <c r="S41" s="57"/>
      <c r="T41" s="10"/>
      <c r="U41" s="57"/>
      <c r="Y41" s="1"/>
    </row>
    <row r="42" spans="1:25" ht="13.5" x14ac:dyDescent="0.2">
      <c r="A42" s="247">
        <v>1</v>
      </c>
      <c r="B42" s="248" t="s">
        <v>179</v>
      </c>
      <c r="C42" s="249" t="s">
        <v>181</v>
      </c>
      <c r="D42" s="212" t="s">
        <v>178</v>
      </c>
      <c r="E42" s="132"/>
      <c r="F42" s="132"/>
      <c r="G42" s="132"/>
      <c r="H42" s="132"/>
      <c r="I42" s="132"/>
      <c r="J42" s="132"/>
      <c r="K42" s="132"/>
      <c r="L42" s="83"/>
      <c r="M42" s="84"/>
      <c r="N42" s="85"/>
      <c r="O42" s="86"/>
      <c r="P42" s="79"/>
      <c r="S42" s="57"/>
      <c r="T42" s="10"/>
      <c r="U42" s="57"/>
      <c r="Y42" s="1"/>
    </row>
    <row r="43" spans="1:25" ht="13.5" x14ac:dyDescent="0.2">
      <c r="A43" s="250">
        <v>2</v>
      </c>
      <c r="B43" s="251" t="s">
        <v>180</v>
      </c>
      <c r="C43" s="252"/>
      <c r="D43" s="213" t="s">
        <v>178</v>
      </c>
      <c r="E43" s="132"/>
      <c r="F43" s="132"/>
      <c r="G43" s="132"/>
      <c r="H43" s="132"/>
      <c r="I43" s="132"/>
      <c r="J43" s="132"/>
      <c r="K43" s="132"/>
      <c r="L43" s="83"/>
      <c r="M43" s="84"/>
      <c r="N43" s="85"/>
      <c r="O43" s="86"/>
      <c r="P43" s="79"/>
      <c r="S43" s="57"/>
      <c r="T43" s="10"/>
      <c r="U43" s="57"/>
      <c r="Y43" s="1"/>
    </row>
    <row r="44" spans="1:25" ht="13.5" x14ac:dyDescent="0.2">
      <c r="A44" s="250">
        <v>3</v>
      </c>
      <c r="B44" s="251" t="s">
        <v>12</v>
      </c>
      <c r="C44" s="252"/>
      <c r="D44" s="157"/>
      <c r="E44" s="156"/>
      <c r="F44" s="156"/>
      <c r="G44" s="156"/>
      <c r="H44" s="156"/>
      <c r="I44" s="5"/>
      <c r="J44" s="5"/>
      <c r="K44" s="5"/>
      <c r="L44" s="83"/>
      <c r="M44" s="84"/>
      <c r="N44" s="85"/>
      <c r="O44" s="86"/>
      <c r="P44" s="79"/>
      <c r="S44" s="57"/>
      <c r="T44" s="10"/>
      <c r="U44" s="57"/>
      <c r="Y44" s="1"/>
    </row>
    <row r="45" spans="1:25" ht="13.5" x14ac:dyDescent="0.2">
      <c r="A45" s="250">
        <v>4</v>
      </c>
      <c r="B45" s="251" t="s">
        <v>48</v>
      </c>
      <c r="C45" s="252"/>
      <c r="D45" s="158"/>
      <c r="E45" s="156"/>
      <c r="F45" s="156"/>
      <c r="G45" s="156"/>
      <c r="H45" s="156"/>
      <c r="I45" s="80"/>
      <c r="J45" s="80"/>
      <c r="K45" s="80"/>
      <c r="L45" s="83"/>
      <c r="M45" s="84"/>
      <c r="N45" s="85"/>
      <c r="O45" s="86"/>
      <c r="P45" s="79"/>
      <c r="S45" s="57"/>
      <c r="T45" s="10"/>
      <c r="U45" s="57"/>
      <c r="Y45" s="1"/>
    </row>
    <row r="46" spans="1:25" ht="13.5" x14ac:dyDescent="0.2">
      <c r="A46" s="250">
        <v>5</v>
      </c>
      <c r="B46" s="251" t="s">
        <v>4</v>
      </c>
      <c r="C46" s="252" t="s">
        <v>0</v>
      </c>
      <c r="D46" s="214">
        <v>3.5000000000000003E-2</v>
      </c>
      <c r="E46" s="80"/>
      <c r="F46" s="80"/>
      <c r="G46" s="80"/>
      <c r="N46" s="85"/>
      <c r="O46" s="86"/>
      <c r="P46" s="79"/>
      <c r="S46" s="57"/>
      <c r="T46" s="10"/>
      <c r="U46" s="57"/>
      <c r="Y46" s="1"/>
    </row>
    <row r="47" spans="1:25" ht="13.5" x14ac:dyDescent="0.2">
      <c r="A47" s="250">
        <v>6</v>
      </c>
      <c r="B47" s="251" t="s">
        <v>5</v>
      </c>
      <c r="C47" s="252" t="s">
        <v>0</v>
      </c>
      <c r="D47" s="215">
        <v>6.3500000000000001E-2</v>
      </c>
      <c r="E47" s="80"/>
      <c r="F47" s="80"/>
      <c r="G47" s="80"/>
      <c r="N47" s="79"/>
      <c r="O47" s="86"/>
      <c r="P47" s="79"/>
      <c r="S47" s="57"/>
      <c r="T47" s="10"/>
      <c r="U47" s="57"/>
      <c r="Y47" s="1"/>
    </row>
    <row r="48" spans="1:25" ht="25.5" x14ac:dyDescent="0.2">
      <c r="A48" s="250">
        <v>7</v>
      </c>
      <c r="B48" s="253" t="s">
        <v>49</v>
      </c>
      <c r="C48" s="252" t="s">
        <v>0</v>
      </c>
      <c r="D48" s="214">
        <v>1.4999999999999999E-2</v>
      </c>
      <c r="E48" s="80"/>
      <c r="F48" s="80"/>
      <c r="G48" s="80"/>
      <c r="N48" s="79"/>
      <c r="O48" s="86"/>
      <c r="P48" s="79"/>
      <c r="S48" s="57"/>
      <c r="T48" s="10"/>
      <c r="U48" s="57"/>
      <c r="Y48" s="1"/>
    </row>
    <row r="49" spans="1:25" ht="13.5" x14ac:dyDescent="0.2">
      <c r="A49" s="250">
        <v>8</v>
      </c>
      <c r="B49" s="253" t="s">
        <v>104</v>
      </c>
      <c r="C49" s="252" t="s">
        <v>0</v>
      </c>
      <c r="D49" s="214" t="s">
        <v>178</v>
      </c>
      <c r="E49" s="80"/>
      <c r="F49" s="80"/>
      <c r="G49" s="80"/>
      <c r="H49" s="80"/>
      <c r="I49" s="80"/>
      <c r="J49" s="80"/>
      <c r="K49" s="80"/>
      <c r="L49" s="80"/>
      <c r="M49" s="75"/>
      <c r="N49" s="79"/>
      <c r="O49" s="86"/>
      <c r="P49" s="79"/>
      <c r="S49" s="57"/>
      <c r="T49" s="10"/>
      <c r="U49" s="57"/>
      <c r="Y49" s="1"/>
    </row>
    <row r="50" spans="1:25" ht="13.5" x14ac:dyDescent="0.2">
      <c r="A50" s="250">
        <v>9</v>
      </c>
      <c r="B50" s="251" t="s">
        <v>7</v>
      </c>
      <c r="C50" s="252" t="s">
        <v>0</v>
      </c>
      <c r="D50" s="214">
        <v>1.4999999999999999E-2</v>
      </c>
      <c r="E50" s="156"/>
      <c r="F50" s="156"/>
      <c r="G50" s="156"/>
      <c r="H50" s="156"/>
      <c r="I50" s="80"/>
      <c r="J50" s="80"/>
      <c r="K50" s="80"/>
      <c r="L50" s="80"/>
      <c r="M50" s="75"/>
      <c r="N50" s="79"/>
      <c r="O50" s="86"/>
      <c r="P50" s="79"/>
      <c r="S50" s="57"/>
      <c r="T50" s="10"/>
      <c r="U50" s="57"/>
      <c r="Y50" s="1"/>
    </row>
    <row r="51" spans="1:25" ht="13.5" x14ac:dyDescent="0.2">
      <c r="A51" s="250">
        <v>10</v>
      </c>
      <c r="B51" s="251" t="s">
        <v>13</v>
      </c>
      <c r="C51" s="252" t="s">
        <v>0</v>
      </c>
      <c r="D51" s="216">
        <f>(I18/(D18+F18))*0.85</f>
        <v>0.92569999999999997</v>
      </c>
      <c r="E51" s="156"/>
      <c r="F51" s="156"/>
      <c r="G51" s="156"/>
      <c r="H51" s="156"/>
      <c r="I51" s="80"/>
      <c r="J51" s="80"/>
      <c r="K51" s="80"/>
      <c r="L51" s="80"/>
      <c r="M51" s="75"/>
      <c r="N51" s="79"/>
      <c r="O51" s="86"/>
      <c r="P51" s="79"/>
      <c r="S51" s="57"/>
      <c r="T51" s="10"/>
      <c r="U51" s="57"/>
      <c r="Y51" s="1"/>
    </row>
    <row r="52" spans="1:25" ht="14.25" thickBot="1" x14ac:dyDescent="0.25">
      <c r="A52" s="254">
        <v>11</v>
      </c>
      <c r="B52" s="255" t="s">
        <v>14</v>
      </c>
      <c r="C52" s="256" t="s">
        <v>0</v>
      </c>
      <c r="D52" s="217">
        <f>IF(J18*0.8/(D18+F18)&gt;=0.5,0.5,J18*0.8/(D18+F18))</f>
        <v>0.45950000000000002</v>
      </c>
      <c r="M52" s="10"/>
      <c r="P52" s="78"/>
      <c r="Q52" s="79"/>
      <c r="R52" s="79"/>
      <c r="S52" s="80"/>
      <c r="T52" s="75"/>
      <c r="U52" s="80"/>
      <c r="V52" s="80"/>
      <c r="W52" s="73"/>
      <c r="Y52" s="1"/>
    </row>
  </sheetData>
  <sheetProtection insertRows="0" deleteRows="0"/>
  <protectedRanges>
    <protectedRange sqref="A59:X63" name="Диапазон1"/>
    <protectedRange sqref="E40:F40 V40:W40 K18:L18 N18:V18 W34 A2:S5 H49:M52 W25:W28 D44:D45 O53:X58 E41:W45 F53:H58 A53:E58 E46:G52 N46:W52 G40:U40 F34:G34 N12:Q17 H34:V39 I53:N58 W35:X39 F38:G39" name="Диапазон1_1"/>
  </protectedRanges>
  <mergeCells count="32"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B35:C36"/>
    <mergeCell ref="D35:D36"/>
    <mergeCell ref="E35:G35"/>
    <mergeCell ref="B37:C37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411" customWidth="1"/>
    <col min="2" max="2" width="25.140625" style="411" customWidth="1"/>
    <col min="3" max="3" width="7.140625" style="411" customWidth="1"/>
    <col min="4" max="4" width="10.7109375" style="411" customWidth="1"/>
    <col min="5" max="5" width="9.7109375" style="411" customWidth="1"/>
    <col min="6" max="6" width="8.28515625" style="411" customWidth="1"/>
    <col min="7" max="7" width="8.42578125" style="411" customWidth="1"/>
    <col min="8" max="9" width="9.42578125" style="411" customWidth="1"/>
    <col min="10" max="10" width="11.7109375" style="411" customWidth="1"/>
    <col min="11" max="16384" width="9.140625" style="411"/>
  </cols>
  <sheetData>
    <row r="1" spans="1:16" s="406" customFormat="1" ht="12" x14ac:dyDescent="0.2">
      <c r="A1" s="405" t="s">
        <v>510</v>
      </c>
      <c r="B1" s="405"/>
      <c r="C1" s="405"/>
      <c r="D1" s="405"/>
      <c r="E1" s="405"/>
      <c r="I1" s="407" t="s">
        <v>543</v>
      </c>
      <c r="J1" s="407"/>
    </row>
    <row r="2" spans="1:16" s="409" customFormat="1" x14ac:dyDescent="0.2">
      <c r="A2" s="408" t="s">
        <v>511</v>
      </c>
    </row>
    <row r="3" spans="1:16" x14ac:dyDescent="0.2">
      <c r="A3" s="410" t="s">
        <v>512</v>
      </c>
      <c r="B3" s="410"/>
      <c r="C3" s="410"/>
      <c r="D3" s="410"/>
      <c r="E3" s="410"/>
      <c r="F3" s="410"/>
      <c r="G3" s="410"/>
      <c r="H3" s="410"/>
      <c r="I3" s="410"/>
      <c r="J3" s="410"/>
    </row>
    <row r="4" spans="1:16" ht="15" customHeight="1" x14ac:dyDescent="0.2">
      <c r="A4" s="412" t="s">
        <v>513</v>
      </c>
      <c r="B4" s="412"/>
      <c r="C4" s="412"/>
      <c r="D4" s="412"/>
      <c r="E4" s="412"/>
      <c r="F4" s="412"/>
      <c r="G4" s="412"/>
      <c r="H4" s="412"/>
      <c r="I4" s="412"/>
      <c r="J4" s="412"/>
      <c r="K4" s="413"/>
      <c r="L4" s="413"/>
      <c r="M4" s="413"/>
      <c r="N4" s="414"/>
      <c r="O4" s="414"/>
      <c r="P4" s="414"/>
    </row>
    <row r="5" spans="1:16" ht="15" customHeight="1" thickBot="1" x14ac:dyDescent="0.25">
      <c r="A5" s="412" t="s">
        <v>528</v>
      </c>
      <c r="B5" s="412"/>
      <c r="C5" s="412"/>
      <c r="D5" s="412"/>
      <c r="E5" s="412"/>
      <c r="F5" s="412"/>
      <c r="G5" s="412"/>
      <c r="H5" s="412"/>
      <c r="I5" s="412"/>
      <c r="J5" s="412"/>
      <c r="K5" s="413"/>
      <c r="L5" s="413"/>
      <c r="M5" s="413"/>
    </row>
    <row r="6" spans="1:16" ht="20.25" customHeight="1" x14ac:dyDescent="0.2">
      <c r="A6" s="415" t="s">
        <v>515</v>
      </c>
      <c r="B6" s="415" t="s">
        <v>516</v>
      </c>
      <c r="C6" s="415" t="s">
        <v>517</v>
      </c>
      <c r="D6" s="415" t="s">
        <v>518</v>
      </c>
      <c r="E6" s="415" t="s">
        <v>519</v>
      </c>
      <c r="F6" s="415" t="s">
        <v>520</v>
      </c>
      <c r="G6" s="416" t="s">
        <v>521</v>
      </c>
      <c r="H6" s="415" t="s">
        <v>57</v>
      </c>
      <c r="I6" s="415" t="s">
        <v>522</v>
      </c>
      <c r="J6" s="415" t="s">
        <v>163</v>
      </c>
    </row>
    <row r="7" spans="1:16" ht="68.25" customHeight="1" thickBot="1" x14ac:dyDescent="0.25">
      <c r="A7" s="417"/>
      <c r="B7" s="417"/>
      <c r="C7" s="417"/>
      <c r="D7" s="417"/>
      <c r="E7" s="417"/>
      <c r="F7" s="417"/>
      <c r="G7" s="418"/>
      <c r="H7" s="417"/>
      <c r="I7" s="417"/>
      <c r="J7" s="417"/>
    </row>
    <row r="8" spans="1:16" x14ac:dyDescent="0.2">
      <c r="A8" s="419"/>
      <c r="B8" s="420"/>
      <c r="C8" s="421"/>
      <c r="D8" s="421"/>
      <c r="E8" s="421"/>
      <c r="F8" s="422"/>
      <c r="G8" s="421"/>
      <c r="H8" s="422"/>
      <c r="I8" s="421"/>
      <c r="J8" s="423"/>
    </row>
    <row r="9" spans="1:16" s="406" customFormat="1" x14ac:dyDescent="0.2">
      <c r="A9" s="419"/>
      <c r="B9" s="420"/>
      <c r="C9" s="421"/>
      <c r="D9" s="421"/>
      <c r="E9" s="421"/>
      <c r="F9" s="422"/>
      <c r="G9" s="421"/>
      <c r="H9" s="422"/>
      <c r="I9" s="421"/>
      <c r="J9" s="423"/>
    </row>
    <row r="10" spans="1:16" s="406" customFormat="1" ht="26.25" customHeight="1" x14ac:dyDescent="0.2">
      <c r="A10" s="424"/>
      <c r="B10" s="425"/>
      <c r="C10" s="421"/>
      <c r="D10" s="421"/>
      <c r="E10" s="421"/>
      <c r="F10" s="422"/>
      <c r="G10" s="426"/>
      <c r="H10" s="422"/>
      <c r="I10" s="421"/>
      <c r="J10" s="423"/>
    </row>
    <row r="11" spans="1:16" s="406" customFormat="1" ht="26.25" customHeight="1" thickBot="1" x14ac:dyDescent="0.25">
      <c r="A11" s="427"/>
      <c r="B11" s="428"/>
      <c r="C11" s="429"/>
      <c r="D11" s="429"/>
      <c r="E11" s="429"/>
      <c r="F11" s="430"/>
      <c r="G11" s="431"/>
      <c r="H11" s="430"/>
      <c r="I11" s="429"/>
      <c r="J11" s="432"/>
    </row>
    <row r="12" spans="1:16" ht="13.5" thickBot="1" x14ac:dyDescent="0.25">
      <c r="A12" s="433" t="s">
        <v>523</v>
      </c>
      <c r="B12" s="434"/>
      <c r="C12" s="434"/>
      <c r="D12" s="434"/>
      <c r="E12" s="434"/>
      <c r="F12" s="434"/>
      <c r="G12" s="434"/>
      <c r="H12" s="434"/>
      <c r="I12" s="435"/>
      <c r="J12" s="436">
        <f>SUM(J8:J11)</f>
        <v>0</v>
      </c>
    </row>
    <row r="15" spans="1:16" ht="12.75" customHeight="1" x14ac:dyDescent="0.2">
      <c r="A15" s="437" t="s">
        <v>524</v>
      </c>
      <c r="B15" s="438"/>
      <c r="C15" s="439" t="s">
        <v>525</v>
      </c>
      <c r="D15" s="439"/>
      <c r="E15" s="438"/>
      <c r="F15" s="439" t="s">
        <v>526</v>
      </c>
      <c r="G15" s="439"/>
      <c r="H15" s="439"/>
    </row>
    <row r="16" spans="1:16" x14ac:dyDescent="0.2">
      <c r="A16" s="438"/>
      <c r="B16" s="438"/>
      <c r="C16" s="438"/>
      <c r="D16" s="438"/>
      <c r="E16" s="438"/>
      <c r="F16" s="440" t="s">
        <v>527</v>
      </c>
      <c r="G16" s="440"/>
      <c r="H16" s="440"/>
    </row>
    <row r="17" spans="7:7" x14ac:dyDescent="0.2">
      <c r="G17" s="441"/>
    </row>
    <row r="18" spans="7:7" x14ac:dyDescent="0.2">
      <c r="G18" s="441"/>
    </row>
    <row r="19" spans="7:7" x14ac:dyDescent="0.2">
      <c r="G19" s="441"/>
    </row>
    <row r="20" spans="7:7" x14ac:dyDescent="0.2">
      <c r="G20" s="441"/>
    </row>
    <row r="21" spans="7:7" x14ac:dyDescent="0.2">
      <c r="G21" s="441"/>
    </row>
    <row r="22" spans="7:7" x14ac:dyDescent="0.2">
      <c r="G22" s="441"/>
    </row>
    <row r="23" spans="7:7" x14ac:dyDescent="0.2">
      <c r="G23" s="441"/>
    </row>
    <row r="24" spans="7:7" x14ac:dyDescent="0.2">
      <c r="G24" s="442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443" customWidth="1"/>
    <col min="2" max="2" width="39.140625" style="443" customWidth="1"/>
    <col min="3" max="4" width="11.7109375" style="445" customWidth="1"/>
    <col min="5" max="5" width="6.140625" style="445" customWidth="1"/>
    <col min="6" max="6" width="9.140625" style="445"/>
    <col min="7" max="7" width="7.85546875" style="445" customWidth="1"/>
    <col min="8" max="8" width="6.28515625" style="445" customWidth="1"/>
    <col min="9" max="9" width="7" style="445" customWidth="1"/>
    <col min="10" max="10" width="6.7109375" style="445" customWidth="1"/>
    <col min="11" max="11" width="9.85546875" style="445" customWidth="1"/>
    <col min="12" max="12" width="7.42578125" style="445" customWidth="1"/>
    <col min="13" max="13" width="10.85546875" style="445" customWidth="1"/>
    <col min="14" max="16384" width="9.140625" style="443"/>
  </cols>
  <sheetData>
    <row r="1" spans="1:18" x14ac:dyDescent="0.2">
      <c r="A1" s="408" t="s">
        <v>529</v>
      </c>
      <c r="C1" s="444"/>
      <c r="D1" s="444"/>
      <c r="K1" s="446" t="s">
        <v>544</v>
      </c>
      <c r="L1" s="446"/>
      <c r="M1" s="446"/>
    </row>
    <row r="2" spans="1:18" s="409" customFormat="1" x14ac:dyDescent="0.2">
      <c r="A2" s="408" t="s">
        <v>511</v>
      </c>
    </row>
    <row r="5" spans="1:18" x14ac:dyDescent="0.2">
      <c r="A5" s="447" t="s">
        <v>530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</row>
    <row r="6" spans="1:18" x14ac:dyDescent="0.2">
      <c r="A6" s="412" t="s">
        <v>513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3"/>
    </row>
    <row r="7" spans="1:18" ht="13.5" thickBot="1" x14ac:dyDescent="0.25">
      <c r="A7" s="412" t="s">
        <v>514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3"/>
    </row>
    <row r="8" spans="1:18" ht="20.25" customHeight="1" x14ac:dyDescent="0.2">
      <c r="A8" s="448" t="s">
        <v>15</v>
      </c>
      <c r="B8" s="449" t="s">
        <v>531</v>
      </c>
      <c r="C8" s="450" t="s">
        <v>532</v>
      </c>
      <c r="D8" s="450" t="s">
        <v>533</v>
      </c>
      <c r="E8" s="449" t="s">
        <v>522</v>
      </c>
      <c r="F8" s="449" t="s">
        <v>16</v>
      </c>
      <c r="G8" s="449" t="s">
        <v>534</v>
      </c>
      <c r="H8" s="449" t="s">
        <v>535</v>
      </c>
      <c r="I8" s="449"/>
      <c r="J8" s="449"/>
      <c r="K8" s="449" t="s">
        <v>536</v>
      </c>
      <c r="L8" s="449"/>
      <c r="M8" s="451" t="s">
        <v>537</v>
      </c>
    </row>
    <row r="9" spans="1:18" s="458" customFormat="1" ht="42" customHeight="1" x14ac:dyDescent="0.25">
      <c r="A9" s="452"/>
      <c r="B9" s="453"/>
      <c r="C9" s="454"/>
      <c r="D9" s="454"/>
      <c r="E9" s="453"/>
      <c r="F9" s="453"/>
      <c r="G9" s="453"/>
      <c r="H9" s="455" t="s">
        <v>538</v>
      </c>
      <c r="I9" s="455" t="s">
        <v>539</v>
      </c>
      <c r="J9" s="455" t="s">
        <v>29</v>
      </c>
      <c r="K9" s="455" t="s">
        <v>540</v>
      </c>
      <c r="L9" s="455" t="s">
        <v>541</v>
      </c>
      <c r="M9" s="456"/>
      <c r="N9" s="457"/>
    </row>
    <row r="10" spans="1:18" s="462" customFormat="1" ht="13.5" thickBot="1" x14ac:dyDescent="0.25">
      <c r="A10" s="459" t="s">
        <v>17</v>
      </c>
      <c r="B10" s="460" t="s">
        <v>18</v>
      </c>
      <c r="C10" s="460" t="s">
        <v>19</v>
      </c>
      <c r="D10" s="460" t="s">
        <v>20</v>
      </c>
      <c r="E10" s="460" t="s">
        <v>21</v>
      </c>
      <c r="F10" s="460" t="s">
        <v>22</v>
      </c>
      <c r="G10" s="460" t="s">
        <v>23</v>
      </c>
      <c r="H10" s="460" t="s">
        <v>24</v>
      </c>
      <c r="I10" s="460" t="s">
        <v>30</v>
      </c>
      <c r="J10" s="460" t="s">
        <v>25</v>
      </c>
      <c r="K10" s="460" t="s">
        <v>26</v>
      </c>
      <c r="L10" s="460" t="s">
        <v>27</v>
      </c>
      <c r="M10" s="461" t="s">
        <v>28</v>
      </c>
      <c r="N10" s="443"/>
    </row>
    <row r="11" spans="1:18" s="472" customFormat="1" ht="13.5" thickTop="1" x14ac:dyDescent="0.2">
      <c r="A11" s="463"/>
      <c r="B11" s="464"/>
      <c r="C11" s="465"/>
      <c r="D11" s="466"/>
      <c r="E11" s="466"/>
      <c r="F11" s="467"/>
      <c r="G11" s="467"/>
      <c r="H11" s="468"/>
      <c r="I11" s="468"/>
      <c r="J11" s="468"/>
      <c r="K11" s="469"/>
      <c r="L11" s="470"/>
      <c r="M11" s="471"/>
      <c r="N11" s="458"/>
    </row>
    <row r="12" spans="1:18" s="472" customFormat="1" x14ac:dyDescent="0.2">
      <c r="A12" s="473"/>
      <c r="B12" s="474"/>
      <c r="C12" s="475"/>
      <c r="D12" s="476"/>
      <c r="E12" s="477"/>
      <c r="F12" s="478"/>
      <c r="G12" s="478"/>
      <c r="H12" s="479"/>
      <c r="I12" s="479"/>
      <c r="J12" s="479"/>
      <c r="K12" s="477"/>
      <c r="L12" s="477"/>
      <c r="M12" s="480"/>
      <c r="N12" s="481"/>
      <c r="O12" s="482"/>
      <c r="P12" s="482"/>
      <c r="Q12" s="482"/>
      <c r="R12" s="482"/>
    </row>
    <row r="13" spans="1:18" s="472" customFormat="1" x14ac:dyDescent="0.2">
      <c r="A13" s="483"/>
      <c r="B13" s="484"/>
      <c r="C13" s="485"/>
      <c r="D13" s="486"/>
      <c r="E13" s="487"/>
      <c r="F13" s="488"/>
      <c r="G13" s="488"/>
      <c r="H13" s="489"/>
      <c r="I13" s="489"/>
      <c r="J13" s="489"/>
      <c r="K13" s="487"/>
      <c r="L13" s="487"/>
      <c r="M13" s="490"/>
      <c r="N13" s="482"/>
      <c r="O13" s="482"/>
      <c r="P13" s="482"/>
      <c r="Q13" s="482"/>
      <c r="R13" s="482"/>
    </row>
    <row r="14" spans="1:18" s="472" customFormat="1" x14ac:dyDescent="0.2">
      <c r="A14" s="483"/>
      <c r="B14" s="484"/>
      <c r="C14" s="485"/>
      <c r="D14" s="486"/>
      <c r="E14" s="487"/>
      <c r="F14" s="488"/>
      <c r="G14" s="488"/>
      <c r="H14" s="489"/>
      <c r="I14" s="489"/>
      <c r="J14" s="489"/>
      <c r="K14" s="487"/>
      <c r="L14" s="487"/>
      <c r="M14" s="490"/>
      <c r="N14" s="482"/>
      <c r="O14" s="482"/>
      <c r="P14" s="482"/>
      <c r="Q14" s="482"/>
      <c r="R14" s="482"/>
    </row>
    <row r="15" spans="1:18" s="472" customFormat="1" x14ac:dyDescent="0.2">
      <c r="A15" s="483"/>
      <c r="B15" s="484"/>
      <c r="C15" s="485"/>
      <c r="D15" s="486"/>
      <c r="E15" s="487"/>
      <c r="F15" s="488"/>
      <c r="G15" s="488"/>
      <c r="H15" s="489"/>
      <c r="I15" s="489"/>
      <c r="J15" s="489"/>
      <c r="K15" s="487"/>
      <c r="L15" s="487"/>
      <c r="M15" s="490"/>
      <c r="N15" s="482"/>
      <c r="O15" s="482"/>
      <c r="P15" s="482"/>
      <c r="Q15" s="482"/>
      <c r="R15" s="482"/>
    </row>
    <row r="16" spans="1:18" s="472" customFormat="1" x14ac:dyDescent="0.2">
      <c r="A16" s="483"/>
      <c r="B16" s="484"/>
      <c r="C16" s="485"/>
      <c r="D16" s="486"/>
      <c r="E16" s="487"/>
      <c r="F16" s="488"/>
      <c r="G16" s="488"/>
      <c r="H16" s="489"/>
      <c r="I16" s="489"/>
      <c r="J16" s="489"/>
      <c r="K16" s="487"/>
      <c r="L16" s="487"/>
      <c r="M16" s="490"/>
      <c r="N16" s="482"/>
      <c r="O16" s="482"/>
      <c r="P16" s="482"/>
      <c r="Q16" s="482"/>
      <c r="R16" s="482"/>
    </row>
    <row r="17" spans="1:18" s="472" customFormat="1" x14ac:dyDescent="0.2">
      <c r="A17" s="483"/>
      <c r="B17" s="484"/>
      <c r="C17" s="485"/>
      <c r="D17" s="486"/>
      <c r="E17" s="487"/>
      <c r="F17" s="488"/>
      <c r="G17" s="488"/>
      <c r="H17" s="489"/>
      <c r="I17" s="489"/>
      <c r="J17" s="489"/>
      <c r="K17" s="487"/>
      <c r="L17" s="487"/>
      <c r="M17" s="490"/>
      <c r="N17" s="482"/>
      <c r="O17" s="482"/>
      <c r="P17" s="482"/>
      <c r="Q17" s="482"/>
      <c r="R17" s="482"/>
    </row>
    <row r="18" spans="1:18" s="491" customFormat="1" x14ac:dyDescent="0.2">
      <c r="A18" s="483"/>
      <c r="B18" s="484"/>
      <c r="C18" s="485"/>
      <c r="D18" s="486"/>
      <c r="E18" s="487"/>
      <c r="F18" s="488"/>
      <c r="G18" s="488"/>
      <c r="H18" s="489"/>
      <c r="I18" s="489"/>
      <c r="J18" s="489"/>
      <c r="K18" s="487"/>
      <c r="L18" s="487"/>
      <c r="M18" s="490"/>
      <c r="N18" s="482"/>
      <c r="O18" s="443"/>
      <c r="P18" s="443"/>
      <c r="Q18" s="443"/>
      <c r="R18" s="443"/>
    </row>
    <row r="19" spans="1:18" ht="13.5" thickBot="1" x14ac:dyDescent="0.25">
      <c r="A19" s="492"/>
      <c r="B19" s="493"/>
      <c r="C19" s="494"/>
      <c r="D19" s="495"/>
      <c r="E19" s="496"/>
      <c r="F19" s="467"/>
      <c r="G19" s="467"/>
      <c r="H19" s="468"/>
      <c r="I19" s="468"/>
      <c r="J19" s="468"/>
      <c r="K19" s="469"/>
      <c r="L19" s="470"/>
      <c r="M19" s="471"/>
      <c r="N19" s="482"/>
    </row>
    <row r="20" spans="1:18" ht="14.25" thickTop="1" thickBot="1" x14ac:dyDescent="0.25">
      <c r="A20" s="497"/>
      <c r="B20" s="498" t="s">
        <v>542</v>
      </c>
      <c r="C20" s="499"/>
      <c r="D20" s="500"/>
      <c r="E20" s="501"/>
      <c r="F20" s="502"/>
      <c r="G20" s="502"/>
      <c r="H20" s="502"/>
      <c r="I20" s="502"/>
      <c r="J20" s="502"/>
      <c r="K20" s="502"/>
      <c r="L20" s="501"/>
      <c r="M20" s="503">
        <v>0</v>
      </c>
    </row>
    <row r="21" spans="1:18" ht="13.5" thickTop="1" x14ac:dyDescent="0.2">
      <c r="J21" s="504"/>
      <c r="K21" s="505"/>
      <c r="M21" s="506"/>
    </row>
    <row r="22" spans="1:18" s="438" customFormat="1" x14ac:dyDescent="0.2">
      <c r="B22" s="437" t="s">
        <v>524</v>
      </c>
      <c r="D22" s="439" t="s">
        <v>525</v>
      </c>
      <c r="E22" s="439"/>
      <c r="G22" s="439" t="s">
        <v>526</v>
      </c>
      <c r="H22" s="439"/>
      <c r="I22" s="439"/>
    </row>
    <row r="23" spans="1:18" s="438" customFormat="1" x14ac:dyDescent="0.2">
      <c r="G23" s="440" t="s">
        <v>527</v>
      </c>
      <c r="H23" s="440"/>
      <c r="I23" s="440"/>
    </row>
    <row r="24" spans="1:18" s="438" customFormat="1" x14ac:dyDescent="0.2"/>
    <row r="25" spans="1:18" x14ac:dyDescent="0.2">
      <c r="J25" s="504"/>
      <c r="K25" s="505"/>
      <c r="M25" s="506"/>
    </row>
    <row r="26" spans="1:18" x14ac:dyDescent="0.2">
      <c r="K26" s="507"/>
      <c r="M26" s="506"/>
    </row>
    <row r="27" spans="1:18" x14ac:dyDescent="0.2">
      <c r="K27" s="508"/>
    </row>
    <row r="28" spans="1:18" x14ac:dyDescent="0.2">
      <c r="K28" s="509"/>
    </row>
    <row r="29" spans="1:18" x14ac:dyDescent="0.2">
      <c r="K29" s="509"/>
    </row>
    <row r="30" spans="1:18" x14ac:dyDescent="0.2">
      <c r="K30" s="509"/>
    </row>
    <row r="31" spans="1:18" x14ac:dyDescent="0.2">
      <c r="K31" s="509"/>
    </row>
    <row r="32" spans="1:18" x14ac:dyDescent="0.2">
      <c r="K32" s="509"/>
    </row>
    <row r="33" spans="11:11" x14ac:dyDescent="0.2">
      <c r="K33" s="509"/>
    </row>
    <row r="34" spans="11:11" x14ac:dyDescent="0.2">
      <c r="K34" s="509"/>
    </row>
    <row r="35" spans="11:11" x14ac:dyDescent="0.2">
      <c r="K35" s="50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N195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6.5" x14ac:dyDescent="0.2"/>
  <cols>
    <col min="1" max="1" width="7.5703125" style="13" customWidth="1"/>
    <col min="2" max="2" width="20.7109375" style="13" customWidth="1"/>
    <col min="3" max="3" width="76" style="105" customWidth="1"/>
    <col min="4" max="4" width="10" style="16" customWidth="1"/>
    <col min="5" max="5" width="12.28515625" style="13" customWidth="1"/>
    <col min="6" max="6" width="13.5703125" style="17" customWidth="1"/>
    <col min="7" max="7" width="13.42578125" style="17" customWidth="1"/>
    <col min="8" max="8" width="12.28515625" style="18" customWidth="1"/>
    <col min="9" max="9" width="13.140625" style="17" customWidth="1"/>
    <col min="10" max="10" width="13.42578125" style="19" customWidth="1"/>
    <col min="11" max="11" width="10.7109375" style="89" customWidth="1"/>
    <col min="12" max="16384" width="9.140625" style="6"/>
  </cols>
  <sheetData>
    <row r="1" spans="1:11" x14ac:dyDescent="0.2">
      <c r="B1" s="117"/>
      <c r="J1" s="20" t="s">
        <v>545</v>
      </c>
    </row>
    <row r="2" spans="1:11" x14ac:dyDescent="0.2">
      <c r="A2" s="377" t="s">
        <v>50</v>
      </c>
      <c r="B2" s="377"/>
      <c r="C2" s="377"/>
      <c r="D2" s="377"/>
      <c r="E2" s="377"/>
      <c r="F2" s="377"/>
      <c r="G2" s="377"/>
      <c r="H2" s="377"/>
      <c r="I2" s="377"/>
      <c r="J2" s="377"/>
    </row>
    <row r="3" spans="1:11" ht="16.5" customHeight="1" x14ac:dyDescent="0.2">
      <c r="B3" s="290" t="s">
        <v>31</v>
      </c>
      <c r="C3" s="301" t="str">
        <f>'Форма 8.2'!C2:W2</f>
        <v>Обустройство Мегионского месторождения нефти</v>
      </c>
      <c r="D3" s="222"/>
      <c r="E3" s="222"/>
      <c r="F3" s="222"/>
      <c r="G3" s="222"/>
      <c r="H3" s="222"/>
      <c r="I3" s="22"/>
      <c r="J3" s="222"/>
    </row>
    <row r="4" spans="1:11" x14ac:dyDescent="0.2">
      <c r="B4" s="296" t="s">
        <v>32</v>
      </c>
      <c r="C4" s="302" t="str">
        <f>'Форма 8.2'!C3:W3</f>
        <v>Нефтесборный трубопровод МДНС-1-т.вр.МДНС-2</v>
      </c>
      <c r="D4" s="23"/>
      <c r="E4" s="23"/>
      <c r="F4" s="23"/>
      <c r="G4" s="23"/>
      <c r="H4" s="23"/>
      <c r="I4" s="297"/>
      <c r="J4" s="23"/>
    </row>
    <row r="5" spans="1:11" ht="17.25" thickBot="1" x14ac:dyDescent="0.25"/>
    <row r="6" spans="1:11" x14ac:dyDescent="0.2">
      <c r="A6" s="378" t="s">
        <v>15</v>
      </c>
      <c r="B6" s="381" t="s">
        <v>51</v>
      </c>
      <c r="C6" s="384" t="s">
        <v>52</v>
      </c>
      <c r="D6" s="387" t="s">
        <v>36</v>
      </c>
      <c r="E6" s="390" t="s">
        <v>53</v>
      </c>
      <c r="F6" s="381"/>
      <c r="G6" s="381"/>
      <c r="H6" s="381"/>
      <c r="I6" s="381"/>
      <c r="J6" s="391"/>
    </row>
    <row r="7" spans="1:11" x14ac:dyDescent="0.2">
      <c r="A7" s="379"/>
      <c r="B7" s="382"/>
      <c r="C7" s="385"/>
      <c r="D7" s="388"/>
      <c r="E7" s="392" t="s">
        <v>55</v>
      </c>
      <c r="F7" s="382"/>
      <c r="G7" s="382"/>
      <c r="H7" s="382" t="s">
        <v>54</v>
      </c>
      <c r="I7" s="382"/>
      <c r="J7" s="393"/>
    </row>
    <row r="8" spans="1:11" ht="33.75" thickBot="1" x14ac:dyDescent="0.25">
      <c r="A8" s="380"/>
      <c r="B8" s="383"/>
      <c r="C8" s="386"/>
      <c r="D8" s="389"/>
      <c r="E8" s="24" t="s">
        <v>35</v>
      </c>
      <c r="F8" s="125" t="s">
        <v>56</v>
      </c>
      <c r="G8" s="125" t="s">
        <v>57</v>
      </c>
      <c r="H8" s="125" t="s">
        <v>35</v>
      </c>
      <c r="I8" s="291" t="s">
        <v>58</v>
      </c>
      <c r="J8" s="25" t="s">
        <v>57</v>
      </c>
    </row>
    <row r="9" spans="1:11" ht="17.25" thickBot="1" x14ac:dyDescent="0.25">
      <c r="A9" s="124">
        <v>1</v>
      </c>
      <c r="B9" s="26">
        <v>2</v>
      </c>
      <c r="C9" s="303">
        <v>3</v>
      </c>
      <c r="D9" s="27">
        <v>4</v>
      </c>
      <c r="E9" s="28">
        <v>5</v>
      </c>
      <c r="F9" s="26">
        <v>6</v>
      </c>
      <c r="G9" s="26">
        <v>7</v>
      </c>
      <c r="H9" s="26">
        <v>8</v>
      </c>
      <c r="I9" s="26">
        <v>9</v>
      </c>
      <c r="J9" s="29">
        <v>10</v>
      </c>
    </row>
    <row r="10" spans="1:11" ht="17.25" thickBot="1" x14ac:dyDescent="0.25">
      <c r="A10" s="30">
        <v>1</v>
      </c>
      <c r="B10" s="30" t="s">
        <v>97</v>
      </c>
      <c r="C10" s="304" t="s">
        <v>98</v>
      </c>
      <c r="D10" s="30" t="s">
        <v>37</v>
      </c>
      <c r="E10" s="53"/>
      <c r="F10" s="54"/>
      <c r="G10" s="55">
        <f>E10*F10</f>
        <v>0</v>
      </c>
      <c r="H10" s="53">
        <v>7.1300000000000002E-2</v>
      </c>
      <c r="I10" s="53">
        <v>74018.14</v>
      </c>
      <c r="J10" s="55">
        <f>H10*I10</f>
        <v>5277</v>
      </c>
      <c r="K10" s="6"/>
    </row>
    <row r="11" spans="1:11" ht="17.25" thickBot="1" x14ac:dyDescent="0.25">
      <c r="A11" s="30">
        <v>2</v>
      </c>
      <c r="B11" s="30" t="s">
        <v>193</v>
      </c>
      <c r="C11" s="304" t="s">
        <v>227</v>
      </c>
      <c r="D11" s="30" t="s">
        <v>37</v>
      </c>
      <c r="E11" s="56"/>
      <c r="F11" s="36"/>
      <c r="G11" s="31">
        <f>E11*F11</f>
        <v>0</v>
      </c>
      <c r="H11" s="53">
        <v>1.2800000000000001E-2</v>
      </c>
      <c r="I11" s="53">
        <v>104767</v>
      </c>
      <c r="J11" s="31">
        <f>H11*I11</f>
        <v>1341</v>
      </c>
      <c r="K11" s="6"/>
    </row>
    <row r="12" spans="1:11" ht="17.25" thickBot="1" x14ac:dyDescent="0.25">
      <c r="A12" s="30">
        <v>3</v>
      </c>
      <c r="B12" s="30" t="s">
        <v>91</v>
      </c>
      <c r="C12" s="304" t="s">
        <v>228</v>
      </c>
      <c r="D12" s="30" t="s">
        <v>37</v>
      </c>
      <c r="E12" s="56"/>
      <c r="F12" s="36"/>
      <c r="G12" s="31">
        <f t="shared" ref="G12:G72" si="0">E12*F12</f>
        <v>0</v>
      </c>
      <c r="H12" s="53">
        <v>1.1000000000000001E-3</v>
      </c>
      <c r="I12" s="53">
        <v>137304.69</v>
      </c>
      <c r="J12" s="31">
        <f t="shared" ref="J12:J73" si="1">H12*I12</f>
        <v>151</v>
      </c>
      <c r="K12" s="6"/>
    </row>
    <row r="13" spans="1:11" ht="17.25" thickBot="1" x14ac:dyDescent="0.25">
      <c r="A13" s="30">
        <v>4</v>
      </c>
      <c r="B13" s="30" t="s">
        <v>59</v>
      </c>
      <c r="C13" s="304" t="s">
        <v>360</v>
      </c>
      <c r="D13" s="30" t="s">
        <v>38</v>
      </c>
      <c r="E13" s="56"/>
      <c r="F13" s="36"/>
      <c r="G13" s="31">
        <f t="shared" si="0"/>
        <v>0</v>
      </c>
      <c r="H13" s="53">
        <v>92.976500000000001</v>
      </c>
      <c r="I13" s="53">
        <v>47.09</v>
      </c>
      <c r="J13" s="31">
        <f t="shared" si="1"/>
        <v>4378</v>
      </c>
      <c r="K13" s="6"/>
    </row>
    <row r="14" spans="1:11" ht="17.25" thickBot="1" x14ac:dyDescent="0.25">
      <c r="A14" s="30">
        <v>5</v>
      </c>
      <c r="B14" s="30" t="s">
        <v>74</v>
      </c>
      <c r="C14" s="304" t="s">
        <v>139</v>
      </c>
      <c r="D14" s="30" t="s">
        <v>37</v>
      </c>
      <c r="E14" s="56"/>
      <c r="F14" s="36"/>
      <c r="G14" s="31">
        <f t="shared" si="0"/>
        <v>0</v>
      </c>
      <c r="H14" s="53">
        <v>2.9999999999999997E-4</v>
      </c>
      <c r="I14" s="53">
        <v>50658.48</v>
      </c>
      <c r="J14" s="31">
        <f t="shared" si="1"/>
        <v>15</v>
      </c>
      <c r="K14" s="6"/>
    </row>
    <row r="15" spans="1:11" ht="17.25" thickBot="1" x14ac:dyDescent="0.25">
      <c r="A15" s="30">
        <v>6</v>
      </c>
      <c r="B15" s="30" t="s">
        <v>194</v>
      </c>
      <c r="C15" s="304" t="s">
        <v>229</v>
      </c>
      <c r="D15" s="30" t="s">
        <v>37</v>
      </c>
      <c r="E15" s="56"/>
      <c r="F15" s="36"/>
      <c r="G15" s="31">
        <f t="shared" si="0"/>
        <v>0</v>
      </c>
      <c r="H15" s="53">
        <v>3.7000000000000002E-3</v>
      </c>
      <c r="I15" s="53">
        <v>77269.98</v>
      </c>
      <c r="J15" s="31">
        <f t="shared" si="1"/>
        <v>286</v>
      </c>
      <c r="K15" s="6"/>
    </row>
    <row r="16" spans="1:11" ht="33.75" thickBot="1" x14ac:dyDescent="0.25">
      <c r="A16" s="30">
        <v>7</v>
      </c>
      <c r="B16" s="30" t="s">
        <v>195</v>
      </c>
      <c r="C16" s="304" t="s">
        <v>230</v>
      </c>
      <c r="D16" s="30" t="s">
        <v>37</v>
      </c>
      <c r="E16" s="56"/>
      <c r="F16" s="36"/>
      <c r="G16" s="31">
        <f t="shared" si="0"/>
        <v>0</v>
      </c>
      <c r="H16" s="53">
        <v>0.28649999999999998</v>
      </c>
      <c r="I16" s="53">
        <v>27503.38</v>
      </c>
      <c r="J16" s="31">
        <f t="shared" si="1"/>
        <v>7880</v>
      </c>
      <c r="K16" s="6"/>
    </row>
    <row r="17" spans="1:10" s="6" customFormat="1" ht="17.25" thickBot="1" x14ac:dyDescent="0.25">
      <c r="A17" s="30">
        <v>8</v>
      </c>
      <c r="B17" s="30" t="s">
        <v>196</v>
      </c>
      <c r="C17" s="304" t="s">
        <v>231</v>
      </c>
      <c r="D17" s="30" t="s">
        <v>37</v>
      </c>
      <c r="E17" s="56"/>
      <c r="F17" s="36"/>
      <c r="G17" s="31">
        <f t="shared" si="0"/>
        <v>0</v>
      </c>
      <c r="H17" s="53">
        <v>0.252</v>
      </c>
      <c r="I17" s="53">
        <v>47157.68</v>
      </c>
      <c r="J17" s="31">
        <f t="shared" si="1"/>
        <v>11884</v>
      </c>
    </row>
    <row r="18" spans="1:10" s="6" customFormat="1" ht="17.25" thickBot="1" x14ac:dyDescent="0.25">
      <c r="A18" s="30">
        <v>9</v>
      </c>
      <c r="B18" s="30" t="s">
        <v>75</v>
      </c>
      <c r="C18" s="304" t="s">
        <v>232</v>
      </c>
      <c r="D18" s="30" t="s">
        <v>37</v>
      </c>
      <c r="E18" s="56"/>
      <c r="F18" s="36"/>
      <c r="G18" s="31">
        <f t="shared" si="0"/>
        <v>0</v>
      </c>
      <c r="H18" s="53">
        <v>1.32E-2</v>
      </c>
      <c r="I18" s="53">
        <v>34453.160000000003</v>
      </c>
      <c r="J18" s="31">
        <f t="shared" si="1"/>
        <v>455</v>
      </c>
    </row>
    <row r="19" spans="1:10" s="6" customFormat="1" ht="17.25" thickBot="1" x14ac:dyDescent="0.25">
      <c r="A19" s="30">
        <v>10</v>
      </c>
      <c r="B19" s="30" t="s">
        <v>286</v>
      </c>
      <c r="C19" s="304" t="s">
        <v>361</v>
      </c>
      <c r="D19" s="30" t="s">
        <v>37</v>
      </c>
      <c r="E19" s="56"/>
      <c r="F19" s="36"/>
      <c r="G19" s="31">
        <f t="shared" si="0"/>
        <v>0</v>
      </c>
      <c r="H19" s="53">
        <v>2.0000000000000001E-4</v>
      </c>
      <c r="I19" s="53">
        <v>25993.4</v>
      </c>
      <c r="J19" s="31">
        <f t="shared" si="1"/>
        <v>5</v>
      </c>
    </row>
    <row r="20" spans="1:10" s="6" customFormat="1" ht="17.25" thickBot="1" x14ac:dyDescent="0.25">
      <c r="A20" s="30">
        <v>11</v>
      </c>
      <c r="B20" s="30" t="s">
        <v>92</v>
      </c>
      <c r="C20" s="304" t="s">
        <v>233</v>
      </c>
      <c r="D20" s="30" t="s">
        <v>37</v>
      </c>
      <c r="E20" s="56"/>
      <c r="F20" s="36"/>
      <c r="G20" s="31">
        <f t="shared" si="0"/>
        <v>0</v>
      </c>
      <c r="H20" s="53">
        <v>1.1900000000000001E-2</v>
      </c>
      <c r="I20" s="53">
        <v>46424.73</v>
      </c>
      <c r="J20" s="31">
        <f t="shared" si="1"/>
        <v>552</v>
      </c>
    </row>
    <row r="21" spans="1:10" s="6" customFormat="1" ht="33.75" thickBot="1" x14ac:dyDescent="0.25">
      <c r="A21" s="30">
        <v>12</v>
      </c>
      <c r="B21" s="30" t="s">
        <v>197</v>
      </c>
      <c r="C21" s="304" t="s">
        <v>234</v>
      </c>
      <c r="D21" s="30" t="s">
        <v>37</v>
      </c>
      <c r="E21" s="56"/>
      <c r="F21" s="36"/>
      <c r="G21" s="31">
        <f t="shared" si="0"/>
        <v>0</v>
      </c>
      <c r="H21" s="53">
        <v>9.4999999999999998E-3</v>
      </c>
      <c r="I21" s="53">
        <v>58603.61</v>
      </c>
      <c r="J21" s="31">
        <f t="shared" si="1"/>
        <v>557</v>
      </c>
    </row>
    <row r="22" spans="1:10" s="6" customFormat="1" ht="33.75" thickBot="1" x14ac:dyDescent="0.25">
      <c r="A22" s="30">
        <v>13</v>
      </c>
      <c r="B22" s="30" t="s">
        <v>198</v>
      </c>
      <c r="C22" s="304" t="s">
        <v>235</v>
      </c>
      <c r="D22" s="30" t="s">
        <v>37</v>
      </c>
      <c r="E22" s="56"/>
      <c r="F22" s="36"/>
      <c r="G22" s="31">
        <f t="shared" si="0"/>
        <v>0</v>
      </c>
      <c r="H22" s="53">
        <v>1.8200000000000001E-2</v>
      </c>
      <c r="I22" s="53">
        <v>46880.4</v>
      </c>
      <c r="J22" s="31">
        <f t="shared" si="1"/>
        <v>853</v>
      </c>
    </row>
    <row r="23" spans="1:10" s="6" customFormat="1" ht="33.75" thickBot="1" x14ac:dyDescent="0.25">
      <c r="A23" s="30">
        <v>14</v>
      </c>
      <c r="B23" s="30" t="s">
        <v>287</v>
      </c>
      <c r="C23" s="304" t="s">
        <v>362</v>
      </c>
      <c r="D23" s="30" t="s">
        <v>37</v>
      </c>
      <c r="E23" s="56"/>
      <c r="F23" s="36"/>
      <c r="G23" s="31">
        <f t="shared" si="0"/>
        <v>0</v>
      </c>
      <c r="H23" s="53">
        <v>1.9E-3</v>
      </c>
      <c r="I23" s="53">
        <v>38358.14</v>
      </c>
      <c r="J23" s="31">
        <f t="shared" si="1"/>
        <v>73</v>
      </c>
    </row>
    <row r="24" spans="1:10" s="6" customFormat="1" ht="17.25" thickBot="1" x14ac:dyDescent="0.25">
      <c r="A24" s="30">
        <v>15</v>
      </c>
      <c r="B24" s="30" t="s">
        <v>199</v>
      </c>
      <c r="C24" s="304" t="s">
        <v>236</v>
      </c>
      <c r="D24" s="30" t="s">
        <v>37</v>
      </c>
      <c r="E24" s="56"/>
      <c r="F24" s="36"/>
      <c r="G24" s="31">
        <f t="shared" si="0"/>
        <v>0</v>
      </c>
      <c r="H24" s="53">
        <v>2.2000000000000001E-3</v>
      </c>
      <c r="I24" s="53">
        <v>51534.55</v>
      </c>
      <c r="J24" s="31">
        <f t="shared" si="1"/>
        <v>113</v>
      </c>
    </row>
    <row r="25" spans="1:10" s="6" customFormat="1" ht="17.25" thickBot="1" x14ac:dyDescent="0.25">
      <c r="A25" s="30">
        <v>16</v>
      </c>
      <c r="B25" s="30" t="s">
        <v>76</v>
      </c>
      <c r="C25" s="304" t="s">
        <v>154</v>
      </c>
      <c r="D25" s="30" t="s">
        <v>37</v>
      </c>
      <c r="E25" s="53">
        <v>2.2499999999999999E-2</v>
      </c>
      <c r="F25" s="53">
        <v>40000</v>
      </c>
      <c r="G25" s="31">
        <f t="shared" si="0"/>
        <v>900</v>
      </c>
      <c r="H25" s="53"/>
      <c r="I25" s="53"/>
      <c r="J25" s="31"/>
    </row>
    <row r="26" spans="1:10" s="6" customFormat="1" ht="17.25" thickBot="1" x14ac:dyDescent="0.25">
      <c r="A26" s="30">
        <v>17</v>
      </c>
      <c r="B26" s="30" t="s">
        <v>60</v>
      </c>
      <c r="C26" s="304" t="s">
        <v>363</v>
      </c>
      <c r="D26" s="30" t="s">
        <v>37</v>
      </c>
      <c r="E26" s="56"/>
      <c r="F26" s="36"/>
      <c r="G26" s="31">
        <f t="shared" si="0"/>
        <v>0</v>
      </c>
      <c r="H26" s="53">
        <v>0.23719999999999999</v>
      </c>
      <c r="I26" s="53" t="s">
        <v>458</v>
      </c>
      <c r="J26" s="31">
        <f t="shared" si="1"/>
        <v>11925</v>
      </c>
    </row>
    <row r="27" spans="1:10" s="6" customFormat="1" ht="17.25" thickBot="1" x14ac:dyDescent="0.25">
      <c r="A27" s="30">
        <v>18</v>
      </c>
      <c r="B27" s="30" t="s">
        <v>61</v>
      </c>
      <c r="C27" s="304" t="s">
        <v>237</v>
      </c>
      <c r="D27" s="30" t="s">
        <v>37</v>
      </c>
      <c r="E27" s="56"/>
      <c r="F27" s="36"/>
      <c r="G27" s="31">
        <f t="shared" si="0"/>
        <v>0</v>
      </c>
      <c r="H27" s="53">
        <v>4.3E-3</v>
      </c>
      <c r="I27" s="53">
        <v>130000</v>
      </c>
      <c r="J27" s="31">
        <f t="shared" si="1"/>
        <v>559</v>
      </c>
    </row>
    <row r="28" spans="1:10" s="6" customFormat="1" ht="17.25" thickBot="1" x14ac:dyDescent="0.25">
      <c r="A28" s="30">
        <v>19</v>
      </c>
      <c r="B28" s="30" t="s">
        <v>77</v>
      </c>
      <c r="C28" s="304" t="s">
        <v>238</v>
      </c>
      <c r="D28" s="30" t="s">
        <v>37</v>
      </c>
      <c r="E28" s="56"/>
      <c r="F28" s="36"/>
      <c r="G28" s="31">
        <f t="shared" si="0"/>
        <v>0</v>
      </c>
      <c r="H28" s="53">
        <v>1.6299999999999999E-2</v>
      </c>
      <c r="I28" s="53">
        <v>130000</v>
      </c>
      <c r="J28" s="31">
        <f t="shared" si="1"/>
        <v>2119</v>
      </c>
    </row>
    <row r="29" spans="1:10" s="6" customFormat="1" ht="17.25" thickBot="1" x14ac:dyDescent="0.25">
      <c r="A29" s="30">
        <v>20</v>
      </c>
      <c r="B29" s="30" t="s">
        <v>78</v>
      </c>
      <c r="C29" s="304" t="s">
        <v>140</v>
      </c>
      <c r="D29" s="30" t="s">
        <v>37</v>
      </c>
      <c r="E29" s="56"/>
      <c r="F29" s="36"/>
      <c r="G29" s="31">
        <f t="shared" si="0"/>
        <v>0</v>
      </c>
      <c r="H29" s="53">
        <v>2.1600000000000001E-2</v>
      </c>
      <c r="I29" s="53">
        <v>130000</v>
      </c>
      <c r="J29" s="31">
        <f t="shared" si="1"/>
        <v>2808</v>
      </c>
    </row>
    <row r="30" spans="1:10" s="6" customFormat="1" ht="17.25" thickBot="1" x14ac:dyDescent="0.25">
      <c r="A30" s="30">
        <v>21</v>
      </c>
      <c r="B30" s="30" t="s">
        <v>108</v>
      </c>
      <c r="C30" s="304" t="s">
        <v>141</v>
      </c>
      <c r="D30" s="30" t="s">
        <v>37</v>
      </c>
      <c r="E30" s="53">
        <v>2.9600000000000001E-2</v>
      </c>
      <c r="F30" s="53" t="s">
        <v>457</v>
      </c>
      <c r="G30" s="31">
        <f t="shared" si="0"/>
        <v>3256</v>
      </c>
      <c r="H30" s="53"/>
      <c r="I30" s="53"/>
      <c r="J30" s="31"/>
    </row>
    <row r="31" spans="1:10" s="6" customFormat="1" ht="17.25" thickBot="1" x14ac:dyDescent="0.25">
      <c r="A31" s="30">
        <v>22</v>
      </c>
      <c r="B31" s="30" t="s">
        <v>79</v>
      </c>
      <c r="C31" s="304" t="s">
        <v>239</v>
      </c>
      <c r="D31" s="30" t="s">
        <v>37</v>
      </c>
      <c r="E31" s="56"/>
      <c r="F31" s="36"/>
      <c r="G31" s="31">
        <f t="shared" si="0"/>
        <v>0</v>
      </c>
      <c r="H31" s="53">
        <v>2.7E-2</v>
      </c>
      <c r="I31" s="53">
        <v>130000</v>
      </c>
      <c r="J31" s="31">
        <f t="shared" si="1"/>
        <v>3510</v>
      </c>
    </row>
    <row r="32" spans="1:10" s="6" customFormat="1" ht="17.25" thickBot="1" x14ac:dyDescent="0.25">
      <c r="A32" s="30">
        <v>23</v>
      </c>
      <c r="B32" s="30" t="s">
        <v>80</v>
      </c>
      <c r="C32" s="304" t="s">
        <v>142</v>
      </c>
      <c r="D32" s="30" t="s">
        <v>37</v>
      </c>
      <c r="E32" s="56"/>
      <c r="F32" s="36"/>
      <c r="G32" s="31">
        <f t="shared" si="0"/>
        <v>0</v>
      </c>
      <c r="H32" s="53">
        <v>0.31879999999999997</v>
      </c>
      <c r="I32" s="53">
        <v>130000</v>
      </c>
      <c r="J32" s="31">
        <f t="shared" si="1"/>
        <v>41444</v>
      </c>
    </row>
    <row r="33" spans="1:14" ht="17.25" thickBot="1" x14ac:dyDescent="0.25">
      <c r="A33" s="30">
        <v>24</v>
      </c>
      <c r="B33" s="30" t="s">
        <v>81</v>
      </c>
      <c r="C33" s="304" t="s">
        <v>143</v>
      </c>
      <c r="D33" s="30" t="s">
        <v>37</v>
      </c>
      <c r="E33" s="56"/>
      <c r="F33" s="36"/>
      <c r="G33" s="31">
        <f t="shared" si="0"/>
        <v>0</v>
      </c>
      <c r="H33" s="53">
        <v>4.0000000000000002E-4</v>
      </c>
      <c r="I33" s="53">
        <v>130000</v>
      </c>
      <c r="J33" s="31">
        <f t="shared" si="1"/>
        <v>52</v>
      </c>
      <c r="K33" s="6"/>
    </row>
    <row r="34" spans="1:14" ht="17.25" thickBot="1" x14ac:dyDescent="0.25">
      <c r="A34" s="30">
        <v>25</v>
      </c>
      <c r="B34" s="30" t="s">
        <v>288</v>
      </c>
      <c r="C34" s="304" t="s">
        <v>364</v>
      </c>
      <c r="D34" s="30" t="s">
        <v>65</v>
      </c>
      <c r="E34" s="56"/>
      <c r="F34" s="36"/>
      <c r="G34" s="31">
        <f t="shared" si="0"/>
        <v>0</v>
      </c>
      <c r="H34" s="53">
        <v>4.8000000000000001E-2</v>
      </c>
      <c r="I34" s="53">
        <v>155.6</v>
      </c>
      <c r="J34" s="31">
        <f t="shared" si="1"/>
        <v>7</v>
      </c>
      <c r="K34" s="6"/>
    </row>
    <row r="35" spans="1:14" ht="17.25" thickBot="1" x14ac:dyDescent="0.25">
      <c r="A35" s="30">
        <v>26</v>
      </c>
      <c r="B35" s="30" t="s">
        <v>62</v>
      </c>
      <c r="C35" s="304" t="s">
        <v>365</v>
      </c>
      <c r="D35" s="30" t="s">
        <v>38</v>
      </c>
      <c r="E35" s="56"/>
      <c r="F35" s="36"/>
      <c r="G35" s="31">
        <f t="shared" si="0"/>
        <v>0</v>
      </c>
      <c r="H35" s="53">
        <v>1.6319999999999999</v>
      </c>
      <c r="I35" s="53" t="s">
        <v>459</v>
      </c>
      <c r="J35" s="31">
        <f t="shared" si="1"/>
        <v>557</v>
      </c>
      <c r="K35" s="6"/>
    </row>
    <row r="36" spans="1:14" ht="17.25" thickBot="1" x14ac:dyDescent="0.25">
      <c r="A36" s="30">
        <v>27</v>
      </c>
      <c r="B36" s="30" t="s">
        <v>289</v>
      </c>
      <c r="C36" s="304" t="s">
        <v>366</v>
      </c>
      <c r="D36" s="30" t="s">
        <v>37</v>
      </c>
      <c r="E36" s="53">
        <v>9.6000000000000002E-2</v>
      </c>
      <c r="F36" s="53">
        <v>40000</v>
      </c>
      <c r="G36" s="31">
        <f t="shared" si="0"/>
        <v>3840</v>
      </c>
      <c r="H36" s="53"/>
      <c r="I36" s="53"/>
      <c r="J36" s="31"/>
      <c r="K36" s="6"/>
    </row>
    <row r="37" spans="1:14" ht="33.75" thickBot="1" x14ac:dyDescent="0.25">
      <c r="A37" s="30">
        <v>28</v>
      </c>
      <c r="B37" s="30" t="s">
        <v>109</v>
      </c>
      <c r="C37" s="304" t="s">
        <v>110</v>
      </c>
      <c r="D37" s="30" t="s">
        <v>39</v>
      </c>
      <c r="E37" s="56"/>
      <c r="F37" s="36"/>
      <c r="G37" s="31">
        <f t="shared" si="0"/>
        <v>0</v>
      </c>
      <c r="H37" s="53">
        <v>11.2</v>
      </c>
      <c r="I37" s="53">
        <v>61.91</v>
      </c>
      <c r="J37" s="31">
        <f t="shared" si="1"/>
        <v>693</v>
      </c>
      <c r="K37" s="6"/>
    </row>
    <row r="38" spans="1:14" ht="17.25" thickBot="1" x14ac:dyDescent="0.25">
      <c r="A38" s="30">
        <v>29</v>
      </c>
      <c r="B38" s="30" t="s">
        <v>93</v>
      </c>
      <c r="C38" s="304" t="s">
        <v>240</v>
      </c>
      <c r="D38" s="30" t="s">
        <v>37</v>
      </c>
      <c r="E38" s="56"/>
      <c r="F38" s="36"/>
      <c r="G38" s="31">
        <f t="shared" si="0"/>
        <v>0</v>
      </c>
      <c r="H38" s="53">
        <v>9.2999999999999992E-3</v>
      </c>
      <c r="I38" s="53">
        <v>14045.2</v>
      </c>
      <c r="J38" s="31">
        <f t="shared" si="1"/>
        <v>131</v>
      </c>
      <c r="K38" s="6"/>
    </row>
    <row r="39" spans="1:14" ht="17.25" thickBot="1" x14ac:dyDescent="0.25">
      <c r="A39" s="30">
        <v>30</v>
      </c>
      <c r="B39" s="30" t="s">
        <v>290</v>
      </c>
      <c r="C39" s="304" t="s">
        <v>367</v>
      </c>
      <c r="D39" s="30" t="s">
        <v>39</v>
      </c>
      <c r="E39" s="56"/>
      <c r="F39" s="36"/>
      <c r="G39" s="31">
        <f t="shared" si="0"/>
        <v>0</v>
      </c>
      <c r="H39" s="53">
        <v>6.59</v>
      </c>
      <c r="I39" s="53">
        <v>28.34</v>
      </c>
      <c r="J39" s="31">
        <f t="shared" si="1"/>
        <v>187</v>
      </c>
      <c r="K39" s="6"/>
    </row>
    <row r="40" spans="1:14" ht="17.25" thickBot="1" x14ac:dyDescent="0.25">
      <c r="A40" s="30">
        <v>31</v>
      </c>
      <c r="B40" s="30" t="s">
        <v>200</v>
      </c>
      <c r="C40" s="304" t="s">
        <v>241</v>
      </c>
      <c r="D40" s="30" t="s">
        <v>37</v>
      </c>
      <c r="E40" s="56"/>
      <c r="F40" s="36"/>
      <c r="G40" s="31">
        <f t="shared" si="0"/>
        <v>0</v>
      </c>
      <c r="H40" s="53">
        <v>1.1999999999999999E-3</v>
      </c>
      <c r="I40" s="53">
        <v>37561.18</v>
      </c>
      <c r="J40" s="31">
        <f t="shared" si="1"/>
        <v>45</v>
      </c>
      <c r="K40" s="6"/>
      <c r="N40" s="6" t="s">
        <v>460</v>
      </c>
    </row>
    <row r="41" spans="1:14" ht="17.25" thickBot="1" x14ac:dyDescent="0.25">
      <c r="A41" s="30">
        <v>32</v>
      </c>
      <c r="B41" s="30" t="s">
        <v>82</v>
      </c>
      <c r="C41" s="304" t="s">
        <v>83</v>
      </c>
      <c r="D41" s="30" t="s">
        <v>37</v>
      </c>
      <c r="E41" s="56"/>
      <c r="F41" s="36"/>
      <c r="G41" s="31">
        <f t="shared" si="0"/>
        <v>0</v>
      </c>
      <c r="H41" s="53">
        <v>9.4299999999999995E-2</v>
      </c>
      <c r="I41" s="53">
        <v>62985.94</v>
      </c>
      <c r="J41" s="31">
        <f t="shared" si="1"/>
        <v>5940</v>
      </c>
      <c r="K41" s="6"/>
    </row>
    <row r="42" spans="1:14" ht="17.25" thickBot="1" x14ac:dyDescent="0.25">
      <c r="A42" s="30">
        <v>33</v>
      </c>
      <c r="B42" s="30" t="s">
        <v>291</v>
      </c>
      <c r="C42" s="304" t="s">
        <v>368</v>
      </c>
      <c r="D42" s="30" t="s">
        <v>39</v>
      </c>
      <c r="E42" s="56"/>
      <c r="F42" s="36"/>
      <c r="G42" s="31">
        <f t="shared" si="0"/>
        <v>0</v>
      </c>
      <c r="H42" s="53">
        <v>32.700000000000003</v>
      </c>
      <c r="I42" s="53">
        <v>10.93</v>
      </c>
      <c r="J42" s="31">
        <f t="shared" si="1"/>
        <v>357</v>
      </c>
      <c r="K42" s="6"/>
    </row>
    <row r="43" spans="1:14" ht="17.25" thickBot="1" x14ac:dyDescent="0.25">
      <c r="A43" s="30">
        <v>34</v>
      </c>
      <c r="B43" s="30" t="s">
        <v>292</v>
      </c>
      <c r="C43" s="304" t="s">
        <v>369</v>
      </c>
      <c r="D43" s="30" t="s">
        <v>451</v>
      </c>
      <c r="E43" s="56"/>
      <c r="F43" s="36"/>
      <c r="G43" s="31">
        <f t="shared" si="0"/>
        <v>0</v>
      </c>
      <c r="H43" s="53">
        <v>7.1999999999999998E-3</v>
      </c>
      <c r="I43" s="53">
        <v>555.61</v>
      </c>
      <c r="J43" s="31">
        <f t="shared" si="1"/>
        <v>4</v>
      </c>
      <c r="K43" s="6"/>
    </row>
    <row r="44" spans="1:14" ht="17.25" thickBot="1" x14ac:dyDescent="0.25">
      <c r="A44" s="30">
        <v>35</v>
      </c>
      <c r="B44" s="30" t="s">
        <v>293</v>
      </c>
      <c r="C44" s="304" t="s">
        <v>370</v>
      </c>
      <c r="D44" s="30" t="s">
        <v>272</v>
      </c>
      <c r="E44" s="56"/>
      <c r="F44" s="36"/>
      <c r="G44" s="31">
        <f t="shared" si="0"/>
        <v>0</v>
      </c>
      <c r="H44" s="53">
        <v>0.161</v>
      </c>
      <c r="I44" s="53">
        <v>105338.98</v>
      </c>
      <c r="J44" s="31">
        <f t="shared" si="1"/>
        <v>16960</v>
      </c>
      <c r="K44" s="6"/>
    </row>
    <row r="45" spans="1:14" ht="17.25" thickBot="1" x14ac:dyDescent="0.25">
      <c r="A45" s="30">
        <v>36</v>
      </c>
      <c r="B45" s="30" t="s">
        <v>294</v>
      </c>
      <c r="C45" s="304" t="s">
        <v>371</v>
      </c>
      <c r="D45" s="30" t="s">
        <v>37</v>
      </c>
      <c r="E45" s="56"/>
      <c r="F45" s="36"/>
      <c r="G45" s="31">
        <f t="shared" si="0"/>
        <v>0</v>
      </c>
      <c r="H45" s="53">
        <v>1.4E-3</v>
      </c>
      <c r="I45" s="53">
        <v>47156.37</v>
      </c>
      <c r="J45" s="31">
        <f t="shared" si="1"/>
        <v>66</v>
      </c>
      <c r="K45" s="6"/>
    </row>
    <row r="46" spans="1:14" ht="33.75" thickBot="1" x14ac:dyDescent="0.25">
      <c r="A46" s="30">
        <v>37</v>
      </c>
      <c r="B46" s="30" t="s">
        <v>201</v>
      </c>
      <c r="C46" s="304" t="s">
        <v>242</v>
      </c>
      <c r="D46" s="30" t="s">
        <v>37</v>
      </c>
      <c r="E46" s="56"/>
      <c r="F46" s="36"/>
      <c r="G46" s="31">
        <f t="shared" si="0"/>
        <v>0</v>
      </c>
      <c r="H46" s="53">
        <v>5.0000000000000001E-3</v>
      </c>
      <c r="I46" s="53">
        <v>122830.69</v>
      </c>
      <c r="J46" s="31">
        <f t="shared" si="1"/>
        <v>614</v>
      </c>
      <c r="K46" s="6"/>
    </row>
    <row r="47" spans="1:14" ht="17.25" thickBot="1" x14ac:dyDescent="0.25">
      <c r="A47" s="30">
        <v>38</v>
      </c>
      <c r="B47" s="30" t="s">
        <v>202</v>
      </c>
      <c r="C47" s="304" t="s">
        <v>243</v>
      </c>
      <c r="D47" s="30" t="s">
        <v>37</v>
      </c>
      <c r="E47" s="56"/>
      <c r="F47" s="36"/>
      <c r="G47" s="31">
        <f t="shared" si="0"/>
        <v>0</v>
      </c>
      <c r="H47" s="53">
        <v>0.58609999999999995</v>
      </c>
      <c r="I47" s="53">
        <v>36856.19</v>
      </c>
      <c r="J47" s="31">
        <f t="shared" si="1"/>
        <v>21601</v>
      </c>
      <c r="K47" s="6"/>
    </row>
    <row r="48" spans="1:14" ht="17.25" thickBot="1" x14ac:dyDescent="0.25">
      <c r="A48" s="30">
        <v>39</v>
      </c>
      <c r="B48" s="30" t="s">
        <v>295</v>
      </c>
      <c r="C48" s="304" t="s">
        <v>372</v>
      </c>
      <c r="D48" s="30" t="s">
        <v>37</v>
      </c>
      <c r="E48" s="53">
        <v>1.9199999999999998E-2</v>
      </c>
      <c r="F48" s="53" t="s">
        <v>462</v>
      </c>
      <c r="G48" s="31">
        <f t="shared" si="0"/>
        <v>2534</v>
      </c>
      <c r="H48" s="53"/>
      <c r="I48" s="53"/>
      <c r="J48" s="31"/>
      <c r="K48" s="6"/>
    </row>
    <row r="49" spans="1:10" s="6" customFormat="1" ht="17.25" thickBot="1" x14ac:dyDescent="0.25">
      <c r="A49" s="30">
        <v>40</v>
      </c>
      <c r="B49" s="30" t="s">
        <v>296</v>
      </c>
      <c r="C49" s="304" t="s">
        <v>83</v>
      </c>
      <c r="D49" s="30" t="s">
        <v>39</v>
      </c>
      <c r="E49" s="56"/>
      <c r="F49" s="36"/>
      <c r="G49" s="31">
        <f t="shared" si="0"/>
        <v>0</v>
      </c>
      <c r="H49" s="53">
        <v>39.590000000000003</v>
      </c>
      <c r="I49" s="53">
        <v>69.599999999999994</v>
      </c>
      <c r="J49" s="31">
        <f t="shared" si="1"/>
        <v>2755</v>
      </c>
    </row>
    <row r="50" spans="1:10" s="6" customFormat="1" ht="17.25" thickBot="1" x14ac:dyDescent="0.25">
      <c r="A50" s="30">
        <v>41</v>
      </c>
      <c r="B50" s="30" t="s">
        <v>63</v>
      </c>
      <c r="C50" s="304" t="s">
        <v>373</v>
      </c>
      <c r="D50" s="30" t="s">
        <v>39</v>
      </c>
      <c r="E50" s="56"/>
      <c r="F50" s="36"/>
      <c r="G50" s="31">
        <f t="shared" si="0"/>
        <v>0</v>
      </c>
      <c r="H50" s="53">
        <v>12.79</v>
      </c>
      <c r="I50" s="53" t="s">
        <v>461</v>
      </c>
      <c r="J50" s="31">
        <f t="shared" si="1"/>
        <v>380</v>
      </c>
    </row>
    <row r="51" spans="1:10" s="6" customFormat="1" ht="17.25" thickBot="1" x14ac:dyDescent="0.25">
      <c r="A51" s="30">
        <v>42</v>
      </c>
      <c r="B51" s="30" t="s">
        <v>64</v>
      </c>
      <c r="C51" s="304" t="s">
        <v>155</v>
      </c>
      <c r="D51" s="30" t="s">
        <v>37</v>
      </c>
      <c r="E51" s="56"/>
      <c r="F51" s="36"/>
      <c r="G51" s="31">
        <f t="shared" si="0"/>
        <v>0</v>
      </c>
      <c r="H51" s="53">
        <v>6.8999999999999999E-3</v>
      </c>
      <c r="I51" s="53">
        <v>58036.01</v>
      </c>
      <c r="J51" s="31">
        <f t="shared" si="1"/>
        <v>400</v>
      </c>
    </row>
    <row r="52" spans="1:10" s="6" customFormat="1" ht="17.25" thickBot="1" x14ac:dyDescent="0.25">
      <c r="A52" s="30">
        <v>43</v>
      </c>
      <c r="B52" s="30" t="s">
        <v>84</v>
      </c>
      <c r="C52" s="304" t="s">
        <v>144</v>
      </c>
      <c r="D52" s="30" t="s">
        <v>37</v>
      </c>
      <c r="E52" s="56"/>
      <c r="F52" s="36"/>
      <c r="G52" s="31">
        <f t="shared" si="0"/>
        <v>0</v>
      </c>
      <c r="H52" s="53">
        <v>1.29E-2</v>
      </c>
      <c r="I52" s="53">
        <v>57392.21</v>
      </c>
      <c r="J52" s="31">
        <f t="shared" si="1"/>
        <v>740</v>
      </c>
    </row>
    <row r="53" spans="1:10" s="6" customFormat="1" ht="17.25" thickBot="1" x14ac:dyDescent="0.25">
      <c r="A53" s="30">
        <v>44</v>
      </c>
      <c r="B53" s="30" t="s">
        <v>297</v>
      </c>
      <c r="C53" s="304" t="s">
        <v>374</v>
      </c>
      <c r="D53" s="30" t="s">
        <v>39</v>
      </c>
      <c r="E53" s="56"/>
      <c r="F53" s="36"/>
      <c r="G53" s="31">
        <f t="shared" si="0"/>
        <v>0</v>
      </c>
      <c r="H53" s="53">
        <v>6.4</v>
      </c>
      <c r="I53" s="53">
        <v>28.87</v>
      </c>
      <c r="J53" s="31">
        <f t="shared" si="1"/>
        <v>185</v>
      </c>
    </row>
    <row r="54" spans="1:10" s="6" customFormat="1" ht="17.25" thickBot="1" x14ac:dyDescent="0.25">
      <c r="A54" s="30">
        <v>45</v>
      </c>
      <c r="B54" s="30" t="s">
        <v>203</v>
      </c>
      <c r="C54" s="304" t="s">
        <v>244</v>
      </c>
      <c r="D54" s="30" t="s">
        <v>69</v>
      </c>
      <c r="E54" s="56"/>
      <c r="F54" s="36"/>
      <c r="G54" s="31">
        <f t="shared" si="0"/>
        <v>0</v>
      </c>
      <c r="H54" s="53">
        <v>22.480499999999999</v>
      </c>
      <c r="I54" s="53">
        <v>120</v>
      </c>
      <c r="J54" s="31">
        <f t="shared" si="1"/>
        <v>2698</v>
      </c>
    </row>
    <row r="55" spans="1:10" s="6" customFormat="1" ht="17.25" thickBot="1" x14ac:dyDescent="0.25">
      <c r="A55" s="30">
        <v>46</v>
      </c>
      <c r="B55" s="30" t="s">
        <v>204</v>
      </c>
      <c r="C55" s="304" t="s">
        <v>245</v>
      </c>
      <c r="D55" s="30" t="s">
        <v>69</v>
      </c>
      <c r="E55" s="56"/>
      <c r="F55" s="36"/>
      <c r="G55" s="31">
        <f t="shared" si="0"/>
        <v>0</v>
      </c>
      <c r="H55" s="53">
        <v>53.418199999999999</v>
      </c>
      <c r="I55" s="53">
        <v>266</v>
      </c>
      <c r="J55" s="31">
        <f t="shared" si="1"/>
        <v>14209</v>
      </c>
    </row>
    <row r="56" spans="1:10" s="6" customFormat="1" ht="17.25" thickBot="1" x14ac:dyDescent="0.25">
      <c r="A56" s="30">
        <v>47</v>
      </c>
      <c r="B56" s="30" t="s">
        <v>111</v>
      </c>
      <c r="C56" s="304" t="s">
        <v>375</v>
      </c>
      <c r="D56" s="30" t="s">
        <v>39</v>
      </c>
      <c r="E56" s="56"/>
      <c r="F56" s="36"/>
      <c r="G56" s="31">
        <f t="shared" si="0"/>
        <v>0</v>
      </c>
      <c r="H56" s="53">
        <v>6.57</v>
      </c>
      <c r="I56" s="53">
        <v>130</v>
      </c>
      <c r="J56" s="31">
        <f t="shared" si="1"/>
        <v>854</v>
      </c>
    </row>
    <row r="57" spans="1:10" s="6" customFormat="1" ht="17.25" thickBot="1" x14ac:dyDescent="0.25">
      <c r="A57" s="30">
        <v>48</v>
      </c>
      <c r="B57" s="30" t="s">
        <v>111</v>
      </c>
      <c r="C57" s="304" t="s">
        <v>112</v>
      </c>
      <c r="D57" s="30" t="s">
        <v>37</v>
      </c>
      <c r="E57" s="56"/>
      <c r="F57" s="36"/>
      <c r="G57" s="31">
        <f t="shared" si="0"/>
        <v>0</v>
      </c>
      <c r="H57" s="53">
        <v>1.6899999999999998E-2</v>
      </c>
      <c r="I57" s="53">
        <v>130000</v>
      </c>
      <c r="J57" s="31">
        <f t="shared" si="1"/>
        <v>2197</v>
      </c>
    </row>
    <row r="58" spans="1:10" s="6" customFormat="1" ht="17.25" thickBot="1" x14ac:dyDescent="0.25">
      <c r="A58" s="30">
        <v>49</v>
      </c>
      <c r="B58" s="30" t="s">
        <v>205</v>
      </c>
      <c r="C58" s="304" t="s">
        <v>246</v>
      </c>
      <c r="D58" s="30" t="s">
        <v>37</v>
      </c>
      <c r="E58" s="56"/>
      <c r="F58" s="36"/>
      <c r="G58" s="31">
        <f t="shared" si="0"/>
        <v>0</v>
      </c>
      <c r="H58" s="53">
        <v>0.26989999999999997</v>
      </c>
      <c r="I58" s="53">
        <v>130000</v>
      </c>
      <c r="J58" s="31">
        <f t="shared" si="1"/>
        <v>35087</v>
      </c>
    </row>
    <row r="59" spans="1:10" s="6" customFormat="1" ht="17.25" thickBot="1" x14ac:dyDescent="0.25">
      <c r="A59" s="30">
        <v>50</v>
      </c>
      <c r="B59" s="30" t="s">
        <v>298</v>
      </c>
      <c r="C59" s="304" t="s">
        <v>376</v>
      </c>
      <c r="D59" s="30" t="s">
        <v>37</v>
      </c>
      <c r="E59" s="56"/>
      <c r="F59" s="36"/>
      <c r="G59" s="31">
        <f t="shared" si="0"/>
        <v>0</v>
      </c>
      <c r="H59" s="53">
        <v>1.3509</v>
      </c>
      <c r="I59" s="53">
        <v>130000</v>
      </c>
      <c r="J59" s="31">
        <f t="shared" si="1"/>
        <v>175617</v>
      </c>
    </row>
    <row r="60" spans="1:10" s="6" customFormat="1" ht="17.25" thickBot="1" x14ac:dyDescent="0.25">
      <c r="A60" s="30">
        <v>51</v>
      </c>
      <c r="B60" s="30" t="s">
        <v>206</v>
      </c>
      <c r="C60" s="304" t="s">
        <v>247</v>
      </c>
      <c r="D60" s="30" t="s">
        <v>37</v>
      </c>
      <c r="E60" s="53">
        <v>1.8599999999999998E-2</v>
      </c>
      <c r="F60" s="53" t="s">
        <v>457</v>
      </c>
      <c r="G60" s="31">
        <f t="shared" si="0"/>
        <v>2046</v>
      </c>
      <c r="H60" s="53"/>
      <c r="I60" s="53"/>
      <c r="J60" s="31"/>
    </row>
    <row r="61" spans="1:10" s="6" customFormat="1" ht="17.25" thickBot="1" x14ac:dyDescent="0.25">
      <c r="A61" s="30">
        <v>52</v>
      </c>
      <c r="B61" s="30" t="s">
        <v>113</v>
      </c>
      <c r="C61" s="304" t="s">
        <v>145</v>
      </c>
      <c r="D61" s="30" t="s">
        <v>69</v>
      </c>
      <c r="E61" s="56"/>
      <c r="F61" s="36"/>
      <c r="G61" s="31">
        <f t="shared" si="0"/>
        <v>0</v>
      </c>
      <c r="H61" s="53">
        <v>3.2</v>
      </c>
      <c r="I61" s="53">
        <v>2500</v>
      </c>
      <c r="J61" s="31">
        <f t="shared" si="1"/>
        <v>8000</v>
      </c>
    </row>
    <row r="62" spans="1:10" s="6" customFormat="1" ht="17.25" thickBot="1" x14ac:dyDescent="0.25">
      <c r="A62" s="30">
        <v>53</v>
      </c>
      <c r="B62" s="30" t="s">
        <v>207</v>
      </c>
      <c r="C62" s="304" t="s">
        <v>248</v>
      </c>
      <c r="D62" s="30" t="s">
        <v>70</v>
      </c>
      <c r="E62" s="56"/>
      <c r="F62" s="36"/>
      <c r="G62" s="31">
        <f t="shared" si="0"/>
        <v>0</v>
      </c>
      <c r="H62" s="53">
        <v>1441.28</v>
      </c>
      <c r="I62" s="53">
        <v>80.22</v>
      </c>
      <c r="J62" s="31">
        <f t="shared" si="1"/>
        <v>115619</v>
      </c>
    </row>
    <row r="63" spans="1:10" s="6" customFormat="1" ht="17.25" thickBot="1" x14ac:dyDescent="0.25">
      <c r="A63" s="30">
        <v>54</v>
      </c>
      <c r="B63" s="30" t="s">
        <v>208</v>
      </c>
      <c r="C63" s="304" t="s">
        <v>249</v>
      </c>
      <c r="D63" s="30" t="s">
        <v>153</v>
      </c>
      <c r="E63" s="56"/>
      <c r="F63" s="36"/>
      <c r="G63" s="31">
        <f t="shared" si="0"/>
        <v>0</v>
      </c>
      <c r="H63" s="53">
        <v>98.1</v>
      </c>
      <c r="I63" s="53">
        <v>69.39</v>
      </c>
      <c r="J63" s="31">
        <f t="shared" si="1"/>
        <v>6807</v>
      </c>
    </row>
    <row r="64" spans="1:10" s="6" customFormat="1" ht="17.25" thickBot="1" x14ac:dyDescent="0.25">
      <c r="A64" s="30">
        <v>55</v>
      </c>
      <c r="B64" s="30" t="s">
        <v>209</v>
      </c>
      <c r="C64" s="304" t="s">
        <v>250</v>
      </c>
      <c r="D64" s="30" t="s">
        <v>153</v>
      </c>
      <c r="E64" s="56"/>
      <c r="F64" s="36"/>
      <c r="G64" s="31">
        <f t="shared" si="0"/>
        <v>0</v>
      </c>
      <c r="H64" s="53">
        <v>130.80000000000001</v>
      </c>
      <c r="I64" s="53">
        <v>44.08</v>
      </c>
      <c r="J64" s="31">
        <f t="shared" si="1"/>
        <v>5766</v>
      </c>
    </row>
    <row r="65" spans="1:11" ht="17.25" thickBot="1" x14ac:dyDescent="0.25">
      <c r="A65" s="30">
        <v>56</v>
      </c>
      <c r="B65" s="30" t="s">
        <v>299</v>
      </c>
      <c r="C65" s="304" t="s">
        <v>377</v>
      </c>
      <c r="D65" s="30" t="s">
        <v>39</v>
      </c>
      <c r="E65" s="56"/>
      <c r="F65" s="36"/>
      <c r="G65" s="31">
        <f t="shared" si="0"/>
        <v>0</v>
      </c>
      <c r="H65" s="53">
        <v>87.2</v>
      </c>
      <c r="I65" s="53">
        <v>132</v>
      </c>
      <c r="J65" s="31">
        <f t="shared" si="1"/>
        <v>11510</v>
      </c>
      <c r="K65" s="6"/>
    </row>
    <row r="66" spans="1:11" ht="33.75" thickBot="1" x14ac:dyDescent="0.25">
      <c r="A66" s="30">
        <v>57</v>
      </c>
      <c r="B66" s="30" t="s">
        <v>85</v>
      </c>
      <c r="C66" s="304" t="s">
        <v>251</v>
      </c>
      <c r="D66" s="30" t="s">
        <v>38</v>
      </c>
      <c r="E66" s="56"/>
      <c r="F66" s="36"/>
      <c r="G66" s="31">
        <f t="shared" si="0"/>
        <v>0</v>
      </c>
      <c r="H66" s="53">
        <v>1.2E-2</v>
      </c>
      <c r="I66" s="53">
        <v>2365.3000000000002</v>
      </c>
      <c r="J66" s="31">
        <f t="shared" si="1"/>
        <v>28</v>
      </c>
      <c r="K66" s="6"/>
    </row>
    <row r="67" spans="1:11" ht="33.75" thickBot="1" x14ac:dyDescent="0.25">
      <c r="A67" s="30">
        <v>58</v>
      </c>
      <c r="B67" s="30" t="s">
        <v>86</v>
      </c>
      <c r="C67" s="304" t="s">
        <v>156</v>
      </c>
      <c r="D67" s="30" t="s">
        <v>38</v>
      </c>
      <c r="E67" s="56"/>
      <c r="F67" s="36"/>
      <c r="G67" s="31">
        <f t="shared" si="0"/>
        <v>0</v>
      </c>
      <c r="H67" s="53">
        <v>1.1900000000000001E-2</v>
      </c>
      <c r="I67" s="53">
        <v>6864.18</v>
      </c>
      <c r="J67" s="31">
        <f t="shared" si="1"/>
        <v>82</v>
      </c>
      <c r="K67" s="6"/>
    </row>
    <row r="68" spans="1:11" ht="33.75" thickBot="1" x14ac:dyDescent="0.25">
      <c r="A68" s="30">
        <v>59</v>
      </c>
      <c r="B68" s="30" t="s">
        <v>300</v>
      </c>
      <c r="C68" s="304" t="s">
        <v>378</v>
      </c>
      <c r="D68" s="30" t="s">
        <v>38</v>
      </c>
      <c r="E68" s="56"/>
      <c r="F68" s="36"/>
      <c r="G68" s="31">
        <f t="shared" si="0"/>
        <v>0</v>
      </c>
      <c r="H68" s="53">
        <v>0.10009999999999999</v>
      </c>
      <c r="I68" s="53">
        <v>6493.15</v>
      </c>
      <c r="J68" s="31">
        <f t="shared" si="1"/>
        <v>650</v>
      </c>
      <c r="K68" s="6"/>
    </row>
    <row r="69" spans="1:11" ht="33.75" thickBot="1" x14ac:dyDescent="0.25">
      <c r="A69" s="30">
        <v>60</v>
      </c>
      <c r="B69" s="30" t="s">
        <v>114</v>
      </c>
      <c r="C69" s="304" t="s">
        <v>146</v>
      </c>
      <c r="D69" s="30" t="s">
        <v>38</v>
      </c>
      <c r="E69" s="56"/>
      <c r="F69" s="36"/>
      <c r="G69" s="31">
        <f t="shared" si="0"/>
        <v>0</v>
      </c>
      <c r="H69" s="53">
        <v>26.7392</v>
      </c>
      <c r="I69" s="53">
        <v>5877.11</v>
      </c>
      <c r="J69" s="31">
        <f t="shared" si="1"/>
        <v>157149</v>
      </c>
      <c r="K69" s="6"/>
    </row>
    <row r="70" spans="1:11" ht="33.75" thickBot="1" x14ac:dyDescent="0.25">
      <c r="A70" s="30">
        <v>61</v>
      </c>
      <c r="B70" s="30" t="s">
        <v>301</v>
      </c>
      <c r="C70" s="304" t="s">
        <v>379</v>
      </c>
      <c r="D70" s="30" t="s">
        <v>38</v>
      </c>
      <c r="E70" s="92"/>
      <c r="F70" s="36"/>
      <c r="G70" s="31">
        <f t="shared" si="0"/>
        <v>0</v>
      </c>
      <c r="H70" s="53">
        <v>2E-3</v>
      </c>
      <c r="I70" s="53">
        <v>2986.6</v>
      </c>
      <c r="J70" s="31">
        <f t="shared" si="1"/>
        <v>6</v>
      </c>
      <c r="K70" s="6"/>
    </row>
    <row r="71" spans="1:11" ht="17.25" thickBot="1" x14ac:dyDescent="0.25">
      <c r="A71" s="30">
        <v>62</v>
      </c>
      <c r="B71" s="30" t="s">
        <v>302</v>
      </c>
      <c r="C71" s="304" t="s">
        <v>380</v>
      </c>
      <c r="D71" s="30" t="s">
        <v>38</v>
      </c>
      <c r="E71" s="56"/>
      <c r="F71" s="36"/>
      <c r="G71" s="31">
        <f t="shared" si="0"/>
        <v>0</v>
      </c>
      <c r="H71" s="53">
        <v>9.9199999999999997E-2</v>
      </c>
      <c r="I71" s="53">
        <v>13945.94</v>
      </c>
      <c r="J71" s="31">
        <f t="shared" si="1"/>
        <v>1383</v>
      </c>
      <c r="K71" s="6"/>
    </row>
    <row r="72" spans="1:11" ht="17.25" thickBot="1" x14ac:dyDescent="0.25">
      <c r="A72" s="30">
        <v>63</v>
      </c>
      <c r="B72" s="30" t="s">
        <v>303</v>
      </c>
      <c r="C72" s="304" t="s">
        <v>381</v>
      </c>
      <c r="D72" s="30" t="s">
        <v>38</v>
      </c>
      <c r="E72" s="56"/>
      <c r="F72" s="36"/>
      <c r="G72" s="31">
        <f t="shared" si="0"/>
        <v>0</v>
      </c>
      <c r="H72" s="53">
        <v>13.86</v>
      </c>
      <c r="I72" s="53">
        <v>2954.58</v>
      </c>
      <c r="J72" s="31">
        <f t="shared" si="1"/>
        <v>40950</v>
      </c>
      <c r="K72" s="6"/>
    </row>
    <row r="73" spans="1:11" ht="50.25" thickBot="1" x14ac:dyDescent="0.25">
      <c r="A73" s="30">
        <v>65</v>
      </c>
      <c r="B73" s="30" t="s">
        <v>304</v>
      </c>
      <c r="C73" s="304" t="s">
        <v>382</v>
      </c>
      <c r="D73" s="30" t="s">
        <v>70</v>
      </c>
      <c r="E73" s="53"/>
      <c r="F73" s="53"/>
      <c r="G73" s="31"/>
      <c r="H73" s="53">
        <v>4.8</v>
      </c>
      <c r="I73" s="53" t="s">
        <v>466</v>
      </c>
      <c r="J73" s="31">
        <f t="shared" si="1"/>
        <v>3216</v>
      </c>
      <c r="K73" s="6"/>
    </row>
    <row r="74" spans="1:11" ht="50.25" thickBot="1" x14ac:dyDescent="0.25">
      <c r="A74" s="30">
        <v>66</v>
      </c>
      <c r="B74" s="30" t="s">
        <v>305</v>
      </c>
      <c r="C74" s="304" t="s">
        <v>383</v>
      </c>
      <c r="D74" s="30" t="s">
        <v>70</v>
      </c>
      <c r="E74" s="53">
        <v>6.83</v>
      </c>
      <c r="F74" s="53" t="s">
        <v>463</v>
      </c>
      <c r="G74" s="31">
        <f t="shared" ref="G74" si="2">E74*F74</f>
        <v>12977</v>
      </c>
      <c r="H74" s="53"/>
      <c r="I74" s="53"/>
      <c r="J74" s="31"/>
      <c r="K74" s="6"/>
    </row>
    <row r="75" spans="1:11" ht="50.25" thickBot="1" x14ac:dyDescent="0.25">
      <c r="A75" s="30">
        <v>67</v>
      </c>
      <c r="B75" s="30" t="s">
        <v>306</v>
      </c>
      <c r="C75" s="304" t="s">
        <v>384</v>
      </c>
      <c r="D75" s="30" t="s">
        <v>70</v>
      </c>
      <c r="E75" s="56"/>
      <c r="F75" s="36"/>
      <c r="G75" s="31"/>
      <c r="H75" s="53">
        <v>241.23</v>
      </c>
      <c r="I75" s="53" t="s">
        <v>464</v>
      </c>
      <c r="J75" s="31">
        <f t="shared" ref="J75:J132" si="3">H75*I75</f>
        <v>1418432</v>
      </c>
      <c r="K75" s="6"/>
    </row>
    <row r="76" spans="1:11" ht="50.25" thickBot="1" x14ac:dyDescent="0.25">
      <c r="A76" s="30">
        <v>68</v>
      </c>
      <c r="B76" s="30" t="s">
        <v>210</v>
      </c>
      <c r="C76" s="304" t="s">
        <v>252</v>
      </c>
      <c r="D76" s="30" t="s">
        <v>70</v>
      </c>
      <c r="E76" s="53">
        <v>77.27</v>
      </c>
      <c r="F76" s="53" t="s">
        <v>465</v>
      </c>
      <c r="G76" s="31">
        <f t="shared" ref="G76:G134" si="4">E76*F76</f>
        <v>27045</v>
      </c>
      <c r="H76" s="53"/>
      <c r="I76" s="53"/>
      <c r="J76" s="31"/>
      <c r="K76" s="6"/>
    </row>
    <row r="77" spans="1:11" ht="50.25" thickBot="1" x14ac:dyDescent="0.25">
      <c r="A77" s="30">
        <v>69</v>
      </c>
      <c r="B77" s="30" t="s">
        <v>211</v>
      </c>
      <c r="C77" s="304" t="s">
        <v>253</v>
      </c>
      <c r="D77" s="30" t="s">
        <v>70</v>
      </c>
      <c r="E77" s="56"/>
      <c r="F77" s="36"/>
      <c r="G77" s="31">
        <f t="shared" si="4"/>
        <v>0</v>
      </c>
      <c r="H77" s="53">
        <v>5.05</v>
      </c>
      <c r="I77" s="53">
        <v>317.81</v>
      </c>
      <c r="J77" s="31">
        <f t="shared" si="3"/>
        <v>1605</v>
      </c>
      <c r="K77" s="6"/>
    </row>
    <row r="78" spans="1:11" ht="50.25" thickBot="1" x14ac:dyDescent="0.25">
      <c r="A78" s="30">
        <v>70</v>
      </c>
      <c r="B78" s="30" t="s">
        <v>307</v>
      </c>
      <c r="C78" s="304" t="s">
        <v>385</v>
      </c>
      <c r="D78" s="30" t="s">
        <v>70</v>
      </c>
      <c r="E78" s="53">
        <v>20.2</v>
      </c>
      <c r="F78" s="53" t="s">
        <v>466</v>
      </c>
      <c r="G78" s="31">
        <f t="shared" si="4"/>
        <v>13534</v>
      </c>
      <c r="H78" s="53"/>
      <c r="I78" s="53"/>
      <c r="J78" s="31"/>
      <c r="K78" s="6"/>
    </row>
    <row r="79" spans="1:11" ht="50.25" thickBot="1" x14ac:dyDescent="0.25">
      <c r="A79" s="30">
        <v>71</v>
      </c>
      <c r="B79" s="30" t="s">
        <v>308</v>
      </c>
      <c r="C79" s="304" t="s">
        <v>386</v>
      </c>
      <c r="D79" s="30" t="s">
        <v>70</v>
      </c>
      <c r="E79" s="56"/>
      <c r="F79" s="36"/>
      <c r="G79" s="31">
        <f t="shared" si="4"/>
        <v>0</v>
      </c>
      <c r="H79" s="53">
        <v>0.15</v>
      </c>
      <c r="I79" s="53">
        <v>2958.06</v>
      </c>
      <c r="J79" s="31">
        <f t="shared" si="3"/>
        <v>444</v>
      </c>
      <c r="K79" s="6"/>
    </row>
    <row r="80" spans="1:11" ht="17.25" thickBot="1" x14ac:dyDescent="0.25">
      <c r="A80" s="30">
        <v>72</v>
      </c>
      <c r="B80" s="30" t="s">
        <v>212</v>
      </c>
      <c r="C80" s="304" t="s">
        <v>254</v>
      </c>
      <c r="D80" s="30" t="s">
        <v>37</v>
      </c>
      <c r="E80" s="56"/>
      <c r="F80" s="36"/>
      <c r="G80" s="31">
        <f t="shared" si="4"/>
        <v>0</v>
      </c>
      <c r="H80" s="53">
        <v>5.2309999999999999</v>
      </c>
      <c r="I80" s="53">
        <v>38605.71</v>
      </c>
      <c r="J80" s="31">
        <f t="shared" si="3"/>
        <v>201946</v>
      </c>
      <c r="K80" s="6"/>
    </row>
    <row r="81" spans="1:11" ht="33.75" thickBot="1" x14ac:dyDescent="0.25">
      <c r="A81" s="30">
        <v>73</v>
      </c>
      <c r="B81" s="30" t="s">
        <v>309</v>
      </c>
      <c r="C81" s="304" t="s">
        <v>387</v>
      </c>
      <c r="D81" s="30" t="s">
        <v>38</v>
      </c>
      <c r="E81" s="56"/>
      <c r="F81" s="36"/>
      <c r="G81" s="31">
        <f t="shared" si="4"/>
        <v>0</v>
      </c>
      <c r="H81" s="53">
        <v>27.72</v>
      </c>
      <c r="I81" s="53">
        <v>2190</v>
      </c>
      <c r="J81" s="31">
        <f t="shared" si="3"/>
        <v>60707</v>
      </c>
      <c r="K81" s="6"/>
    </row>
    <row r="82" spans="1:11" ht="17.25" thickBot="1" x14ac:dyDescent="0.25">
      <c r="A82" s="30">
        <v>74</v>
      </c>
      <c r="B82" s="30" t="s">
        <v>213</v>
      </c>
      <c r="C82" s="304" t="s">
        <v>255</v>
      </c>
      <c r="D82" s="30" t="s">
        <v>272</v>
      </c>
      <c r="E82" s="56"/>
      <c r="F82" s="36"/>
      <c r="G82" s="31">
        <f t="shared" si="4"/>
        <v>0</v>
      </c>
      <c r="H82" s="53">
        <v>3.9699999999999999E-2</v>
      </c>
      <c r="I82" s="53">
        <v>31950.93</v>
      </c>
      <c r="J82" s="31">
        <f t="shared" si="3"/>
        <v>1268</v>
      </c>
      <c r="K82" s="6"/>
    </row>
    <row r="83" spans="1:11" ht="50.25" thickBot="1" x14ac:dyDescent="0.25">
      <c r="A83" s="30">
        <v>75</v>
      </c>
      <c r="B83" s="30" t="s">
        <v>214</v>
      </c>
      <c r="C83" s="304" t="s">
        <v>256</v>
      </c>
      <c r="D83" s="30" t="s">
        <v>65</v>
      </c>
      <c r="E83" s="56"/>
      <c r="F83" s="36"/>
      <c r="G83" s="31">
        <f t="shared" si="4"/>
        <v>0</v>
      </c>
      <c r="H83" s="53">
        <v>311.10000000000002</v>
      </c>
      <c r="I83" s="53">
        <v>484.18</v>
      </c>
      <c r="J83" s="31">
        <f t="shared" si="3"/>
        <v>150628</v>
      </c>
      <c r="K83" s="6"/>
    </row>
    <row r="84" spans="1:11" ht="17.25" thickBot="1" x14ac:dyDescent="0.25">
      <c r="A84" s="30">
        <v>76</v>
      </c>
      <c r="B84" s="30" t="s">
        <v>310</v>
      </c>
      <c r="C84" s="304" t="s">
        <v>388</v>
      </c>
      <c r="D84" s="30" t="s">
        <v>451</v>
      </c>
      <c r="E84" s="56"/>
      <c r="F84" s="36"/>
      <c r="G84" s="31">
        <f t="shared" si="4"/>
        <v>0</v>
      </c>
      <c r="H84" s="53">
        <v>13.98</v>
      </c>
      <c r="I84" s="53">
        <v>93.67</v>
      </c>
      <c r="J84" s="31">
        <f t="shared" si="3"/>
        <v>1310</v>
      </c>
      <c r="K84" s="6"/>
    </row>
    <row r="85" spans="1:11" ht="17.25" thickBot="1" x14ac:dyDescent="0.25">
      <c r="A85" s="30">
        <v>77</v>
      </c>
      <c r="B85" s="30" t="s">
        <v>115</v>
      </c>
      <c r="C85" s="304" t="s">
        <v>147</v>
      </c>
      <c r="D85" s="30" t="s">
        <v>71</v>
      </c>
      <c r="E85" s="56"/>
      <c r="F85" s="36"/>
      <c r="G85" s="31">
        <f t="shared" si="4"/>
        <v>0</v>
      </c>
      <c r="H85" s="53">
        <v>11.2</v>
      </c>
      <c r="I85" s="53">
        <v>763.97</v>
      </c>
      <c r="J85" s="31">
        <f t="shared" si="3"/>
        <v>8556</v>
      </c>
      <c r="K85" s="6"/>
    </row>
    <row r="86" spans="1:11" ht="17.25" thickBot="1" x14ac:dyDescent="0.25">
      <c r="A86" s="30">
        <v>78</v>
      </c>
      <c r="B86" s="30" t="s">
        <v>311</v>
      </c>
      <c r="C86" s="304" t="s">
        <v>389</v>
      </c>
      <c r="D86" s="30" t="s">
        <v>71</v>
      </c>
      <c r="E86" s="56"/>
      <c r="F86" s="36"/>
      <c r="G86" s="31">
        <f t="shared" si="4"/>
        <v>0</v>
      </c>
      <c r="H86" s="53">
        <v>1</v>
      </c>
      <c r="I86" s="53">
        <v>94.34</v>
      </c>
      <c r="J86" s="31">
        <f t="shared" si="3"/>
        <v>94</v>
      </c>
      <c r="K86" s="6"/>
    </row>
    <row r="87" spans="1:11" ht="17.25" thickBot="1" x14ac:dyDescent="0.25">
      <c r="A87" s="30">
        <v>79</v>
      </c>
      <c r="B87" s="30" t="s">
        <v>66</v>
      </c>
      <c r="C87" s="304" t="s">
        <v>390</v>
      </c>
      <c r="D87" s="30" t="s">
        <v>37</v>
      </c>
      <c r="E87" s="56"/>
      <c r="F87" s="36"/>
      <c r="G87" s="31">
        <f t="shared" si="4"/>
        <v>0</v>
      </c>
      <c r="H87" s="53">
        <v>8.2299999999999998E-2</v>
      </c>
      <c r="I87" s="53">
        <v>60359.23</v>
      </c>
      <c r="J87" s="31">
        <f t="shared" si="3"/>
        <v>4968</v>
      </c>
      <c r="K87" s="6"/>
    </row>
    <row r="88" spans="1:11" ht="17.25" thickBot="1" x14ac:dyDescent="0.25">
      <c r="A88" s="30">
        <v>80</v>
      </c>
      <c r="B88" s="30" t="s">
        <v>67</v>
      </c>
      <c r="C88" s="304" t="s">
        <v>116</v>
      </c>
      <c r="D88" s="30" t="s">
        <v>37</v>
      </c>
      <c r="E88" s="56"/>
      <c r="F88" s="36"/>
      <c r="G88" s="31">
        <f t="shared" si="4"/>
        <v>0</v>
      </c>
      <c r="H88" s="53">
        <v>1.32E-2</v>
      </c>
      <c r="I88" s="53">
        <v>66708.31</v>
      </c>
      <c r="J88" s="31">
        <f t="shared" si="3"/>
        <v>881</v>
      </c>
      <c r="K88" s="6"/>
    </row>
    <row r="89" spans="1:11" ht="17.25" thickBot="1" x14ac:dyDescent="0.25">
      <c r="A89" s="30">
        <v>81</v>
      </c>
      <c r="B89" s="30" t="s">
        <v>99</v>
      </c>
      <c r="C89" s="304" t="s">
        <v>391</v>
      </c>
      <c r="D89" s="30" t="s">
        <v>37</v>
      </c>
      <c r="E89" s="56"/>
      <c r="F89" s="36"/>
      <c r="G89" s="31">
        <f t="shared" si="4"/>
        <v>0</v>
      </c>
      <c r="H89" s="53">
        <v>5.8799999999999998E-2</v>
      </c>
      <c r="I89" s="53">
        <v>52190.68</v>
      </c>
      <c r="J89" s="31">
        <f t="shared" si="3"/>
        <v>3069</v>
      </c>
      <c r="K89" s="6"/>
    </row>
    <row r="90" spans="1:11" ht="17.25" thickBot="1" x14ac:dyDescent="0.25">
      <c r="A90" s="30">
        <v>82</v>
      </c>
      <c r="B90" s="30" t="s">
        <v>68</v>
      </c>
      <c r="C90" s="304" t="s">
        <v>117</v>
      </c>
      <c r="D90" s="30" t="s">
        <v>37</v>
      </c>
      <c r="E90" s="56"/>
      <c r="F90" s="36"/>
      <c r="G90" s="31">
        <f t="shared" si="4"/>
        <v>0</v>
      </c>
      <c r="H90" s="53">
        <v>0.1454</v>
      </c>
      <c r="I90" s="53">
        <v>85497.45</v>
      </c>
      <c r="J90" s="31">
        <f t="shared" si="3"/>
        <v>12431</v>
      </c>
      <c r="K90" s="6"/>
    </row>
    <row r="91" spans="1:11" ht="17.25" thickBot="1" x14ac:dyDescent="0.25">
      <c r="A91" s="30">
        <v>83</v>
      </c>
      <c r="B91" s="30" t="s">
        <v>118</v>
      </c>
      <c r="C91" s="304" t="s">
        <v>119</v>
      </c>
      <c r="D91" s="30" t="s">
        <v>37</v>
      </c>
      <c r="E91" s="56"/>
      <c r="F91" s="36"/>
      <c r="G91" s="31">
        <f t="shared" si="4"/>
        <v>0</v>
      </c>
      <c r="H91" s="53">
        <v>6.4699999999999994E-2</v>
      </c>
      <c r="I91" s="53">
        <v>217381.35</v>
      </c>
      <c r="J91" s="31">
        <f t="shared" si="3"/>
        <v>14065</v>
      </c>
      <c r="K91" s="6"/>
    </row>
    <row r="92" spans="1:11" ht="17.25" thickBot="1" x14ac:dyDescent="0.25">
      <c r="A92" s="30">
        <v>84</v>
      </c>
      <c r="B92" s="30" t="s">
        <v>312</v>
      </c>
      <c r="C92" s="304" t="s">
        <v>392</v>
      </c>
      <c r="D92" s="30" t="s">
        <v>37</v>
      </c>
      <c r="E92" s="56"/>
      <c r="F92" s="36"/>
      <c r="G92" s="31">
        <f t="shared" si="4"/>
        <v>0</v>
      </c>
      <c r="H92" s="53">
        <v>2.5999999999999999E-3</v>
      </c>
      <c r="I92" s="53">
        <v>10175.24</v>
      </c>
      <c r="J92" s="31">
        <f t="shared" si="3"/>
        <v>26</v>
      </c>
      <c r="K92" s="6"/>
    </row>
    <row r="93" spans="1:11" ht="50.25" thickBot="1" x14ac:dyDescent="0.25">
      <c r="A93" s="30">
        <v>85</v>
      </c>
      <c r="B93" s="30" t="s">
        <v>120</v>
      </c>
      <c r="C93" s="304" t="s">
        <v>148</v>
      </c>
      <c r="D93" s="30" t="s">
        <v>37</v>
      </c>
      <c r="E93" s="56"/>
      <c r="F93" s="36"/>
      <c r="G93" s="31">
        <f t="shared" si="4"/>
        <v>0</v>
      </c>
      <c r="H93" s="53">
        <v>5.4999999999999997E-3</v>
      </c>
      <c r="I93" s="53">
        <v>52842.71</v>
      </c>
      <c r="J93" s="31">
        <f t="shared" si="3"/>
        <v>291</v>
      </c>
      <c r="K93" s="6"/>
    </row>
    <row r="94" spans="1:11" ht="66.75" thickBot="1" x14ac:dyDescent="0.25">
      <c r="A94" s="30">
        <v>86</v>
      </c>
      <c r="B94" s="30" t="s">
        <v>87</v>
      </c>
      <c r="C94" s="304" t="s">
        <v>257</v>
      </c>
      <c r="D94" s="30" t="s">
        <v>37</v>
      </c>
      <c r="E94" s="56"/>
      <c r="F94" s="36"/>
      <c r="G94" s="31">
        <f t="shared" si="4"/>
        <v>0</v>
      </c>
      <c r="H94" s="53">
        <v>1.6000000000000001E-3</v>
      </c>
      <c r="I94" s="53">
        <v>68427.88</v>
      </c>
      <c r="J94" s="31">
        <f t="shared" si="3"/>
        <v>109</v>
      </c>
      <c r="K94" s="6"/>
    </row>
    <row r="95" spans="1:11" ht="17.25" thickBot="1" x14ac:dyDescent="0.25">
      <c r="A95" s="30">
        <v>87</v>
      </c>
      <c r="B95" s="30" t="s">
        <v>121</v>
      </c>
      <c r="C95" s="304" t="s">
        <v>122</v>
      </c>
      <c r="D95" s="30" t="s">
        <v>39</v>
      </c>
      <c r="E95" s="56"/>
      <c r="F95" s="36"/>
      <c r="G95" s="31">
        <f t="shared" si="4"/>
        <v>0</v>
      </c>
      <c r="H95" s="53">
        <v>122</v>
      </c>
      <c r="I95" s="53">
        <v>62.82</v>
      </c>
      <c r="J95" s="31">
        <f t="shared" si="3"/>
        <v>7664</v>
      </c>
      <c r="K95" s="6"/>
    </row>
    <row r="96" spans="1:11" ht="17.25" thickBot="1" x14ac:dyDescent="0.25">
      <c r="A96" s="30">
        <v>88</v>
      </c>
      <c r="B96" s="30">
        <v>2097</v>
      </c>
      <c r="C96" s="304" t="s">
        <v>393</v>
      </c>
      <c r="D96" s="30" t="s">
        <v>38</v>
      </c>
      <c r="E96" s="56"/>
      <c r="F96" s="36"/>
      <c r="G96" s="31">
        <f t="shared" si="4"/>
        <v>0</v>
      </c>
      <c r="H96" s="53">
        <v>4.74</v>
      </c>
      <c r="I96" s="53">
        <v>6493.15</v>
      </c>
      <c r="J96" s="31">
        <f t="shared" si="3"/>
        <v>30778</v>
      </c>
      <c r="K96" s="6"/>
    </row>
    <row r="97" spans="1:11" ht="17.25" thickBot="1" x14ac:dyDescent="0.25">
      <c r="A97" s="30">
        <v>89</v>
      </c>
      <c r="B97" s="30" t="s">
        <v>215</v>
      </c>
      <c r="C97" s="304" t="s">
        <v>259</v>
      </c>
      <c r="D97" s="30" t="s">
        <v>69</v>
      </c>
      <c r="E97" s="56"/>
      <c r="F97" s="36"/>
      <c r="G97" s="31">
        <f t="shared" si="4"/>
        <v>0</v>
      </c>
      <c r="H97" s="53">
        <v>1.5</v>
      </c>
      <c r="I97" s="53">
        <v>5893.81</v>
      </c>
      <c r="J97" s="31">
        <f t="shared" si="3"/>
        <v>8841</v>
      </c>
      <c r="K97" s="6"/>
    </row>
    <row r="98" spans="1:11" ht="17.25" thickBot="1" x14ac:dyDescent="0.25">
      <c r="A98" s="30">
        <v>90</v>
      </c>
      <c r="B98" s="30" t="s">
        <v>313</v>
      </c>
      <c r="C98" s="304" t="s">
        <v>394</v>
      </c>
      <c r="D98" s="30" t="s">
        <v>69</v>
      </c>
      <c r="E98" s="56"/>
      <c r="F98" s="36"/>
      <c r="G98" s="31">
        <f t="shared" si="4"/>
        <v>0</v>
      </c>
      <c r="H98" s="53">
        <v>0.8</v>
      </c>
      <c r="I98" s="53">
        <v>2073.85</v>
      </c>
      <c r="J98" s="31">
        <f t="shared" si="3"/>
        <v>1659</v>
      </c>
      <c r="K98" s="6"/>
    </row>
    <row r="99" spans="1:11" ht="17.25" thickBot="1" x14ac:dyDescent="0.25">
      <c r="A99" s="30">
        <v>91</v>
      </c>
      <c r="B99" s="30" t="s">
        <v>314</v>
      </c>
      <c r="C99" s="304" t="s">
        <v>395</v>
      </c>
      <c r="D99" s="30" t="s">
        <v>71</v>
      </c>
      <c r="E99" s="56"/>
      <c r="F99" s="36"/>
      <c r="G99" s="31">
        <f t="shared" si="4"/>
        <v>0</v>
      </c>
      <c r="H99" s="53">
        <v>1</v>
      </c>
      <c r="I99" s="53">
        <v>17.600000000000001</v>
      </c>
      <c r="J99" s="31">
        <f t="shared" si="3"/>
        <v>18</v>
      </c>
      <c r="K99" s="6"/>
    </row>
    <row r="100" spans="1:11" ht="17.25" thickBot="1" x14ac:dyDescent="0.25">
      <c r="A100" s="30">
        <v>92</v>
      </c>
      <c r="B100" s="30" t="s">
        <v>216</v>
      </c>
      <c r="C100" s="304" t="s">
        <v>260</v>
      </c>
      <c r="D100" s="30" t="s">
        <v>38</v>
      </c>
      <c r="E100" s="56"/>
      <c r="F100" s="36"/>
      <c r="G100" s="31">
        <f t="shared" si="4"/>
        <v>0</v>
      </c>
      <c r="H100" s="53">
        <v>1.5E-3</v>
      </c>
      <c r="I100" s="53">
        <v>3275.25</v>
      </c>
      <c r="J100" s="31">
        <f t="shared" si="3"/>
        <v>5</v>
      </c>
      <c r="K100" s="6"/>
    </row>
    <row r="101" spans="1:11" ht="33.75" thickBot="1" x14ac:dyDescent="0.25">
      <c r="A101" s="30">
        <v>93</v>
      </c>
      <c r="B101" s="30" t="s">
        <v>217</v>
      </c>
      <c r="C101" s="304" t="s">
        <v>261</v>
      </c>
      <c r="D101" s="30" t="s">
        <v>65</v>
      </c>
      <c r="E101" s="56"/>
      <c r="F101" s="36"/>
      <c r="G101" s="31">
        <f t="shared" si="4"/>
        <v>0</v>
      </c>
      <c r="H101" s="53">
        <v>3</v>
      </c>
      <c r="I101" s="53">
        <v>411.23</v>
      </c>
      <c r="J101" s="31">
        <f t="shared" si="3"/>
        <v>1234</v>
      </c>
      <c r="K101" s="6"/>
    </row>
    <row r="102" spans="1:11" ht="17.25" thickBot="1" x14ac:dyDescent="0.25">
      <c r="A102" s="30">
        <v>94</v>
      </c>
      <c r="B102" s="30" t="s">
        <v>315</v>
      </c>
      <c r="C102" s="304" t="s">
        <v>396</v>
      </c>
      <c r="D102" s="30" t="s">
        <v>38</v>
      </c>
      <c r="E102" s="56"/>
      <c r="F102" s="36"/>
      <c r="G102" s="31">
        <f t="shared" si="4"/>
        <v>0</v>
      </c>
      <c r="H102" s="53">
        <v>12.17</v>
      </c>
      <c r="I102" s="53">
        <v>483.83</v>
      </c>
      <c r="J102" s="31">
        <f t="shared" si="3"/>
        <v>5888</v>
      </c>
      <c r="K102" s="6"/>
    </row>
    <row r="103" spans="1:11" ht="33.75" thickBot="1" x14ac:dyDescent="0.25">
      <c r="A103" s="30">
        <v>95</v>
      </c>
      <c r="B103" s="30" t="s">
        <v>123</v>
      </c>
      <c r="C103" s="304" t="s">
        <v>149</v>
      </c>
      <c r="D103" s="30" t="s">
        <v>38</v>
      </c>
      <c r="E103" s="56"/>
      <c r="F103" s="36"/>
      <c r="G103" s="31">
        <f t="shared" si="4"/>
        <v>0</v>
      </c>
      <c r="H103" s="53">
        <v>1.7312000000000001</v>
      </c>
      <c r="I103" s="53">
        <v>1690.38</v>
      </c>
      <c r="J103" s="31">
        <f t="shared" si="3"/>
        <v>2926</v>
      </c>
      <c r="K103" s="6"/>
    </row>
    <row r="104" spans="1:11" ht="17.25" thickBot="1" x14ac:dyDescent="0.25">
      <c r="A104" s="30">
        <v>96</v>
      </c>
      <c r="B104" s="30" t="s">
        <v>316</v>
      </c>
      <c r="C104" s="304" t="s">
        <v>397</v>
      </c>
      <c r="D104" s="30" t="s">
        <v>38</v>
      </c>
      <c r="E104" s="56"/>
      <c r="F104" s="36"/>
      <c r="G104" s="31">
        <f t="shared" si="4"/>
        <v>0</v>
      </c>
      <c r="H104" s="53">
        <v>4.3600000000000003</v>
      </c>
      <c r="I104" s="53">
        <v>180</v>
      </c>
      <c r="J104" s="31">
        <f t="shared" si="3"/>
        <v>785</v>
      </c>
      <c r="K104" s="6"/>
    </row>
    <row r="105" spans="1:11" ht="17.25" thickBot="1" x14ac:dyDescent="0.25">
      <c r="A105" s="30">
        <v>97</v>
      </c>
      <c r="B105" s="30" t="s">
        <v>317</v>
      </c>
      <c r="C105" s="304" t="s">
        <v>398</v>
      </c>
      <c r="D105" s="30" t="s">
        <v>38</v>
      </c>
      <c r="E105" s="56"/>
      <c r="F105" s="36"/>
      <c r="G105" s="31">
        <f t="shared" si="4"/>
        <v>0</v>
      </c>
      <c r="H105" s="53">
        <v>1396.8</v>
      </c>
      <c r="I105" s="53">
        <v>180</v>
      </c>
      <c r="J105" s="31">
        <f t="shared" si="3"/>
        <v>251424</v>
      </c>
      <c r="K105" s="6"/>
    </row>
    <row r="106" spans="1:11" ht="17.25" thickBot="1" x14ac:dyDescent="0.25">
      <c r="A106" s="30">
        <v>98</v>
      </c>
      <c r="B106" s="30" t="s">
        <v>218</v>
      </c>
      <c r="C106" s="304" t="s">
        <v>262</v>
      </c>
      <c r="D106" s="30" t="s">
        <v>39</v>
      </c>
      <c r="E106" s="56"/>
      <c r="F106" s="36"/>
      <c r="G106" s="31">
        <f t="shared" si="4"/>
        <v>0</v>
      </c>
      <c r="H106" s="53">
        <v>14.04</v>
      </c>
      <c r="I106" s="53">
        <v>164.25</v>
      </c>
      <c r="J106" s="31">
        <f t="shared" si="3"/>
        <v>2306</v>
      </c>
      <c r="K106" s="6"/>
    </row>
    <row r="107" spans="1:11" ht="17.25" thickBot="1" x14ac:dyDescent="0.25">
      <c r="A107" s="30">
        <v>99</v>
      </c>
      <c r="B107" s="30" t="s">
        <v>318</v>
      </c>
      <c r="C107" s="304" t="s">
        <v>399</v>
      </c>
      <c r="D107" s="30" t="s">
        <v>71</v>
      </c>
      <c r="E107" s="56"/>
      <c r="F107" s="36"/>
      <c r="G107" s="31">
        <f t="shared" si="4"/>
        <v>0</v>
      </c>
      <c r="H107" s="53">
        <v>1</v>
      </c>
      <c r="I107" s="53">
        <v>25.9</v>
      </c>
      <c r="J107" s="31">
        <f t="shared" si="3"/>
        <v>26</v>
      </c>
      <c r="K107" s="6"/>
    </row>
    <row r="108" spans="1:11" ht="50.25" thickBot="1" x14ac:dyDescent="0.25">
      <c r="A108" s="30">
        <v>100</v>
      </c>
      <c r="B108" s="30" t="s">
        <v>88</v>
      </c>
      <c r="C108" s="304" t="s">
        <v>263</v>
      </c>
      <c r="D108" s="30" t="s">
        <v>89</v>
      </c>
      <c r="E108" s="56"/>
      <c r="F108" s="36"/>
      <c r="G108" s="31">
        <f t="shared" si="4"/>
        <v>0</v>
      </c>
      <c r="H108" s="53">
        <v>0.21609999999999999</v>
      </c>
      <c r="I108" s="53">
        <v>239.93</v>
      </c>
      <c r="J108" s="31">
        <f t="shared" si="3"/>
        <v>52</v>
      </c>
      <c r="K108" s="6"/>
    </row>
    <row r="109" spans="1:11" ht="17.25" thickBot="1" x14ac:dyDescent="0.25">
      <c r="A109" s="30">
        <v>101</v>
      </c>
      <c r="B109" s="30" t="s">
        <v>94</v>
      </c>
      <c r="C109" s="304" t="s">
        <v>95</v>
      </c>
      <c r="D109" s="30" t="s">
        <v>39</v>
      </c>
      <c r="E109" s="56"/>
      <c r="F109" s="36"/>
      <c r="G109" s="31">
        <f t="shared" si="4"/>
        <v>0</v>
      </c>
      <c r="H109" s="53">
        <v>0.42</v>
      </c>
      <c r="I109" s="53">
        <v>115.07</v>
      </c>
      <c r="J109" s="31">
        <f t="shared" si="3"/>
        <v>48</v>
      </c>
      <c r="K109" s="6"/>
    </row>
    <row r="110" spans="1:11" ht="50.25" thickBot="1" x14ac:dyDescent="0.25">
      <c r="A110" s="30">
        <v>102</v>
      </c>
      <c r="B110" s="30" t="s">
        <v>219</v>
      </c>
      <c r="C110" s="304" t="s">
        <v>264</v>
      </c>
      <c r="D110" s="30" t="s">
        <v>69</v>
      </c>
      <c r="E110" s="56"/>
      <c r="F110" s="36"/>
      <c r="G110" s="31">
        <f t="shared" si="4"/>
        <v>0</v>
      </c>
      <c r="H110" s="53">
        <v>1.9</v>
      </c>
      <c r="I110" s="53" t="s">
        <v>467</v>
      </c>
      <c r="J110" s="31">
        <f t="shared" si="3"/>
        <v>209</v>
      </c>
      <c r="K110" s="6"/>
    </row>
    <row r="111" spans="1:11" ht="50.25" thickBot="1" x14ac:dyDescent="0.25">
      <c r="A111" s="30">
        <v>103</v>
      </c>
      <c r="B111" s="30" t="s">
        <v>319</v>
      </c>
      <c r="C111" s="304" t="s">
        <v>400</v>
      </c>
      <c r="D111" s="30" t="s">
        <v>69</v>
      </c>
      <c r="E111" s="56"/>
      <c r="F111" s="36"/>
      <c r="G111" s="31">
        <f t="shared" si="4"/>
        <v>0</v>
      </c>
      <c r="H111" s="53">
        <v>0.9</v>
      </c>
      <c r="I111" s="53" t="s">
        <v>468</v>
      </c>
      <c r="J111" s="31">
        <f t="shared" si="3"/>
        <v>185</v>
      </c>
      <c r="K111" s="6"/>
    </row>
    <row r="112" spans="1:11" ht="50.25" thickBot="1" x14ac:dyDescent="0.25">
      <c r="A112" s="30">
        <v>104</v>
      </c>
      <c r="B112" s="30" t="s">
        <v>220</v>
      </c>
      <c r="C112" s="304" t="s">
        <v>265</v>
      </c>
      <c r="D112" s="30" t="s">
        <v>69</v>
      </c>
      <c r="E112" s="56"/>
      <c r="F112" s="36"/>
      <c r="G112" s="31">
        <f t="shared" si="4"/>
        <v>0</v>
      </c>
      <c r="H112" s="53">
        <v>0.3</v>
      </c>
      <c r="I112" s="53" t="s">
        <v>469</v>
      </c>
      <c r="J112" s="31">
        <f t="shared" si="3"/>
        <v>213</v>
      </c>
      <c r="K112" s="6"/>
    </row>
    <row r="113" spans="1:11" ht="50.25" thickBot="1" x14ac:dyDescent="0.25">
      <c r="A113" s="30">
        <v>105</v>
      </c>
      <c r="B113" s="30" t="s">
        <v>320</v>
      </c>
      <c r="C113" s="304" t="s">
        <v>401</v>
      </c>
      <c r="D113" s="30" t="s">
        <v>69</v>
      </c>
      <c r="E113" s="56"/>
      <c r="F113" s="36"/>
      <c r="G113" s="31">
        <f t="shared" si="4"/>
        <v>0</v>
      </c>
      <c r="H113" s="53">
        <v>0.6</v>
      </c>
      <c r="I113" s="53" t="s">
        <v>470</v>
      </c>
      <c r="J113" s="31">
        <f t="shared" si="3"/>
        <v>655</v>
      </c>
      <c r="K113" s="6"/>
    </row>
    <row r="114" spans="1:11" ht="50.25" thickBot="1" x14ac:dyDescent="0.25">
      <c r="A114" s="30">
        <v>106</v>
      </c>
      <c r="B114" s="30" t="s">
        <v>321</v>
      </c>
      <c r="C114" s="304" t="s">
        <v>402</v>
      </c>
      <c r="D114" s="30" t="s">
        <v>37</v>
      </c>
      <c r="E114" s="56"/>
      <c r="F114" s="36"/>
      <c r="G114" s="31">
        <f t="shared" si="4"/>
        <v>0</v>
      </c>
      <c r="H114" s="53">
        <v>9.2999999999999999E-2</v>
      </c>
      <c r="I114" s="53" t="s">
        <v>471</v>
      </c>
      <c r="J114" s="31">
        <f t="shared" si="3"/>
        <v>1933</v>
      </c>
      <c r="K114" s="6"/>
    </row>
    <row r="115" spans="1:11" ht="33.75" thickBot="1" x14ac:dyDescent="0.25">
      <c r="A115" s="30">
        <v>107</v>
      </c>
      <c r="B115" s="30" t="s">
        <v>124</v>
      </c>
      <c r="C115" s="304" t="s">
        <v>150</v>
      </c>
      <c r="D115" s="30" t="s">
        <v>89</v>
      </c>
      <c r="E115" s="56"/>
      <c r="F115" s="36"/>
      <c r="G115" s="31">
        <f t="shared" si="4"/>
        <v>0</v>
      </c>
      <c r="H115" s="53">
        <v>3.6720000000000002</v>
      </c>
      <c r="I115" s="53">
        <v>4158</v>
      </c>
      <c r="J115" s="31">
        <f t="shared" si="3"/>
        <v>15268</v>
      </c>
      <c r="K115" s="6"/>
    </row>
    <row r="116" spans="1:11" ht="17.25" thickBot="1" x14ac:dyDescent="0.25">
      <c r="A116" s="30">
        <v>108</v>
      </c>
      <c r="B116" s="30" t="s">
        <v>125</v>
      </c>
      <c r="C116" s="304" t="s">
        <v>373</v>
      </c>
      <c r="D116" s="30" t="s">
        <v>39</v>
      </c>
      <c r="E116" s="56"/>
      <c r="F116" s="36"/>
      <c r="G116" s="31">
        <f t="shared" si="4"/>
        <v>0</v>
      </c>
      <c r="H116" s="53">
        <v>571.22500000000002</v>
      </c>
      <c r="I116" s="53">
        <v>29.69</v>
      </c>
      <c r="J116" s="31">
        <f t="shared" si="3"/>
        <v>16960</v>
      </c>
      <c r="K116" s="6"/>
    </row>
    <row r="117" spans="1:11" ht="17.25" thickBot="1" x14ac:dyDescent="0.25">
      <c r="A117" s="30">
        <v>109</v>
      </c>
      <c r="B117" s="30" t="s">
        <v>126</v>
      </c>
      <c r="C117" s="304" t="s">
        <v>127</v>
      </c>
      <c r="D117" s="30" t="s">
        <v>37</v>
      </c>
      <c r="E117" s="53">
        <v>8.1000000000000003E-2</v>
      </c>
      <c r="F117" s="53" t="s">
        <v>462</v>
      </c>
      <c r="G117" s="31">
        <f t="shared" si="4"/>
        <v>10692</v>
      </c>
      <c r="H117" s="53"/>
      <c r="I117" s="53"/>
      <c r="J117" s="31"/>
      <c r="K117" s="6"/>
    </row>
    <row r="118" spans="1:11" ht="33.75" thickBot="1" x14ac:dyDescent="0.25">
      <c r="A118" s="30">
        <v>110</v>
      </c>
      <c r="B118" s="30" t="s">
        <v>128</v>
      </c>
      <c r="C118" s="304" t="s">
        <v>151</v>
      </c>
      <c r="D118" s="30" t="s">
        <v>65</v>
      </c>
      <c r="E118" s="53">
        <v>949.5</v>
      </c>
      <c r="F118" s="53" t="s">
        <v>472</v>
      </c>
      <c r="G118" s="31">
        <f t="shared" si="4"/>
        <v>118688</v>
      </c>
      <c r="H118" s="53"/>
      <c r="I118" s="53"/>
      <c r="J118" s="31"/>
      <c r="K118" s="6"/>
    </row>
    <row r="119" spans="1:11" ht="17.25" thickBot="1" x14ac:dyDescent="0.25">
      <c r="A119" s="30">
        <v>111</v>
      </c>
      <c r="B119" s="30" t="s">
        <v>129</v>
      </c>
      <c r="C119" s="304" t="s">
        <v>152</v>
      </c>
      <c r="D119" s="30" t="s">
        <v>65</v>
      </c>
      <c r="E119" s="53">
        <v>442.92</v>
      </c>
      <c r="F119" s="53" t="s">
        <v>472</v>
      </c>
      <c r="G119" s="31">
        <f t="shared" si="4"/>
        <v>55365</v>
      </c>
      <c r="H119" s="53"/>
      <c r="I119" s="53"/>
      <c r="J119" s="31"/>
      <c r="K119" s="6"/>
    </row>
    <row r="120" spans="1:11" ht="17.25" thickBot="1" x14ac:dyDescent="0.25">
      <c r="A120" s="30">
        <v>112</v>
      </c>
      <c r="B120" s="30" t="s">
        <v>221</v>
      </c>
      <c r="C120" s="304" t="s">
        <v>266</v>
      </c>
      <c r="D120" s="30" t="s">
        <v>37</v>
      </c>
      <c r="E120" s="53">
        <v>1.7789999999999999</v>
      </c>
      <c r="F120" s="53" t="s">
        <v>462</v>
      </c>
      <c r="G120" s="31">
        <f t="shared" si="4"/>
        <v>234828</v>
      </c>
      <c r="H120" s="53"/>
      <c r="I120" s="53"/>
      <c r="J120" s="31"/>
      <c r="K120" s="6"/>
    </row>
    <row r="121" spans="1:11" ht="33.75" thickBot="1" x14ac:dyDescent="0.25">
      <c r="A121" s="30">
        <v>113</v>
      </c>
      <c r="B121" s="30" t="s">
        <v>322</v>
      </c>
      <c r="C121" s="304" t="s">
        <v>403</v>
      </c>
      <c r="D121" s="30" t="s">
        <v>69</v>
      </c>
      <c r="E121" s="56"/>
      <c r="F121" s="36"/>
      <c r="G121" s="31">
        <f t="shared" si="4"/>
        <v>0</v>
      </c>
      <c r="H121" s="53">
        <v>18</v>
      </c>
      <c r="I121" s="53">
        <v>3692.64</v>
      </c>
      <c r="J121" s="31">
        <f t="shared" si="3"/>
        <v>66468</v>
      </c>
      <c r="K121" s="6"/>
    </row>
    <row r="122" spans="1:11" ht="17.25" thickBot="1" x14ac:dyDescent="0.25">
      <c r="A122" s="30">
        <v>114</v>
      </c>
      <c r="B122" s="30" t="s">
        <v>323</v>
      </c>
      <c r="C122" s="304" t="s">
        <v>404</v>
      </c>
      <c r="D122" s="30" t="s">
        <v>69</v>
      </c>
      <c r="E122" s="56"/>
      <c r="F122" s="36"/>
      <c r="G122" s="31">
        <f t="shared" si="4"/>
        <v>0</v>
      </c>
      <c r="H122" s="53">
        <v>80.099999999999994</v>
      </c>
      <c r="I122" s="53">
        <v>3922.8</v>
      </c>
      <c r="J122" s="31">
        <f t="shared" si="3"/>
        <v>314216</v>
      </c>
      <c r="K122" s="6"/>
    </row>
    <row r="123" spans="1:11" ht="33.75" thickBot="1" x14ac:dyDescent="0.25">
      <c r="A123" s="30">
        <v>115</v>
      </c>
      <c r="B123" s="30" t="s">
        <v>222</v>
      </c>
      <c r="C123" s="304" t="s">
        <v>267</v>
      </c>
      <c r="D123" s="30" t="s">
        <v>65</v>
      </c>
      <c r="E123" s="53">
        <v>2534.5</v>
      </c>
      <c r="F123" s="53" t="s">
        <v>472</v>
      </c>
      <c r="G123" s="31">
        <f t="shared" si="4"/>
        <v>316813</v>
      </c>
      <c r="H123" s="53">
        <v>2534.5</v>
      </c>
      <c r="I123" s="53">
        <v>170</v>
      </c>
      <c r="J123" s="31">
        <f t="shared" si="3"/>
        <v>430865</v>
      </c>
      <c r="K123" s="6"/>
    </row>
    <row r="124" spans="1:11" ht="33.75" thickBot="1" x14ac:dyDescent="0.25">
      <c r="A124" s="30">
        <v>116</v>
      </c>
      <c r="B124" s="30" t="s">
        <v>223</v>
      </c>
      <c r="C124" s="304" t="s">
        <v>268</v>
      </c>
      <c r="D124" s="30" t="s">
        <v>65</v>
      </c>
      <c r="E124" s="53">
        <v>1064.4000000000001</v>
      </c>
      <c r="F124" s="53" t="s">
        <v>472</v>
      </c>
      <c r="G124" s="31">
        <f t="shared" si="4"/>
        <v>133050</v>
      </c>
      <c r="H124" s="53">
        <v>1064.4000000000001</v>
      </c>
      <c r="I124" s="53">
        <v>170</v>
      </c>
      <c r="J124" s="31">
        <f t="shared" si="3"/>
        <v>180948</v>
      </c>
      <c r="K124" s="6"/>
    </row>
    <row r="125" spans="1:11" ht="33.75" thickBot="1" x14ac:dyDescent="0.25">
      <c r="A125" s="30">
        <v>117</v>
      </c>
      <c r="B125" s="30" t="s">
        <v>324</v>
      </c>
      <c r="C125" s="304" t="s">
        <v>405</v>
      </c>
      <c r="D125" s="30" t="s">
        <v>69</v>
      </c>
      <c r="E125" s="53">
        <v>1090</v>
      </c>
      <c r="F125" s="53" t="s">
        <v>465</v>
      </c>
      <c r="G125" s="31">
        <f t="shared" si="4"/>
        <v>381500</v>
      </c>
      <c r="H125" s="53"/>
      <c r="I125" s="53"/>
      <c r="J125" s="31"/>
      <c r="K125" s="6"/>
    </row>
    <row r="126" spans="1:11" ht="17.25" thickBot="1" x14ac:dyDescent="0.25">
      <c r="A126" s="30">
        <v>118</v>
      </c>
      <c r="B126" s="30" t="s">
        <v>325</v>
      </c>
      <c r="C126" s="304" t="s">
        <v>406</v>
      </c>
      <c r="D126" s="30" t="s">
        <v>69</v>
      </c>
      <c r="E126" s="53">
        <v>7</v>
      </c>
      <c r="F126" s="53" t="s">
        <v>473</v>
      </c>
      <c r="G126" s="31">
        <f t="shared" si="4"/>
        <v>154000</v>
      </c>
      <c r="H126" s="53"/>
      <c r="I126" s="53"/>
      <c r="J126" s="31"/>
      <c r="K126" s="6"/>
    </row>
    <row r="127" spans="1:11" ht="17.25" thickBot="1" x14ac:dyDescent="0.25">
      <c r="A127" s="30">
        <v>119</v>
      </c>
      <c r="B127" s="30" t="s">
        <v>325</v>
      </c>
      <c r="C127" s="304" t="s">
        <v>407</v>
      </c>
      <c r="D127" s="30" t="s">
        <v>69</v>
      </c>
      <c r="E127" s="53">
        <v>1</v>
      </c>
      <c r="F127" s="53" t="s">
        <v>474</v>
      </c>
      <c r="G127" s="31">
        <f t="shared" si="4"/>
        <v>27200</v>
      </c>
      <c r="H127" s="53"/>
      <c r="I127" s="53"/>
      <c r="J127" s="31"/>
      <c r="K127" s="6"/>
    </row>
    <row r="128" spans="1:11" ht="17.25" thickBot="1" x14ac:dyDescent="0.25">
      <c r="A128" s="30">
        <v>120</v>
      </c>
      <c r="B128" s="30" t="s">
        <v>325</v>
      </c>
      <c r="C128" s="304" t="s">
        <v>408</v>
      </c>
      <c r="D128" s="30" t="s">
        <v>69</v>
      </c>
      <c r="E128" s="53">
        <v>2</v>
      </c>
      <c r="F128" s="53" t="s">
        <v>475</v>
      </c>
      <c r="G128" s="31">
        <f t="shared" si="4"/>
        <v>103200</v>
      </c>
      <c r="H128" s="53"/>
      <c r="I128" s="53"/>
      <c r="J128" s="31"/>
      <c r="K128" s="6"/>
    </row>
    <row r="129" spans="1:11" ht="17.25" thickBot="1" x14ac:dyDescent="0.25">
      <c r="A129" s="30">
        <v>121</v>
      </c>
      <c r="B129" s="30" t="s">
        <v>325</v>
      </c>
      <c r="C129" s="304" t="s">
        <v>409</v>
      </c>
      <c r="D129" s="30" t="s">
        <v>69</v>
      </c>
      <c r="E129" s="53">
        <v>4</v>
      </c>
      <c r="F129" s="53" t="s">
        <v>476</v>
      </c>
      <c r="G129" s="31">
        <f t="shared" si="4"/>
        <v>36000</v>
      </c>
      <c r="H129" s="53"/>
      <c r="I129" s="53"/>
      <c r="J129" s="31"/>
      <c r="K129" s="6"/>
    </row>
    <row r="130" spans="1:11" ht="17.25" thickBot="1" x14ac:dyDescent="0.25">
      <c r="A130" s="30">
        <v>122</v>
      </c>
      <c r="B130" s="30" t="s">
        <v>325</v>
      </c>
      <c r="C130" s="304" t="s">
        <v>410</v>
      </c>
      <c r="D130" s="30" t="s">
        <v>69</v>
      </c>
      <c r="E130" s="53">
        <v>2</v>
      </c>
      <c r="F130" s="53" t="s">
        <v>477</v>
      </c>
      <c r="G130" s="31">
        <f t="shared" si="4"/>
        <v>30000</v>
      </c>
      <c r="H130" s="53"/>
      <c r="I130" s="53"/>
      <c r="J130" s="31"/>
      <c r="K130" s="6"/>
    </row>
    <row r="131" spans="1:11" ht="17.25" thickBot="1" x14ac:dyDescent="0.25">
      <c r="A131" s="30">
        <v>123</v>
      </c>
      <c r="B131" s="30" t="s">
        <v>325</v>
      </c>
      <c r="C131" s="304" t="s">
        <v>411</v>
      </c>
      <c r="D131" s="30" t="s">
        <v>69</v>
      </c>
      <c r="E131" s="53">
        <v>8</v>
      </c>
      <c r="F131" s="53" t="s">
        <v>478</v>
      </c>
      <c r="G131" s="31">
        <f t="shared" si="4"/>
        <v>106400</v>
      </c>
      <c r="H131" s="53"/>
      <c r="I131" s="53"/>
      <c r="J131" s="31"/>
      <c r="K131" s="6"/>
    </row>
    <row r="132" spans="1:11" ht="17.25" thickBot="1" x14ac:dyDescent="0.25">
      <c r="A132" s="30">
        <v>124</v>
      </c>
      <c r="B132" s="30" t="s">
        <v>325</v>
      </c>
      <c r="C132" s="304" t="s">
        <v>412</v>
      </c>
      <c r="D132" s="30" t="s">
        <v>69</v>
      </c>
      <c r="E132" s="91"/>
      <c r="F132" s="36"/>
      <c r="G132" s="31">
        <f t="shared" si="4"/>
        <v>0</v>
      </c>
      <c r="H132" s="53">
        <v>10</v>
      </c>
      <c r="I132" s="53" t="s">
        <v>479</v>
      </c>
      <c r="J132" s="31">
        <f t="shared" si="3"/>
        <v>6360</v>
      </c>
      <c r="K132" s="6"/>
    </row>
    <row r="133" spans="1:11" ht="17.25" thickBot="1" x14ac:dyDescent="0.25">
      <c r="A133" s="30">
        <v>125</v>
      </c>
      <c r="B133" s="30" t="s">
        <v>325</v>
      </c>
      <c r="C133" s="304" t="s">
        <v>413</v>
      </c>
      <c r="D133" s="30" t="s">
        <v>69</v>
      </c>
      <c r="E133" s="53">
        <v>3</v>
      </c>
      <c r="F133" s="53" t="s">
        <v>480</v>
      </c>
      <c r="G133" s="31">
        <f t="shared" si="4"/>
        <v>258000</v>
      </c>
      <c r="H133" s="53"/>
      <c r="I133" s="53"/>
      <c r="J133" s="31"/>
      <c r="K133" s="6"/>
    </row>
    <row r="134" spans="1:11" ht="17.25" thickBot="1" x14ac:dyDescent="0.25">
      <c r="A134" s="30">
        <v>126</v>
      </c>
      <c r="B134" s="30" t="s">
        <v>326</v>
      </c>
      <c r="C134" s="304" t="s">
        <v>414</v>
      </c>
      <c r="D134" s="30" t="s">
        <v>70</v>
      </c>
      <c r="E134" s="53">
        <v>1090</v>
      </c>
      <c r="F134" s="53" t="s">
        <v>481</v>
      </c>
      <c r="G134" s="31">
        <f t="shared" si="4"/>
        <v>3270000</v>
      </c>
      <c r="H134" s="53"/>
      <c r="I134" s="53"/>
      <c r="J134" s="31"/>
      <c r="K134" s="6"/>
    </row>
    <row r="135" spans="1:11" ht="17.25" thickBot="1" x14ac:dyDescent="0.25">
      <c r="A135" s="30">
        <v>127</v>
      </c>
      <c r="B135" s="30" t="s">
        <v>224</v>
      </c>
      <c r="C135" s="304" t="s">
        <v>269</v>
      </c>
      <c r="D135" s="30" t="s">
        <v>71</v>
      </c>
      <c r="E135" s="56"/>
      <c r="F135" s="36"/>
      <c r="G135" s="31">
        <f t="shared" ref="G135:G174" si="5">E135*F135</f>
        <v>0</v>
      </c>
      <c r="H135" s="53">
        <v>66</v>
      </c>
      <c r="I135" s="53">
        <v>584.21</v>
      </c>
      <c r="J135" s="31">
        <f t="shared" ref="J135:J174" si="6">H135*I135</f>
        <v>38558</v>
      </c>
      <c r="K135" s="6"/>
    </row>
    <row r="136" spans="1:11" ht="50.25" thickBot="1" x14ac:dyDescent="0.25">
      <c r="A136" s="30">
        <v>128</v>
      </c>
      <c r="B136" s="30" t="s">
        <v>225</v>
      </c>
      <c r="C136" s="304" t="s">
        <v>270</v>
      </c>
      <c r="D136" s="30" t="s">
        <v>70</v>
      </c>
      <c r="E136" s="53">
        <v>264</v>
      </c>
      <c r="F136" s="53" t="s">
        <v>482</v>
      </c>
      <c r="G136" s="31">
        <f t="shared" si="5"/>
        <v>105600</v>
      </c>
      <c r="H136" s="53"/>
      <c r="I136" s="53"/>
      <c r="J136" s="31"/>
      <c r="K136" s="6"/>
    </row>
    <row r="137" spans="1:11" ht="50.25" thickBot="1" x14ac:dyDescent="0.25">
      <c r="A137" s="30">
        <v>129</v>
      </c>
      <c r="B137" s="30" t="s">
        <v>96</v>
      </c>
      <c r="C137" s="304" t="s">
        <v>271</v>
      </c>
      <c r="D137" s="30" t="s">
        <v>70</v>
      </c>
      <c r="E137" s="53">
        <v>466.62</v>
      </c>
      <c r="F137" s="53" t="s">
        <v>483</v>
      </c>
      <c r="G137" s="31">
        <f t="shared" si="5"/>
        <v>373296</v>
      </c>
      <c r="H137" s="53"/>
      <c r="I137" s="53"/>
      <c r="J137" s="31"/>
      <c r="K137" s="6"/>
    </row>
    <row r="138" spans="1:11" ht="50.25" thickBot="1" x14ac:dyDescent="0.25">
      <c r="A138" s="30">
        <v>130</v>
      </c>
      <c r="B138" s="30" t="s">
        <v>327</v>
      </c>
      <c r="C138" s="304" t="s">
        <v>415</v>
      </c>
      <c r="D138" s="30" t="s">
        <v>70</v>
      </c>
      <c r="E138" s="53">
        <v>278.76</v>
      </c>
      <c r="F138" s="53" t="s">
        <v>484</v>
      </c>
      <c r="G138" s="31">
        <f t="shared" si="5"/>
        <v>306636</v>
      </c>
      <c r="H138" s="53"/>
      <c r="I138" s="53"/>
      <c r="J138" s="31"/>
      <c r="K138" s="6"/>
    </row>
    <row r="139" spans="1:11" ht="50.25" thickBot="1" x14ac:dyDescent="0.25">
      <c r="A139" s="30">
        <v>131</v>
      </c>
      <c r="B139" s="30" t="s">
        <v>328</v>
      </c>
      <c r="C139" s="304" t="s">
        <v>416</v>
      </c>
      <c r="D139" s="30" t="s">
        <v>70</v>
      </c>
      <c r="E139" s="56"/>
      <c r="F139" s="36"/>
      <c r="G139" s="31">
        <f t="shared" si="5"/>
        <v>0</v>
      </c>
      <c r="H139" s="53">
        <v>9</v>
      </c>
      <c r="I139" s="53">
        <v>232.72</v>
      </c>
      <c r="J139" s="31">
        <f t="shared" si="6"/>
        <v>2094</v>
      </c>
      <c r="K139" s="6"/>
    </row>
    <row r="140" spans="1:11" ht="50.25" thickBot="1" x14ac:dyDescent="0.25">
      <c r="A140" s="30">
        <v>132</v>
      </c>
      <c r="B140" s="30" t="s">
        <v>329</v>
      </c>
      <c r="C140" s="304" t="s">
        <v>417</v>
      </c>
      <c r="D140" s="30" t="s">
        <v>70</v>
      </c>
      <c r="E140" s="56"/>
      <c r="F140" s="36"/>
      <c r="G140" s="31">
        <f t="shared" si="5"/>
        <v>0</v>
      </c>
      <c r="H140" s="53">
        <v>6</v>
      </c>
      <c r="I140" s="53" t="s">
        <v>485</v>
      </c>
      <c r="J140" s="31">
        <f t="shared" si="6"/>
        <v>6000</v>
      </c>
      <c r="K140" s="6"/>
    </row>
    <row r="141" spans="1:11" ht="50.25" thickBot="1" x14ac:dyDescent="0.25">
      <c r="A141" s="30">
        <v>133</v>
      </c>
      <c r="B141" s="30" t="s">
        <v>330</v>
      </c>
      <c r="C141" s="304" t="s">
        <v>418</v>
      </c>
      <c r="D141" s="30" t="s">
        <v>70</v>
      </c>
      <c r="E141" s="56"/>
      <c r="F141" s="36"/>
      <c r="G141" s="31">
        <f t="shared" si="5"/>
        <v>0</v>
      </c>
      <c r="H141" s="53">
        <v>3</v>
      </c>
      <c r="I141" s="53" t="s">
        <v>486</v>
      </c>
      <c r="J141" s="31">
        <f t="shared" si="6"/>
        <v>4950</v>
      </c>
      <c r="K141" s="6"/>
    </row>
    <row r="142" spans="1:11" ht="50.25" thickBot="1" x14ac:dyDescent="0.25">
      <c r="A142" s="30">
        <v>134</v>
      </c>
      <c r="B142" s="30" t="s">
        <v>331</v>
      </c>
      <c r="C142" s="304" t="s">
        <v>419</v>
      </c>
      <c r="D142" s="30" t="s">
        <v>70</v>
      </c>
      <c r="E142" s="56"/>
      <c r="F142" s="36"/>
      <c r="G142" s="31">
        <f t="shared" si="5"/>
        <v>0</v>
      </c>
      <c r="H142" s="53">
        <v>3</v>
      </c>
      <c r="I142" s="53" t="s">
        <v>487</v>
      </c>
      <c r="J142" s="31">
        <f t="shared" si="6"/>
        <v>6300</v>
      </c>
      <c r="K142" s="6"/>
    </row>
    <row r="143" spans="1:11" ht="50.25" thickBot="1" x14ac:dyDescent="0.25">
      <c r="A143" s="30">
        <v>135</v>
      </c>
      <c r="B143" s="30" t="s">
        <v>332</v>
      </c>
      <c r="C143" s="304" t="s">
        <v>420</v>
      </c>
      <c r="D143" s="30" t="s">
        <v>70</v>
      </c>
      <c r="E143" s="56"/>
      <c r="F143" s="36"/>
      <c r="G143" s="31">
        <f t="shared" si="5"/>
        <v>0</v>
      </c>
      <c r="H143" s="53">
        <v>4</v>
      </c>
      <c r="I143" s="53" t="s">
        <v>488</v>
      </c>
      <c r="J143" s="31">
        <f t="shared" si="6"/>
        <v>16000</v>
      </c>
    </row>
    <row r="144" spans="1:11" ht="50.25" thickBot="1" x14ac:dyDescent="0.25">
      <c r="A144" s="30"/>
      <c r="B144" s="30" t="s">
        <v>333</v>
      </c>
      <c r="C144" s="304" t="s">
        <v>421</v>
      </c>
      <c r="D144" s="30" t="s">
        <v>70</v>
      </c>
      <c r="E144" s="53">
        <v>10284.799999999999</v>
      </c>
      <c r="F144" s="53" t="s">
        <v>489</v>
      </c>
      <c r="G144" s="31">
        <f t="shared" si="5"/>
        <v>85363840</v>
      </c>
      <c r="H144" s="53"/>
      <c r="I144" s="53"/>
      <c r="J144" s="31"/>
    </row>
    <row r="145" spans="1:10" ht="17.25" thickBot="1" x14ac:dyDescent="0.25">
      <c r="A145" s="30"/>
      <c r="B145" s="30" t="s">
        <v>226</v>
      </c>
      <c r="C145" s="304" t="s">
        <v>258</v>
      </c>
      <c r="D145" s="30" t="s">
        <v>37</v>
      </c>
      <c r="E145" s="56"/>
      <c r="F145" s="36"/>
      <c r="G145" s="31">
        <f t="shared" si="5"/>
        <v>0</v>
      </c>
      <c r="H145" s="53">
        <v>11.696</v>
      </c>
      <c r="I145" s="53">
        <v>58118.39</v>
      </c>
      <c r="J145" s="31">
        <f t="shared" si="6"/>
        <v>679753</v>
      </c>
    </row>
    <row r="146" spans="1:10" ht="17.25" thickBot="1" x14ac:dyDescent="0.25">
      <c r="A146" s="30"/>
      <c r="B146" s="30" t="s">
        <v>334</v>
      </c>
      <c r="C146" s="304" t="s">
        <v>422</v>
      </c>
      <c r="D146" s="30" t="s">
        <v>38</v>
      </c>
      <c r="E146" s="56"/>
      <c r="F146" s="36"/>
      <c r="G146" s="31">
        <f t="shared" si="5"/>
        <v>0</v>
      </c>
      <c r="H146" s="53">
        <v>1729.6</v>
      </c>
      <c r="I146" s="53">
        <v>180</v>
      </c>
      <c r="J146" s="31">
        <f t="shared" si="6"/>
        <v>311328</v>
      </c>
    </row>
    <row r="147" spans="1:10" ht="50.25" thickBot="1" x14ac:dyDescent="0.25">
      <c r="A147" s="30"/>
      <c r="B147" s="30" t="s">
        <v>335</v>
      </c>
      <c r="C147" s="304" t="s">
        <v>423</v>
      </c>
      <c r="D147" s="30" t="s">
        <v>71</v>
      </c>
      <c r="E147" s="56"/>
      <c r="F147" s="36"/>
      <c r="G147" s="31">
        <f t="shared" si="5"/>
        <v>0</v>
      </c>
      <c r="H147" s="53">
        <v>14</v>
      </c>
      <c r="I147" s="53" t="s">
        <v>490</v>
      </c>
      <c r="J147" s="31">
        <f t="shared" si="6"/>
        <v>2772</v>
      </c>
    </row>
    <row r="148" spans="1:10" ht="50.25" thickBot="1" x14ac:dyDescent="0.25">
      <c r="A148" s="30"/>
      <c r="B148" s="30" t="s">
        <v>336</v>
      </c>
      <c r="C148" s="304" t="s">
        <v>424</v>
      </c>
      <c r="D148" s="30" t="s">
        <v>71</v>
      </c>
      <c r="E148" s="53">
        <v>2</v>
      </c>
      <c r="F148" s="53" t="s">
        <v>482</v>
      </c>
      <c r="G148" s="31">
        <f t="shared" si="5"/>
        <v>800</v>
      </c>
      <c r="H148" s="53"/>
      <c r="I148" s="53"/>
      <c r="J148" s="31"/>
    </row>
    <row r="149" spans="1:10" ht="50.25" thickBot="1" x14ac:dyDescent="0.25">
      <c r="A149" s="30"/>
      <c r="B149" s="30" t="s">
        <v>337</v>
      </c>
      <c r="C149" s="304" t="s">
        <v>425</v>
      </c>
      <c r="D149" s="30" t="s">
        <v>71</v>
      </c>
      <c r="E149" s="53">
        <v>1</v>
      </c>
      <c r="F149" s="53" t="s">
        <v>491</v>
      </c>
      <c r="G149" s="31">
        <f t="shared" si="5"/>
        <v>700</v>
      </c>
      <c r="H149" s="53"/>
      <c r="I149" s="53"/>
      <c r="J149" s="31"/>
    </row>
    <row r="150" spans="1:10" ht="50.25" thickBot="1" x14ac:dyDescent="0.25">
      <c r="A150" s="30"/>
      <c r="B150" s="30" t="s">
        <v>338</v>
      </c>
      <c r="C150" s="304" t="s">
        <v>426</v>
      </c>
      <c r="D150" s="30" t="s">
        <v>71</v>
      </c>
      <c r="E150" s="53">
        <v>1</v>
      </c>
      <c r="F150" s="53" t="s">
        <v>492</v>
      </c>
      <c r="G150" s="31">
        <f t="shared" si="5"/>
        <v>2000</v>
      </c>
      <c r="H150" s="53"/>
      <c r="I150" s="53"/>
      <c r="J150" s="31"/>
    </row>
    <row r="151" spans="1:10" ht="50.25" thickBot="1" x14ac:dyDescent="0.25">
      <c r="A151" s="30"/>
      <c r="B151" s="30" t="s">
        <v>339</v>
      </c>
      <c r="C151" s="304" t="s">
        <v>427</v>
      </c>
      <c r="D151" s="30" t="s">
        <v>71</v>
      </c>
      <c r="E151" s="53">
        <v>1</v>
      </c>
      <c r="F151" s="53" t="s">
        <v>493</v>
      </c>
      <c r="G151" s="31">
        <f t="shared" si="5"/>
        <v>4300</v>
      </c>
      <c r="H151" s="53"/>
      <c r="I151" s="53"/>
      <c r="J151" s="31"/>
    </row>
    <row r="152" spans="1:10" ht="50.25" thickBot="1" x14ac:dyDescent="0.25">
      <c r="A152" s="30"/>
      <c r="B152" s="30" t="s">
        <v>340</v>
      </c>
      <c r="C152" s="304" t="s">
        <v>428</v>
      </c>
      <c r="D152" s="30" t="s">
        <v>71</v>
      </c>
      <c r="E152" s="53">
        <v>6</v>
      </c>
      <c r="F152" s="53" t="s">
        <v>494</v>
      </c>
      <c r="G152" s="31">
        <f t="shared" si="5"/>
        <v>183000</v>
      </c>
      <c r="H152" s="53"/>
      <c r="I152" s="53"/>
      <c r="J152" s="31"/>
    </row>
    <row r="153" spans="1:10" ht="50.25" thickBot="1" x14ac:dyDescent="0.25">
      <c r="A153" s="30"/>
      <c r="B153" s="30" t="s">
        <v>340</v>
      </c>
      <c r="C153" s="304" t="s">
        <v>429</v>
      </c>
      <c r="D153" s="30" t="s">
        <v>71</v>
      </c>
      <c r="E153" s="53">
        <v>28</v>
      </c>
      <c r="F153" s="53" t="s">
        <v>495</v>
      </c>
      <c r="G153" s="31">
        <f t="shared" si="5"/>
        <v>1064000</v>
      </c>
      <c r="H153" s="53"/>
      <c r="I153" s="53"/>
      <c r="J153" s="31"/>
    </row>
    <row r="154" spans="1:10" ht="50.25" thickBot="1" x14ac:dyDescent="0.25">
      <c r="A154" s="30"/>
      <c r="B154" s="30" t="s">
        <v>340</v>
      </c>
      <c r="C154" s="304" t="s">
        <v>430</v>
      </c>
      <c r="D154" s="30" t="s">
        <v>71</v>
      </c>
      <c r="E154" s="53">
        <v>8</v>
      </c>
      <c r="F154" s="53" t="s">
        <v>496</v>
      </c>
      <c r="G154" s="31">
        <f t="shared" si="5"/>
        <v>216000</v>
      </c>
      <c r="H154" s="53"/>
      <c r="I154" s="53"/>
      <c r="J154" s="31"/>
    </row>
    <row r="155" spans="1:10" ht="50.25" thickBot="1" x14ac:dyDescent="0.25">
      <c r="A155" s="30"/>
      <c r="B155" s="30" t="s">
        <v>340</v>
      </c>
      <c r="C155" s="304" t="s">
        <v>431</v>
      </c>
      <c r="D155" s="30" t="s">
        <v>71</v>
      </c>
      <c r="E155" s="53">
        <v>6</v>
      </c>
      <c r="F155" s="53" t="s">
        <v>497</v>
      </c>
      <c r="G155" s="31">
        <f t="shared" si="5"/>
        <v>147000</v>
      </c>
      <c r="H155" s="53"/>
      <c r="I155" s="53"/>
      <c r="J155" s="31"/>
    </row>
    <row r="156" spans="1:10" ht="50.25" thickBot="1" x14ac:dyDescent="0.25">
      <c r="A156" s="30"/>
      <c r="B156" s="30" t="s">
        <v>341</v>
      </c>
      <c r="C156" s="304" t="s">
        <v>432</v>
      </c>
      <c r="D156" s="30" t="s">
        <v>71</v>
      </c>
      <c r="E156" s="53">
        <v>3</v>
      </c>
      <c r="F156" s="53" t="s">
        <v>498</v>
      </c>
      <c r="G156" s="31">
        <f t="shared" si="5"/>
        <v>160500</v>
      </c>
      <c r="H156" s="53"/>
      <c r="I156" s="53"/>
      <c r="J156" s="31"/>
    </row>
    <row r="157" spans="1:10" ht="50.25" thickBot="1" x14ac:dyDescent="0.25">
      <c r="A157" s="30"/>
      <c r="B157" s="30" t="s">
        <v>342</v>
      </c>
      <c r="C157" s="304" t="s">
        <v>433</v>
      </c>
      <c r="D157" s="30" t="s">
        <v>71</v>
      </c>
      <c r="E157" s="53">
        <v>6</v>
      </c>
      <c r="F157" s="53" t="s">
        <v>499</v>
      </c>
      <c r="G157" s="31">
        <f t="shared" si="5"/>
        <v>315000</v>
      </c>
      <c r="H157" s="53"/>
      <c r="I157" s="53"/>
      <c r="J157" s="31"/>
    </row>
    <row r="158" spans="1:10" ht="50.25" thickBot="1" x14ac:dyDescent="0.25">
      <c r="A158" s="30"/>
      <c r="B158" s="30" t="s">
        <v>343</v>
      </c>
      <c r="C158" s="304" t="s">
        <v>434</v>
      </c>
      <c r="D158" s="30" t="s">
        <v>71</v>
      </c>
      <c r="E158" s="53">
        <v>6</v>
      </c>
      <c r="F158" s="53" t="s">
        <v>485</v>
      </c>
      <c r="G158" s="31">
        <f t="shared" si="5"/>
        <v>6000</v>
      </c>
      <c r="H158" s="53"/>
      <c r="I158" s="53"/>
      <c r="J158" s="31"/>
    </row>
    <row r="159" spans="1:10" ht="50.25" thickBot="1" x14ac:dyDescent="0.25">
      <c r="A159" s="30"/>
      <c r="B159" s="30" t="s">
        <v>344</v>
      </c>
      <c r="C159" s="304" t="s">
        <v>435</v>
      </c>
      <c r="D159" s="30" t="s">
        <v>71</v>
      </c>
      <c r="E159" s="53">
        <v>6</v>
      </c>
      <c r="F159" s="53" t="s">
        <v>492</v>
      </c>
      <c r="G159" s="31">
        <f t="shared" si="5"/>
        <v>12000</v>
      </c>
      <c r="H159" s="53"/>
      <c r="I159" s="53"/>
      <c r="J159" s="31"/>
    </row>
    <row r="160" spans="1:10" ht="50.25" thickBot="1" x14ac:dyDescent="0.25">
      <c r="A160" s="30"/>
      <c r="B160" s="30" t="s">
        <v>345</v>
      </c>
      <c r="C160" s="304" t="s">
        <v>436</v>
      </c>
      <c r="D160" s="30" t="s">
        <v>71</v>
      </c>
      <c r="E160" s="56"/>
      <c r="F160" s="36"/>
      <c r="G160" s="31">
        <f t="shared" si="5"/>
        <v>0</v>
      </c>
      <c r="H160" s="53">
        <v>3</v>
      </c>
      <c r="I160" s="53" t="s">
        <v>500</v>
      </c>
      <c r="J160" s="31">
        <f t="shared" si="6"/>
        <v>10500</v>
      </c>
    </row>
    <row r="161" spans="1:11" ht="50.25" thickBot="1" x14ac:dyDescent="0.25">
      <c r="A161" s="30"/>
      <c r="B161" s="30" t="s">
        <v>346</v>
      </c>
      <c r="C161" s="304" t="s">
        <v>437</v>
      </c>
      <c r="D161" s="30" t="s">
        <v>71</v>
      </c>
      <c r="E161" s="53">
        <v>2</v>
      </c>
      <c r="F161" s="53" t="s">
        <v>488</v>
      </c>
      <c r="G161" s="31">
        <f t="shared" si="5"/>
        <v>8000</v>
      </c>
      <c r="H161" s="53"/>
      <c r="I161" s="53"/>
      <c r="J161" s="31"/>
    </row>
    <row r="162" spans="1:11" ht="50.25" thickBot="1" x14ac:dyDescent="0.25">
      <c r="A162" s="30"/>
      <c r="B162" s="30" t="s">
        <v>347</v>
      </c>
      <c r="C162" s="304" t="s">
        <v>438</v>
      </c>
      <c r="D162" s="30" t="s">
        <v>71</v>
      </c>
      <c r="E162" s="56"/>
      <c r="F162" s="36"/>
      <c r="G162" s="31">
        <f t="shared" si="5"/>
        <v>0</v>
      </c>
      <c r="H162" s="53">
        <v>1</v>
      </c>
      <c r="I162" s="53" t="s">
        <v>501</v>
      </c>
      <c r="J162" s="31">
        <f t="shared" si="6"/>
        <v>3200</v>
      </c>
    </row>
    <row r="163" spans="1:11" ht="50.25" thickBot="1" x14ac:dyDescent="0.25">
      <c r="A163" s="30"/>
      <c r="B163" s="30" t="s">
        <v>348</v>
      </c>
      <c r="C163" s="304" t="s">
        <v>439</v>
      </c>
      <c r="D163" s="30" t="s">
        <v>71</v>
      </c>
      <c r="E163" s="53">
        <v>2</v>
      </c>
      <c r="F163" s="53" t="s">
        <v>488</v>
      </c>
      <c r="G163" s="31">
        <f t="shared" si="5"/>
        <v>8000</v>
      </c>
      <c r="H163" s="53"/>
      <c r="I163" s="53"/>
      <c r="J163" s="31"/>
    </row>
    <row r="164" spans="1:11" ht="50.25" thickBot="1" x14ac:dyDescent="0.25">
      <c r="A164" s="30"/>
      <c r="B164" s="30" t="s">
        <v>349</v>
      </c>
      <c r="C164" s="304" t="s">
        <v>440</v>
      </c>
      <c r="D164" s="30" t="s">
        <v>71</v>
      </c>
      <c r="E164" s="53">
        <v>4</v>
      </c>
      <c r="F164" s="53" t="s">
        <v>465</v>
      </c>
      <c r="G164" s="31">
        <f t="shared" si="5"/>
        <v>1400</v>
      </c>
      <c r="H164" s="53"/>
      <c r="I164" s="53"/>
      <c r="J164" s="31"/>
    </row>
    <row r="165" spans="1:11" ht="50.25" thickBot="1" x14ac:dyDescent="0.25">
      <c r="A165" s="30"/>
      <c r="B165" s="30" t="s">
        <v>350</v>
      </c>
      <c r="C165" s="304" t="s">
        <v>441</v>
      </c>
      <c r="D165" s="30" t="s">
        <v>71</v>
      </c>
      <c r="E165" s="53">
        <v>6</v>
      </c>
      <c r="F165" s="53" t="s">
        <v>502</v>
      </c>
      <c r="G165" s="31">
        <f t="shared" si="5"/>
        <v>2700</v>
      </c>
      <c r="H165" s="53"/>
      <c r="I165" s="53"/>
      <c r="J165" s="31"/>
    </row>
    <row r="166" spans="1:11" ht="50.25" thickBot="1" x14ac:dyDescent="0.25">
      <c r="A166" s="30"/>
      <c r="B166" s="30" t="s">
        <v>351</v>
      </c>
      <c r="C166" s="304" t="s">
        <v>442</v>
      </c>
      <c r="D166" s="30" t="s">
        <v>71</v>
      </c>
      <c r="E166" s="53">
        <v>1</v>
      </c>
      <c r="F166" s="53" t="s">
        <v>482</v>
      </c>
      <c r="G166" s="31">
        <f t="shared" si="5"/>
        <v>400</v>
      </c>
      <c r="H166" s="53"/>
      <c r="I166" s="53"/>
      <c r="J166" s="31"/>
    </row>
    <row r="167" spans="1:11" ht="50.25" thickBot="1" x14ac:dyDescent="0.25">
      <c r="A167" s="30"/>
      <c r="B167" s="30" t="s">
        <v>352</v>
      </c>
      <c r="C167" s="304" t="s">
        <v>443</v>
      </c>
      <c r="D167" s="30" t="s">
        <v>71</v>
      </c>
      <c r="E167" s="53">
        <v>2</v>
      </c>
      <c r="F167" s="53" t="s">
        <v>482</v>
      </c>
      <c r="G167" s="31">
        <f t="shared" si="5"/>
        <v>800</v>
      </c>
      <c r="H167" s="53"/>
      <c r="I167" s="53"/>
      <c r="J167" s="31"/>
    </row>
    <row r="168" spans="1:11" ht="50.25" thickBot="1" x14ac:dyDescent="0.25">
      <c r="A168" s="30"/>
      <c r="B168" s="30" t="s">
        <v>353</v>
      </c>
      <c r="C168" s="304" t="s">
        <v>444</v>
      </c>
      <c r="D168" s="30" t="s">
        <v>71</v>
      </c>
      <c r="E168" s="53">
        <v>2</v>
      </c>
      <c r="F168" s="53" t="s">
        <v>503</v>
      </c>
      <c r="G168" s="31">
        <f t="shared" si="5"/>
        <v>3200</v>
      </c>
      <c r="H168" s="53"/>
      <c r="I168" s="53"/>
      <c r="J168" s="31"/>
    </row>
    <row r="169" spans="1:11" ht="50.25" thickBot="1" x14ac:dyDescent="0.25">
      <c r="A169" s="30"/>
      <c r="B169" s="30" t="s">
        <v>354</v>
      </c>
      <c r="C169" s="304" t="s">
        <v>445</v>
      </c>
      <c r="D169" s="30" t="s">
        <v>71</v>
      </c>
      <c r="E169" s="56"/>
      <c r="F169" s="36"/>
      <c r="G169" s="31">
        <f t="shared" si="5"/>
        <v>0</v>
      </c>
      <c r="H169" s="53">
        <v>2</v>
      </c>
      <c r="I169" s="53" t="s">
        <v>504</v>
      </c>
      <c r="J169" s="31">
        <f t="shared" si="6"/>
        <v>164</v>
      </c>
    </row>
    <row r="170" spans="1:11" ht="50.25" thickBot="1" x14ac:dyDescent="0.25">
      <c r="A170" s="30"/>
      <c r="B170" s="30" t="s">
        <v>355</v>
      </c>
      <c r="C170" s="304" t="s">
        <v>446</v>
      </c>
      <c r="D170" s="30" t="s">
        <v>71</v>
      </c>
      <c r="E170" s="56"/>
      <c r="F170" s="36"/>
      <c r="G170" s="31">
        <f t="shared" si="5"/>
        <v>0</v>
      </c>
      <c r="H170" s="53">
        <v>2</v>
      </c>
      <c r="I170" s="53" t="s">
        <v>505</v>
      </c>
      <c r="J170" s="31">
        <f t="shared" si="6"/>
        <v>190</v>
      </c>
    </row>
    <row r="171" spans="1:11" ht="50.25" thickBot="1" x14ac:dyDescent="0.25">
      <c r="A171" s="30"/>
      <c r="B171" s="30" t="s">
        <v>356</v>
      </c>
      <c r="C171" s="304" t="s">
        <v>447</v>
      </c>
      <c r="D171" s="30" t="s">
        <v>71</v>
      </c>
      <c r="E171" s="56"/>
      <c r="F171" s="36"/>
      <c r="G171" s="31">
        <f t="shared" si="5"/>
        <v>0</v>
      </c>
      <c r="H171" s="53">
        <v>2</v>
      </c>
      <c r="I171" s="53" t="s">
        <v>506</v>
      </c>
      <c r="J171" s="31">
        <f t="shared" si="6"/>
        <v>214</v>
      </c>
    </row>
    <row r="172" spans="1:11" ht="50.25" thickBot="1" x14ac:dyDescent="0.25">
      <c r="A172" s="30"/>
      <c r="B172" s="30" t="s">
        <v>357</v>
      </c>
      <c r="C172" s="304" t="s">
        <v>448</v>
      </c>
      <c r="D172" s="30" t="s">
        <v>71</v>
      </c>
      <c r="E172" s="56"/>
      <c r="F172" s="36"/>
      <c r="G172" s="31">
        <f t="shared" si="5"/>
        <v>0</v>
      </c>
      <c r="H172" s="53">
        <v>6</v>
      </c>
      <c r="I172" s="53" t="s">
        <v>507</v>
      </c>
      <c r="J172" s="31">
        <f t="shared" si="6"/>
        <v>3078</v>
      </c>
    </row>
    <row r="173" spans="1:11" ht="50.25" thickBot="1" x14ac:dyDescent="0.25">
      <c r="A173" s="30"/>
      <c r="B173" s="30" t="s">
        <v>358</v>
      </c>
      <c r="C173" s="304" t="s">
        <v>449</v>
      </c>
      <c r="D173" s="30" t="s">
        <v>71</v>
      </c>
      <c r="E173" s="56"/>
      <c r="F173" s="36"/>
      <c r="G173" s="31">
        <f t="shared" si="5"/>
        <v>0</v>
      </c>
      <c r="H173" s="53">
        <v>2</v>
      </c>
      <c r="I173" s="53" t="s">
        <v>508</v>
      </c>
      <c r="J173" s="31">
        <f t="shared" si="6"/>
        <v>3738</v>
      </c>
    </row>
    <row r="174" spans="1:11" ht="50.25" thickBot="1" x14ac:dyDescent="0.25">
      <c r="A174" s="30"/>
      <c r="B174" s="30" t="s">
        <v>359</v>
      </c>
      <c r="C174" s="304" t="s">
        <v>450</v>
      </c>
      <c r="D174" s="30" t="s">
        <v>71</v>
      </c>
      <c r="E174" s="56"/>
      <c r="F174" s="36"/>
      <c r="G174" s="31">
        <f t="shared" si="5"/>
        <v>0</v>
      </c>
      <c r="H174" s="53">
        <v>2</v>
      </c>
      <c r="I174" s="53" t="s">
        <v>509</v>
      </c>
      <c r="J174" s="31">
        <f t="shared" si="6"/>
        <v>278</v>
      </c>
    </row>
    <row r="175" spans="1:11" ht="17.25" customHeight="1" thickBot="1" x14ac:dyDescent="0.25">
      <c r="A175" s="366"/>
      <c r="B175" s="367"/>
      <c r="C175" s="367"/>
      <c r="D175" s="368"/>
      <c r="E175" s="48" t="s">
        <v>72</v>
      </c>
      <c r="F175" s="32"/>
      <c r="G175" s="33">
        <f>SUM(G10:G174)</f>
        <v>93587040</v>
      </c>
      <c r="H175" s="369" t="s">
        <v>72</v>
      </c>
      <c r="I175" s="370"/>
      <c r="J175" s="34">
        <f>SUM(J10:J174)</f>
        <v>5047568</v>
      </c>
      <c r="K175" s="6"/>
    </row>
    <row r="176" spans="1:11" ht="17.25" customHeight="1" thickBot="1" x14ac:dyDescent="0.25">
      <c r="A176" s="371" t="s">
        <v>73</v>
      </c>
      <c r="B176" s="372"/>
      <c r="C176" s="372"/>
      <c r="D176" s="373"/>
      <c r="E176" s="374">
        <f>G175+J175</f>
        <v>98634608</v>
      </c>
      <c r="F176" s="375"/>
      <c r="G176" s="375"/>
      <c r="H176" s="375"/>
      <c r="I176" s="375"/>
      <c r="J176" s="376"/>
      <c r="K176" s="6"/>
    </row>
    <row r="177" spans="1:13" x14ac:dyDescent="0.2">
      <c r="A177" s="97"/>
      <c r="C177" s="16"/>
      <c r="D177" s="19"/>
      <c r="E177" s="19"/>
      <c r="F177" s="19"/>
      <c r="G177" s="19"/>
      <c r="H177" s="19"/>
      <c r="I177" s="15"/>
    </row>
    <row r="178" spans="1:13" x14ac:dyDescent="0.2">
      <c r="A178" s="97"/>
      <c r="C178" s="16"/>
      <c r="D178" s="19"/>
      <c r="E178" s="19"/>
      <c r="F178" s="19"/>
      <c r="G178" s="19"/>
      <c r="H178" s="19"/>
      <c r="I178" s="15"/>
    </row>
    <row r="179" spans="1:13" x14ac:dyDescent="0.2">
      <c r="A179" s="97"/>
      <c r="C179" s="16"/>
      <c r="D179" s="19"/>
      <c r="E179" s="19"/>
      <c r="F179" s="19"/>
      <c r="G179" s="19"/>
      <c r="H179" s="19"/>
      <c r="I179" s="15"/>
    </row>
    <row r="180" spans="1:13" x14ac:dyDescent="0.2">
      <c r="A180" s="97"/>
      <c r="C180" s="16"/>
      <c r="D180" s="19"/>
      <c r="E180" s="19"/>
      <c r="F180" s="19"/>
      <c r="G180" s="19"/>
      <c r="H180" s="19"/>
      <c r="I180" s="15"/>
    </row>
    <row r="181" spans="1:13" x14ac:dyDescent="0.2">
      <c r="A181" s="97"/>
      <c r="C181" s="98"/>
      <c r="D181" s="97"/>
      <c r="E181" s="99"/>
      <c r="F181" s="100"/>
      <c r="G181" s="100"/>
      <c r="H181" s="13"/>
    </row>
    <row r="182" spans="1:13" x14ac:dyDescent="0.2">
      <c r="A182" s="97"/>
      <c r="C182" s="101" t="s">
        <v>133</v>
      </c>
      <c r="D182" s="102"/>
      <c r="E182" s="102"/>
      <c r="F182" s="103"/>
      <c r="G182" s="103"/>
      <c r="H182" s="104" t="s">
        <v>134</v>
      </c>
      <c r="K182" s="120"/>
      <c r="L182" s="121"/>
    </row>
    <row r="183" spans="1:13" x14ac:dyDescent="0.2">
      <c r="D183" s="19"/>
      <c r="E183" s="19"/>
      <c r="F183" s="100"/>
      <c r="G183" s="100"/>
      <c r="H183" s="106"/>
      <c r="K183" s="120"/>
      <c r="L183" s="121"/>
    </row>
    <row r="184" spans="1:13" x14ac:dyDescent="0.2">
      <c r="D184" s="19"/>
      <c r="E184" s="19"/>
      <c r="F184" s="100"/>
      <c r="G184" s="100"/>
      <c r="H184" s="106"/>
      <c r="K184" s="120"/>
      <c r="L184" s="121"/>
    </row>
    <row r="185" spans="1:13" x14ac:dyDescent="0.2">
      <c r="C185" s="101" t="s">
        <v>135</v>
      </c>
      <c r="D185" s="102"/>
      <c r="E185" s="102"/>
      <c r="F185" s="103"/>
      <c r="G185" s="103"/>
      <c r="H185" s="104" t="s">
        <v>136</v>
      </c>
      <c r="K185" s="120"/>
      <c r="L185" s="121"/>
    </row>
    <row r="186" spans="1:13" x14ac:dyDescent="0.2">
      <c r="D186" s="19"/>
      <c r="E186" s="19"/>
      <c r="F186" s="100"/>
      <c r="G186" s="100"/>
      <c r="H186" s="106"/>
      <c r="K186" s="35"/>
      <c r="L186" s="88"/>
      <c r="M186" s="12"/>
    </row>
    <row r="187" spans="1:13" x14ac:dyDescent="0.2">
      <c r="D187" s="19"/>
      <c r="E187" s="19"/>
      <c r="F187" s="100"/>
      <c r="G187" s="100"/>
      <c r="H187" s="106"/>
      <c r="K187" s="35"/>
      <c r="L187" s="122"/>
      <c r="M187" s="12"/>
    </row>
    <row r="188" spans="1:13" x14ac:dyDescent="0.2">
      <c r="C188" s="101" t="s">
        <v>137</v>
      </c>
      <c r="D188" s="102"/>
      <c r="E188" s="102"/>
      <c r="F188" s="103"/>
      <c r="G188" s="103"/>
      <c r="H188" s="104" t="s">
        <v>138</v>
      </c>
      <c r="K188" s="35"/>
      <c r="L188" s="122"/>
      <c r="M188" s="12"/>
    </row>
    <row r="189" spans="1:13" x14ac:dyDescent="0.2">
      <c r="D189" s="19"/>
      <c r="E189" s="19"/>
      <c r="F189" s="100"/>
      <c r="G189" s="100"/>
      <c r="H189" s="106"/>
      <c r="K189" s="35"/>
      <c r="L189" s="122"/>
      <c r="M189" s="12"/>
    </row>
    <row r="190" spans="1:13" x14ac:dyDescent="0.2">
      <c r="D190" s="19"/>
      <c r="E190" s="19"/>
      <c r="F190" s="100"/>
      <c r="G190" s="100"/>
      <c r="H190" s="106"/>
      <c r="K190" s="35"/>
      <c r="L190" s="123"/>
      <c r="M190" s="12"/>
    </row>
    <row r="191" spans="1:13" x14ac:dyDescent="0.2">
      <c r="C191" s="101" t="s">
        <v>157</v>
      </c>
      <c r="D191" s="102"/>
      <c r="E191" s="102"/>
      <c r="F191" s="103"/>
      <c r="G191" s="103"/>
      <c r="H191" s="104" t="s">
        <v>190</v>
      </c>
      <c r="K191" s="119"/>
      <c r="L191" s="122"/>
      <c r="M191" s="12"/>
    </row>
    <row r="192" spans="1:13" x14ac:dyDescent="0.2">
      <c r="D192" s="19"/>
      <c r="E192" s="19"/>
      <c r="F192" s="100"/>
      <c r="G192" s="100"/>
      <c r="H192" s="106"/>
      <c r="K192" s="35"/>
      <c r="L192" s="122"/>
      <c r="M192" s="12"/>
    </row>
    <row r="193" spans="3:13" x14ac:dyDescent="0.2">
      <c r="D193" s="19"/>
      <c r="E193" s="19"/>
      <c r="F193" s="100"/>
      <c r="G193" s="100"/>
      <c r="H193" s="106"/>
      <c r="K193" s="35"/>
      <c r="L193" s="122"/>
      <c r="M193" s="12"/>
    </row>
    <row r="194" spans="3:13" x14ac:dyDescent="0.2">
      <c r="C194" s="101" t="s">
        <v>191</v>
      </c>
      <c r="D194" s="102"/>
      <c r="E194" s="102"/>
      <c r="F194" s="103"/>
      <c r="G194" s="103"/>
      <c r="H194" s="104" t="s">
        <v>192</v>
      </c>
      <c r="L194" s="121"/>
    </row>
    <row r="195" spans="3:13" x14ac:dyDescent="0.2">
      <c r="L195" s="121"/>
    </row>
  </sheetData>
  <mergeCells count="12">
    <mergeCell ref="A175:D175"/>
    <mergeCell ref="H175:I175"/>
    <mergeCell ref="A176:D176"/>
    <mergeCell ref="E176:J176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6"/>
  <sheetViews>
    <sheetView showGridLines="0" view="pageBreakPreview" topLeftCell="A4" zoomScale="70" zoomScaleNormal="100" zoomScaleSheetLayoutView="70" workbookViewId="0">
      <selection activeCell="C40" sqref="C40"/>
    </sheetView>
  </sheetViews>
  <sheetFormatPr defaultRowHeight="16.5" x14ac:dyDescent="0.2"/>
  <cols>
    <col min="1" max="1" width="7.5703125" style="13" customWidth="1"/>
    <col min="2" max="2" width="21.7109375" style="17" customWidth="1"/>
    <col min="3" max="3" width="85" style="15" customWidth="1"/>
    <col min="4" max="4" width="9" style="16" customWidth="1"/>
    <col min="5" max="5" width="12.28515625" style="13" customWidth="1"/>
    <col min="6" max="6" width="13.5703125" style="17" customWidth="1"/>
    <col min="7" max="7" width="13.42578125" style="17" customWidth="1"/>
    <col min="8" max="8" width="10.85546875" style="18" customWidth="1"/>
    <col min="9" max="9" width="12.140625" style="19" customWidth="1"/>
    <col min="10" max="10" width="13.42578125" style="19" customWidth="1"/>
    <col min="11" max="11" width="11.42578125" style="89" customWidth="1"/>
    <col min="12" max="16384" width="9.140625" style="6"/>
  </cols>
  <sheetData>
    <row r="1" spans="1:11" x14ac:dyDescent="0.2">
      <c r="B1" s="14"/>
      <c r="J1" s="20"/>
    </row>
    <row r="2" spans="1:11" x14ac:dyDescent="0.2">
      <c r="A2" s="377" t="s">
        <v>187</v>
      </c>
      <c r="B2" s="377"/>
      <c r="C2" s="377"/>
      <c r="D2" s="377"/>
      <c r="E2" s="377"/>
      <c r="F2" s="377"/>
      <c r="G2" s="377"/>
      <c r="H2" s="377"/>
      <c r="I2" s="377"/>
      <c r="J2" s="377"/>
    </row>
    <row r="3" spans="1:11" x14ac:dyDescent="0.2">
      <c r="B3" s="21" t="s">
        <v>31</v>
      </c>
      <c r="C3" s="394" t="str">
        <f>'Форма 8.2'!C2:W2</f>
        <v>Обустройство Мегионского месторождения нефти</v>
      </c>
      <c r="D3" s="394"/>
      <c r="E3" s="394"/>
      <c r="F3" s="394"/>
      <c r="G3" s="394"/>
      <c r="H3" s="394"/>
      <c r="I3" s="394"/>
      <c r="J3" s="394"/>
    </row>
    <row r="4" spans="1:11" x14ac:dyDescent="0.2">
      <c r="B4" s="22" t="s">
        <v>32</v>
      </c>
      <c r="C4" s="404" t="str">
        <f>'Форма 8.2'!C3:W3</f>
        <v>Нефтесборный трубопровод МДНС-1-т.вр.МДНС-2</v>
      </c>
      <c r="D4" s="394"/>
      <c r="E4" s="394"/>
      <c r="F4" s="394"/>
      <c r="G4" s="394"/>
      <c r="H4" s="394"/>
      <c r="I4" s="394"/>
      <c r="J4" s="394"/>
    </row>
    <row r="5" spans="1:11" ht="17.25" thickBot="1" x14ac:dyDescent="0.25"/>
    <row r="6" spans="1:11" ht="18" thickBot="1" x14ac:dyDescent="0.25">
      <c r="A6" s="395" t="s">
        <v>130</v>
      </c>
      <c r="B6" s="396"/>
      <c r="C6" s="396"/>
      <c r="D6" s="396"/>
      <c r="E6" s="396"/>
      <c r="F6" s="396"/>
      <c r="G6" s="396"/>
      <c r="H6" s="396"/>
      <c r="I6" s="396"/>
      <c r="J6" s="397"/>
      <c r="K6" s="6"/>
    </row>
    <row r="7" spans="1:11" ht="17.25" customHeight="1" thickBot="1" x14ac:dyDescent="0.25">
      <c r="A7" s="378" t="s">
        <v>15</v>
      </c>
      <c r="B7" s="381" t="s">
        <v>51</v>
      </c>
      <c r="C7" s="381" t="s">
        <v>132</v>
      </c>
      <c r="D7" s="387" t="s">
        <v>36</v>
      </c>
      <c r="E7" s="401" t="s">
        <v>53</v>
      </c>
      <c r="F7" s="402"/>
      <c r="G7" s="402"/>
      <c r="H7" s="402"/>
      <c r="I7" s="402"/>
      <c r="J7" s="403"/>
      <c r="K7" s="6"/>
    </row>
    <row r="8" spans="1:11" ht="17.25" customHeight="1" x14ac:dyDescent="0.2">
      <c r="A8" s="379"/>
      <c r="B8" s="382"/>
      <c r="C8" s="382"/>
      <c r="D8" s="388"/>
      <c r="E8" s="390" t="s">
        <v>55</v>
      </c>
      <c r="F8" s="381"/>
      <c r="G8" s="391"/>
      <c r="H8" s="390" t="s">
        <v>54</v>
      </c>
      <c r="I8" s="381"/>
      <c r="J8" s="391"/>
      <c r="K8" s="6"/>
    </row>
    <row r="9" spans="1:11" ht="33.75" thickBot="1" x14ac:dyDescent="0.25">
      <c r="A9" s="398"/>
      <c r="B9" s="399"/>
      <c r="C9" s="399"/>
      <c r="D9" s="400"/>
      <c r="E9" s="47" t="s">
        <v>35</v>
      </c>
      <c r="F9" s="93" t="s">
        <v>56</v>
      </c>
      <c r="G9" s="45" t="s">
        <v>57</v>
      </c>
      <c r="H9" s="47" t="s">
        <v>35</v>
      </c>
      <c r="I9" s="93" t="s">
        <v>58</v>
      </c>
      <c r="J9" s="45" t="s">
        <v>57</v>
      </c>
      <c r="K9" s="6"/>
    </row>
    <row r="10" spans="1:11" x14ac:dyDescent="0.2">
      <c r="A10" s="30">
        <v>1</v>
      </c>
      <c r="B10" s="30" t="s">
        <v>90</v>
      </c>
      <c r="C10" s="298" t="s">
        <v>452</v>
      </c>
      <c r="D10" s="30" t="s">
        <v>71</v>
      </c>
      <c r="E10" s="300">
        <v>5</v>
      </c>
      <c r="F10" s="39"/>
      <c r="G10" s="49"/>
      <c r="H10" s="44"/>
      <c r="I10" s="40"/>
      <c r="J10" s="51"/>
      <c r="K10" s="6"/>
    </row>
    <row r="11" spans="1:11" x14ac:dyDescent="0.2">
      <c r="A11" s="94">
        <v>2</v>
      </c>
      <c r="B11" s="30" t="s">
        <v>90</v>
      </c>
      <c r="C11" s="298" t="s">
        <v>453</v>
      </c>
      <c r="D11" s="30" t="s">
        <v>71</v>
      </c>
      <c r="E11" s="305">
        <v>10</v>
      </c>
      <c r="F11" s="37"/>
      <c r="G11" s="50"/>
      <c r="H11" s="43"/>
      <c r="I11" s="38"/>
      <c r="J11" s="52"/>
      <c r="K11" s="6"/>
    </row>
    <row r="12" spans="1:11" x14ac:dyDescent="0.2">
      <c r="A12" s="94">
        <v>3</v>
      </c>
      <c r="B12" s="30" t="s">
        <v>90</v>
      </c>
      <c r="C12" s="298" t="s">
        <v>454</v>
      </c>
      <c r="D12" s="30" t="s">
        <v>71</v>
      </c>
      <c r="E12" s="305">
        <v>1</v>
      </c>
      <c r="F12" s="37"/>
      <c r="G12" s="50"/>
      <c r="H12" s="43"/>
      <c r="I12" s="38"/>
      <c r="J12" s="52"/>
      <c r="K12" s="6"/>
    </row>
    <row r="13" spans="1:11" x14ac:dyDescent="0.2">
      <c r="A13" s="299"/>
      <c r="B13" s="30" t="s">
        <v>90</v>
      </c>
      <c r="C13" s="298" t="s">
        <v>455</v>
      </c>
      <c r="D13" s="30" t="s">
        <v>71</v>
      </c>
      <c r="E13" s="305">
        <v>2</v>
      </c>
      <c r="F13" s="37"/>
      <c r="G13" s="50"/>
      <c r="H13" s="43"/>
      <c r="I13" s="38"/>
      <c r="J13" s="52"/>
      <c r="K13" s="6"/>
    </row>
    <row r="14" spans="1:11" ht="17.25" thickBot="1" x14ac:dyDescent="0.25">
      <c r="A14" s="96">
        <v>4</v>
      </c>
      <c r="B14" s="30" t="s">
        <v>90</v>
      </c>
      <c r="C14" s="298" t="s">
        <v>456</v>
      </c>
      <c r="D14" s="30" t="s">
        <v>71</v>
      </c>
      <c r="E14" s="305">
        <v>1</v>
      </c>
      <c r="F14" s="37"/>
      <c r="G14" s="50"/>
      <c r="H14" s="43"/>
      <c r="I14" s="38"/>
      <c r="J14" s="52"/>
      <c r="K14" s="6"/>
    </row>
    <row r="15" spans="1:11" ht="17.25" thickBot="1" x14ac:dyDescent="0.25">
      <c r="A15" s="95"/>
      <c r="B15" s="41" t="s">
        <v>107</v>
      </c>
      <c r="C15" s="42"/>
      <c r="D15" s="46"/>
      <c r="E15" s="48" t="s">
        <v>72</v>
      </c>
      <c r="F15" s="32"/>
      <c r="G15" s="33">
        <f>SUM(G10:G14)</f>
        <v>0</v>
      </c>
      <c r="H15" s="369" t="s">
        <v>72</v>
      </c>
      <c r="I15" s="370"/>
      <c r="J15" s="34">
        <f>SUM(J10:J14)</f>
        <v>0</v>
      </c>
      <c r="K15" s="6"/>
    </row>
    <row r="16" spans="1:11" ht="17.25" thickBot="1" x14ac:dyDescent="0.25">
      <c r="A16" s="371" t="s">
        <v>131</v>
      </c>
      <c r="B16" s="372"/>
      <c r="C16" s="372"/>
      <c r="D16" s="373"/>
      <c r="E16" s="374">
        <f>G15+J15</f>
        <v>0</v>
      </c>
      <c r="F16" s="375"/>
      <c r="G16" s="375"/>
      <c r="H16" s="375"/>
      <c r="I16" s="375"/>
      <c r="J16" s="376"/>
      <c r="K16" s="6"/>
    </row>
    <row r="19" spans="1:13" x14ac:dyDescent="0.2">
      <c r="A19" s="97"/>
      <c r="B19" s="13"/>
      <c r="C19" s="101" t="s">
        <v>133</v>
      </c>
      <c r="D19" s="102"/>
      <c r="E19" s="102"/>
      <c r="F19" s="103"/>
      <c r="G19" s="103"/>
      <c r="H19" s="104" t="s">
        <v>134</v>
      </c>
      <c r="I19" s="17"/>
      <c r="K19" s="120"/>
      <c r="L19" s="121"/>
    </row>
    <row r="20" spans="1:13" x14ac:dyDescent="0.2">
      <c r="A20" s="97"/>
      <c r="B20" s="13"/>
      <c r="C20" s="306"/>
      <c r="D20" s="307"/>
      <c r="E20" s="307"/>
      <c r="F20" s="308"/>
      <c r="G20" s="308"/>
      <c r="H20" s="309"/>
      <c r="I20" s="17"/>
      <c r="K20" s="120"/>
      <c r="L20" s="121"/>
    </row>
    <row r="21" spans="1:13" x14ac:dyDescent="0.2">
      <c r="B21" s="13"/>
      <c r="C21" s="105"/>
      <c r="D21" s="19"/>
      <c r="E21" s="19"/>
      <c r="F21" s="100"/>
      <c r="G21" s="100"/>
      <c r="H21" s="106"/>
      <c r="I21" s="17"/>
      <c r="K21" s="120"/>
      <c r="L21" s="121"/>
    </row>
    <row r="22" spans="1:13" x14ac:dyDescent="0.2">
      <c r="B22" s="13"/>
      <c r="C22" s="101" t="s">
        <v>137</v>
      </c>
      <c r="D22" s="102"/>
      <c r="E22" s="102"/>
      <c r="F22" s="103"/>
      <c r="G22" s="103"/>
      <c r="H22" s="104" t="s">
        <v>138</v>
      </c>
      <c r="I22" s="17"/>
      <c r="K22" s="35"/>
      <c r="L22" s="122"/>
      <c r="M22" s="12"/>
    </row>
    <row r="23" spans="1:13" x14ac:dyDescent="0.2">
      <c r="B23" s="13"/>
      <c r="C23" s="105"/>
      <c r="D23" s="19"/>
      <c r="E23" s="19"/>
      <c r="F23" s="100"/>
      <c r="G23" s="100"/>
      <c r="H23" s="106"/>
      <c r="I23" s="17"/>
      <c r="K23" s="35"/>
      <c r="L23" s="122"/>
      <c r="M23" s="12"/>
    </row>
    <row r="24" spans="1:13" x14ac:dyDescent="0.2">
      <c r="B24" s="13"/>
      <c r="C24" s="105"/>
      <c r="D24" s="19"/>
      <c r="E24" s="19"/>
      <c r="F24" s="100"/>
      <c r="G24" s="100"/>
      <c r="H24" s="106"/>
      <c r="I24" s="17"/>
      <c r="K24" s="35"/>
      <c r="L24" s="123"/>
      <c r="M24" s="12"/>
    </row>
    <row r="25" spans="1:13" x14ac:dyDescent="0.2">
      <c r="B25" s="13"/>
      <c r="C25" s="101" t="s">
        <v>157</v>
      </c>
      <c r="D25" s="102"/>
      <c r="E25" s="102"/>
      <c r="F25" s="103"/>
      <c r="G25" s="103"/>
      <c r="H25" s="104" t="s">
        <v>190</v>
      </c>
      <c r="I25" s="17"/>
      <c r="K25" s="119"/>
      <c r="L25" s="122"/>
      <c r="M25" s="12"/>
    </row>
    <row r="26" spans="1:13" x14ac:dyDescent="0.2">
      <c r="B26" s="13"/>
      <c r="C26" s="105"/>
      <c r="D26" s="19"/>
      <c r="E26" s="19"/>
      <c r="F26" s="100"/>
      <c r="G26" s="100"/>
      <c r="H26" s="106"/>
      <c r="I26" s="17"/>
      <c r="K26" s="35"/>
      <c r="L26" s="122"/>
      <c r="M26" s="12"/>
    </row>
    <row r="27" spans="1:13" x14ac:dyDescent="0.2">
      <c r="B27" s="13"/>
      <c r="C27" s="105"/>
      <c r="D27" s="19"/>
      <c r="E27" s="19"/>
      <c r="F27" s="100"/>
      <c r="G27" s="100"/>
      <c r="H27" s="106"/>
      <c r="I27" s="17"/>
      <c r="K27" s="35"/>
      <c r="L27" s="122"/>
      <c r="M27" s="12"/>
    </row>
    <row r="28" spans="1:13" x14ac:dyDescent="0.2">
      <c r="B28" s="13"/>
      <c r="C28" s="101" t="s">
        <v>191</v>
      </c>
      <c r="D28" s="102"/>
      <c r="E28" s="102"/>
      <c r="F28" s="103"/>
      <c r="G28" s="103"/>
      <c r="H28" s="104" t="s">
        <v>192</v>
      </c>
      <c r="I28" s="17"/>
      <c r="L28" s="121"/>
    </row>
    <row r="29" spans="1:13" x14ac:dyDescent="0.2">
      <c r="B29" s="107"/>
      <c r="C29" s="108"/>
      <c r="D29" s="109"/>
      <c r="E29" s="110"/>
      <c r="F29" s="14"/>
      <c r="K29" s="87"/>
      <c r="L29" s="90"/>
      <c r="M29" s="12"/>
    </row>
    <row r="30" spans="1:13" x14ac:dyDescent="0.2">
      <c r="B30" s="107"/>
      <c r="C30" s="108"/>
      <c r="D30" s="109"/>
      <c r="E30" s="110"/>
      <c r="F30" s="14"/>
      <c r="K30" s="12"/>
      <c r="L30" s="88"/>
      <c r="M30" s="12"/>
    </row>
    <row r="31" spans="1:13" x14ac:dyDescent="0.2">
      <c r="B31" s="107"/>
      <c r="C31" s="108"/>
      <c r="D31" s="109"/>
      <c r="E31" s="110"/>
      <c r="F31" s="14"/>
      <c r="K31" s="12"/>
      <c r="L31" s="88"/>
      <c r="M31" s="12"/>
    </row>
    <row r="32" spans="1:13" x14ac:dyDescent="0.2">
      <c r="B32" s="107"/>
      <c r="C32" s="108"/>
      <c r="D32" s="109"/>
      <c r="E32" s="110"/>
      <c r="F32" s="14"/>
    </row>
    <row r="33" spans="2:6" x14ac:dyDescent="0.2">
      <c r="B33" s="107"/>
      <c r="C33" s="108"/>
      <c r="D33" s="109"/>
      <c r="E33" s="110"/>
      <c r="F33" s="14"/>
    </row>
    <row r="34" spans="2:6" x14ac:dyDescent="0.2">
      <c r="B34" s="107"/>
      <c r="C34" s="108"/>
      <c r="D34" s="109"/>
      <c r="E34" s="110"/>
      <c r="F34" s="14"/>
    </row>
    <row r="35" spans="2:6" x14ac:dyDescent="0.2">
      <c r="B35" s="107"/>
      <c r="C35" s="108"/>
      <c r="D35" s="109"/>
      <c r="E35" s="110"/>
      <c r="F35" s="14"/>
    </row>
    <row r="36" spans="2:6" x14ac:dyDescent="0.2">
      <c r="B36" s="107"/>
      <c r="C36" s="108"/>
      <c r="D36" s="109"/>
      <c r="E36" s="110"/>
      <c r="F36" s="14"/>
    </row>
    <row r="37" spans="2:6" x14ac:dyDescent="0.2">
      <c r="B37" s="107"/>
      <c r="C37" s="108"/>
      <c r="D37" s="109"/>
      <c r="E37" s="110"/>
      <c r="F37" s="14"/>
    </row>
    <row r="38" spans="2:6" x14ac:dyDescent="0.2">
      <c r="B38" s="107"/>
      <c r="C38" s="108"/>
      <c r="D38" s="109"/>
      <c r="E38" s="110"/>
      <c r="F38" s="14"/>
    </row>
    <row r="39" spans="2:6" x14ac:dyDescent="0.2">
      <c r="B39" s="107"/>
      <c r="C39" s="108"/>
      <c r="D39" s="109"/>
      <c r="E39" s="110"/>
      <c r="F39" s="14"/>
    </row>
    <row r="40" spans="2:6" x14ac:dyDescent="0.2">
      <c r="B40" s="107"/>
      <c r="C40" s="108"/>
      <c r="D40" s="109"/>
      <c r="E40" s="110"/>
      <c r="F40" s="14"/>
    </row>
    <row r="41" spans="2:6" x14ac:dyDescent="0.2">
      <c r="B41" s="107"/>
      <c r="C41" s="108"/>
      <c r="D41" s="109"/>
      <c r="E41" s="110"/>
      <c r="F41" s="14"/>
    </row>
    <row r="42" spans="2:6" x14ac:dyDescent="0.2">
      <c r="B42" s="107"/>
      <c r="C42" s="108"/>
      <c r="D42" s="109"/>
      <c r="E42" s="110"/>
      <c r="F42" s="14"/>
    </row>
    <row r="43" spans="2:6" x14ac:dyDescent="0.2">
      <c r="B43" s="107"/>
      <c r="C43" s="108"/>
      <c r="D43" s="109"/>
      <c r="E43" s="110"/>
      <c r="F43" s="14"/>
    </row>
    <row r="44" spans="2:6" x14ac:dyDescent="0.2">
      <c r="B44" s="107"/>
      <c r="C44" s="108"/>
      <c r="D44" s="109"/>
      <c r="E44" s="110"/>
      <c r="F44" s="14"/>
    </row>
    <row r="45" spans="2:6" x14ac:dyDescent="0.2">
      <c r="B45" s="111"/>
      <c r="C45" s="112"/>
      <c r="D45" s="113"/>
      <c r="E45" s="114"/>
      <c r="F45" s="14"/>
    </row>
    <row r="46" spans="2:6" x14ac:dyDescent="0.2">
      <c r="B46" s="14"/>
      <c r="C46" s="115"/>
      <c r="D46" s="116"/>
      <c r="E46" s="117"/>
      <c r="F46" s="14"/>
    </row>
  </sheetData>
  <mergeCells count="14">
    <mergeCell ref="H15:I15"/>
    <mergeCell ref="A16:D16"/>
    <mergeCell ref="E16:J16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Оборудование</vt:lpstr>
      <vt:lpstr>'Приложение 2 к форме 8.2'!Заголовки_для_печати</vt:lpstr>
      <vt:lpstr>Оборудование!Область_печати</vt:lpstr>
      <vt:lpstr>'Приложение 2 к форме 8.2'!Область_печати</vt:lpstr>
      <vt:lpstr>'Приложение 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2015-12-10T05:34:27Z</cp:lastPrinted>
  <dcterms:created xsi:type="dcterms:W3CDTF">2014-07-13T09:38:46Z</dcterms:created>
  <dcterms:modified xsi:type="dcterms:W3CDTF">2015-12-11T03:02:16Z</dcterms:modified>
</cp:coreProperties>
</file>