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7" l="1"/>
  <c r="B10" i="7"/>
  <c r="L11" i="7" l="1"/>
  <c r="B9" i="7"/>
  <c r="B11" i="7" l="1"/>
  <c r="K12" i="7" l="1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<sst xmlns="http://schemas.openxmlformats.org/spreadsheetml/2006/main" count="86" uniqueCount="73">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</sst>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38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38" fontId="17" fillId="0" borderId="10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8" fillId="7" borderId="15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23" borderId="22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3" applyNumberFormat="0" applyFont="0" applyAlignment="0" applyProtection="0"/>
    <xf numFmtId="0" fontId="56" fillId="0" borderId="25" applyNumberFormat="0" applyFill="0" applyAlignment="0" applyProtection="0"/>
    <xf numFmtId="186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1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top"/>
    </xf>
    <xf numFmtId="0" fontId="60" fillId="0" borderId="2" xfId="981" applyFont="1" applyFill="1" applyBorder="1" applyAlignment="1">
      <alignment horizontal="center" vertical="top"/>
    </xf>
    <xf numFmtId="0" fontId="60" fillId="0" borderId="2" xfId="981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1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1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78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0" quotePrefix="1" applyNumberFormat="1" applyFont="1" applyFill="1" applyBorder="1" applyAlignment="1" applyProtection="1">
      <alignment horizontal="center"/>
      <protection locked="0"/>
    </xf>
    <xf numFmtId="1" fontId="5" fillId="28" borderId="34" xfId="980" quotePrefix="1" applyNumberFormat="1" applyFont="1" applyFill="1" applyBorder="1" applyAlignment="1" applyProtection="1">
      <alignment horizontal="center"/>
      <protection locked="0"/>
    </xf>
    <xf numFmtId="1" fontId="5" fillId="28" borderId="5" xfId="980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0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1" applyFont="1" applyFill="1" applyBorder="1" applyAlignment="1">
      <alignment horizontal="center" vertical="top"/>
    </xf>
    <xf numFmtId="0" fontId="60" fillId="0" borderId="1" xfId="981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0" applyFont="1" applyFill="1" applyBorder="1" applyAlignment="1">
      <alignment horizontal="center" vertical="top" wrapText="1"/>
    </xf>
    <xf numFmtId="9" fontId="60" fillId="31" borderId="39" xfId="1020" applyFont="1" applyFill="1" applyBorder="1" applyAlignment="1">
      <alignment horizontal="center" vertical="top" wrapText="1"/>
    </xf>
    <xf numFmtId="9" fontId="60" fillId="31" borderId="40" xfId="1020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0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78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78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1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78" applyNumberFormat="1" applyFont="1" applyFill="1" applyBorder="1" applyAlignment="1">
      <alignment horizontal="left" vertical="top" wrapText="1"/>
    </xf>
    <xf numFmtId="0" fontId="60" fillId="31" borderId="40" xfId="981" applyFont="1" applyFill="1" applyBorder="1" applyAlignment="1">
      <alignment horizontal="left" vertical="top"/>
    </xf>
    <xf numFmtId="49" fontId="68" fillId="28" borderId="5" xfId="1101" applyNumberFormat="1" applyFont="1" applyFill="1" applyBorder="1" applyAlignment="1">
      <alignment vertical="center" wrapText="1"/>
    </xf>
    <xf numFmtId="49" fontId="33" fillId="28" borderId="12" xfId="1101" applyNumberFormat="1" applyFont="1" applyFill="1" applyBorder="1" applyAlignment="1">
      <alignment vertical="center" wrapText="1"/>
    </xf>
    <xf numFmtId="49" fontId="33" fillId="28" borderId="4" xfId="1101" applyNumberFormat="1" applyFont="1" applyFill="1" applyBorder="1" applyAlignment="1">
      <alignment vertical="center" wrapText="1"/>
    </xf>
    <xf numFmtId="49" fontId="68" fillId="28" borderId="6" xfId="1101" applyNumberFormat="1" applyFont="1" applyFill="1" applyBorder="1" applyAlignment="1">
      <alignment vertical="center" wrapText="1"/>
    </xf>
    <xf numFmtId="49" fontId="68" fillId="28" borderId="4" xfId="1101" applyNumberFormat="1" applyFont="1" applyFill="1" applyBorder="1" applyAlignment="1">
      <alignment vertical="center" wrapText="1"/>
    </xf>
    <xf numFmtId="1" fontId="5" fillId="28" borderId="6" xfId="980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3" fontId="5" fillId="25" borderId="5" xfId="1098" applyNumberFormat="1" applyFont="1" applyFill="1" applyBorder="1" applyAlignment="1">
      <alignment horizontal="left" vertical="center" wrapText="1"/>
    </xf>
    <xf numFmtId="3" fontId="4" fillId="28" borderId="4" xfId="1101" applyNumberFormat="1" applyFont="1" applyFill="1" applyBorder="1" applyAlignment="1">
      <alignment horizontal="center" vertical="center" wrapText="1"/>
    </xf>
    <xf numFmtId="3" fontId="4" fillId="28" borderId="6" xfId="1101" applyNumberFormat="1" applyFont="1" applyFill="1" applyBorder="1" applyAlignment="1">
      <alignment horizontal="center" vertical="center" wrapText="1"/>
    </xf>
    <xf numFmtId="3" fontId="4" fillId="28" borderId="5" xfId="110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01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098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78" applyNumberFormat="1" applyFont="1" applyFill="1" applyBorder="1" applyAlignment="1">
      <alignment horizontal="left" vertical="center" wrapText="1"/>
    </xf>
    <xf numFmtId="3" fontId="5" fillId="25" borderId="4" xfId="1098" applyNumberFormat="1" applyFont="1" applyFill="1" applyBorder="1" applyAlignment="1">
      <alignment horizontal="center" vertical="center" wrapText="1"/>
    </xf>
    <xf numFmtId="190" fontId="5" fillId="0" borderId="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79" applyFont="1" applyFill="1" applyBorder="1" applyAlignment="1">
      <alignment horizontal="center" vertical="center" wrapText="1"/>
    </xf>
    <xf numFmtId="0" fontId="5" fillId="28" borderId="42" xfId="979" applyFont="1" applyFill="1" applyBorder="1" applyAlignment="1">
      <alignment horizontal="center" vertical="center" wrapText="1"/>
    </xf>
    <xf numFmtId="0" fontId="5" fillId="28" borderId="28" xfId="979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1" xfId="979" applyFont="1" applyFill="1" applyBorder="1" applyAlignment="1">
      <alignment horizontal="center" vertical="center" wrapText="1"/>
    </xf>
    <xf numFmtId="0" fontId="5" fillId="28" borderId="41" xfId="979" applyFont="1" applyFill="1" applyBorder="1" applyAlignment="1">
      <alignment horizontal="center" vertical="center" wrapText="1"/>
    </xf>
    <xf numFmtId="0" fontId="5" fillId="28" borderId="55" xfId="979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5" fillId="28" borderId="34" xfId="980" applyFont="1" applyFill="1" applyBorder="1" applyAlignment="1" applyProtection="1">
      <alignment horizontal="center" vertical="center" wrapText="1"/>
      <protection locked="0"/>
    </xf>
    <xf numFmtId="0" fontId="5" fillId="28" borderId="43" xfId="98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28" borderId="1" xfId="980" applyFont="1" applyFill="1" applyBorder="1" applyAlignment="1" applyProtection="1">
      <alignment horizontal="center" vertical="center" wrapText="1"/>
      <protection locked="0"/>
    </xf>
    <xf numFmtId="0" fontId="5" fillId="28" borderId="4" xfId="980" applyFont="1" applyFill="1" applyBorder="1" applyAlignment="1" applyProtection="1">
      <alignment horizontal="center" vertical="center" wrapText="1"/>
      <protection locked="0"/>
    </xf>
    <xf numFmtId="0" fontId="5" fillId="28" borderId="3" xfId="980" applyFont="1" applyFill="1" applyBorder="1" applyAlignment="1" applyProtection="1">
      <alignment horizontal="center" vertical="center" wrapText="1"/>
      <protection locked="0"/>
    </xf>
    <xf numFmtId="0" fontId="5" fillId="28" borderId="6" xfId="980" applyFont="1" applyFill="1" applyBorder="1" applyAlignment="1" applyProtection="1">
      <alignment horizontal="center" vertical="center" wrapText="1"/>
      <protection locked="0"/>
    </xf>
    <xf numFmtId="0" fontId="5" fillId="28" borderId="26" xfId="980" applyFont="1" applyFill="1" applyBorder="1" applyAlignment="1" applyProtection="1">
      <alignment horizontal="center" vertical="center" wrapText="1"/>
      <protection locked="0"/>
    </xf>
    <xf numFmtId="0" fontId="5" fillId="28" borderId="0" xfId="980" applyFont="1" applyFill="1" applyBorder="1" applyAlignment="1" applyProtection="1">
      <alignment horizontal="center" vertical="center" wrapText="1"/>
      <protection locked="0"/>
    </xf>
    <xf numFmtId="0" fontId="5" fillId="28" borderId="8" xfId="980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0" applyFont="1" applyFill="1" applyBorder="1" applyAlignment="1" applyProtection="1">
      <alignment horizontal="center" vertical="center" wrapText="1"/>
      <protection locked="0"/>
    </xf>
    <xf numFmtId="0" fontId="5" fillId="28" borderId="55" xfId="980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0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0" applyFont="1" applyFill="1" applyBorder="1" applyAlignment="1" applyProtection="1">
      <alignment horizontal="center" vertical="center" wrapText="1"/>
      <protection locked="0"/>
    </xf>
    <xf numFmtId="0" fontId="5" fillId="28" borderId="28" xfId="980" applyFont="1" applyFill="1" applyBorder="1" applyAlignment="1" applyProtection="1">
      <alignment horizontal="center" vertical="center" wrapText="1"/>
      <protection locked="0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0" fontId="69" fillId="0" borderId="0" xfId="1" applyFont="1" applyAlignment="1">
      <alignment horizontal="center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102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103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104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6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7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8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9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10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11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1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13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1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5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6"/>
    <cellStyle name="Обычный 2 2 4 3" xfId="883"/>
    <cellStyle name="Обычный 2 2 4 4" xfId="884"/>
    <cellStyle name="Обычный 2 2 4_индекс ПРБ 19 тайл" xfId="1117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8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9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096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097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094"/>
    <cellStyle name="Обычный 34" xfId="1120"/>
    <cellStyle name="Обычный 35" xfId="942"/>
    <cellStyle name="Обычный 36" xfId="1121"/>
    <cellStyle name="Обычный 37" xfId="1122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3"/>
    <cellStyle name="Обычный 46" xfId="955"/>
    <cellStyle name="Обычный 47" xfId="956"/>
    <cellStyle name="Обычный 48" xfId="957"/>
    <cellStyle name="Обычный 49" xfId="1124"/>
    <cellStyle name="Обычный 5" xfId="958"/>
    <cellStyle name="Обычный 50" xfId="959"/>
    <cellStyle name="Обычный 51" xfId="1125"/>
    <cellStyle name="Обычный 52" xfId="1126"/>
    <cellStyle name="Обычный 53" xfId="1127"/>
    <cellStyle name="Обычный 54" xfId="1128"/>
    <cellStyle name="Обычный 55" xfId="960"/>
    <cellStyle name="Обычный 56" xfId="1129"/>
    <cellStyle name="Обычный 57" xfId="1130"/>
    <cellStyle name="Обычный 58" xfId="1131"/>
    <cellStyle name="Обычный 59 2" xfId="113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33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34"/>
    <cellStyle name="Обычный 9_Баграс 2" xfId="977"/>
    <cellStyle name="Обычный_1310.1.17  БКНС-1 Тайл.м.м" xfId="1101"/>
    <cellStyle name="Обычный_SSR5086" xfId="978"/>
    <cellStyle name="Обычный_Приложение 4" xfId="1"/>
    <cellStyle name="Обычный_Программа подрядных работ 15045" xfId="1098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3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9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36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37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100"/>
    <cellStyle name="Џђћ–…ќ’ќ›‰" xfId="1092"/>
    <cellStyle name="Экспертиза" xfId="10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  <cell r="B28" t="str">
            <v>Резервуар вертикальный стальной (V-10000м3 №4) Инвентарный № 130000000005</v>
          </cell>
        </row>
        <row r="38">
          <cell r="B38" t="str">
            <v>Ватинское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Q11" sqref="Q11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24" t="s">
        <v>72</v>
      </c>
      <c r="U1" s="224"/>
    </row>
    <row r="2" spans="1:23" x14ac:dyDescent="0.2">
      <c r="B2" s="199" t="s">
        <v>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200" t="s">
        <v>10</v>
      </c>
      <c r="B4" s="202" t="s">
        <v>11</v>
      </c>
      <c r="C4" s="204" t="s">
        <v>12</v>
      </c>
      <c r="D4" s="207" t="s">
        <v>13</v>
      </c>
      <c r="E4" s="208"/>
      <c r="F4" s="208"/>
      <c r="G4" s="208"/>
      <c r="H4" s="208"/>
      <c r="I4" s="208"/>
      <c r="J4" s="208"/>
      <c r="K4" s="208"/>
      <c r="L4" s="209"/>
      <c r="M4" s="210" t="s">
        <v>14</v>
      </c>
      <c r="N4" s="211"/>
      <c r="O4" s="211"/>
      <c r="P4" s="211"/>
      <c r="Q4" s="211"/>
      <c r="R4" s="211"/>
      <c r="S4" s="211"/>
      <c r="T4" s="211"/>
      <c r="U4" s="212"/>
    </row>
    <row r="5" spans="1:23" ht="12.75" customHeight="1" x14ac:dyDescent="0.2">
      <c r="A5" s="201"/>
      <c r="B5" s="203"/>
      <c r="C5" s="205"/>
      <c r="D5" s="213" t="s">
        <v>15</v>
      </c>
      <c r="E5" s="215" t="s">
        <v>16</v>
      </c>
      <c r="F5" s="216"/>
      <c r="G5" s="216"/>
      <c r="H5" s="216"/>
      <c r="I5" s="216"/>
      <c r="J5" s="216"/>
      <c r="K5" s="216"/>
      <c r="L5" s="217"/>
      <c r="M5" s="185" t="s">
        <v>17</v>
      </c>
      <c r="N5" s="177" t="s">
        <v>18</v>
      </c>
      <c r="O5" s="177" t="s">
        <v>19</v>
      </c>
      <c r="P5" s="177" t="s">
        <v>20</v>
      </c>
      <c r="Q5" s="177" t="s">
        <v>21</v>
      </c>
      <c r="R5" s="177" t="s">
        <v>22</v>
      </c>
      <c r="S5" s="177" t="s">
        <v>23</v>
      </c>
      <c r="T5" s="177" t="s">
        <v>24</v>
      </c>
      <c r="U5" s="218" t="s">
        <v>25</v>
      </c>
    </row>
    <row r="6" spans="1:23" ht="15" customHeight="1" x14ac:dyDescent="0.2">
      <c r="A6" s="201"/>
      <c r="B6" s="203"/>
      <c r="C6" s="205"/>
      <c r="D6" s="213"/>
      <c r="E6" s="221" t="s">
        <v>26</v>
      </c>
      <c r="F6" s="223" t="s">
        <v>27</v>
      </c>
      <c r="G6" s="223"/>
      <c r="H6" s="223"/>
      <c r="I6" s="223" t="s">
        <v>28</v>
      </c>
      <c r="J6" s="221" t="s">
        <v>23</v>
      </c>
      <c r="K6" s="221" t="s">
        <v>24</v>
      </c>
      <c r="L6" s="197" t="s">
        <v>29</v>
      </c>
      <c r="M6" s="186"/>
      <c r="N6" s="178"/>
      <c r="O6" s="178"/>
      <c r="P6" s="178"/>
      <c r="Q6" s="178"/>
      <c r="R6" s="178"/>
      <c r="S6" s="178"/>
      <c r="T6" s="178"/>
      <c r="U6" s="219"/>
    </row>
    <row r="7" spans="1:23" ht="91.5" customHeight="1" x14ac:dyDescent="0.2">
      <c r="A7" s="201"/>
      <c r="B7" s="203"/>
      <c r="C7" s="206"/>
      <c r="D7" s="214"/>
      <c r="E7" s="222"/>
      <c r="F7" s="133" t="s">
        <v>30</v>
      </c>
      <c r="G7" s="133" t="s">
        <v>63</v>
      </c>
      <c r="H7" s="133" t="s">
        <v>31</v>
      </c>
      <c r="I7" s="223"/>
      <c r="J7" s="222"/>
      <c r="K7" s="222"/>
      <c r="L7" s="198"/>
      <c r="M7" s="187"/>
      <c r="N7" s="179"/>
      <c r="O7" s="179"/>
      <c r="P7" s="179"/>
      <c r="Q7" s="179"/>
      <c r="R7" s="179"/>
      <c r="S7" s="179"/>
      <c r="T7" s="179"/>
      <c r="U7" s="220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60" t="s">
        <v>0</v>
      </c>
      <c r="B9" s="158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1" t="s">
        <v>64</v>
      </c>
      <c r="B10" s="159" t="str">
        <f>[5]лот!$B$28</f>
        <v>Резервуар вертикальный стальной (V-10000м3 №4) Инвентарный № 130000000005</v>
      </c>
      <c r="C10" s="117"/>
      <c r="D10" s="118"/>
      <c r="E10" s="116"/>
      <c r="F10" s="116"/>
      <c r="G10" s="116"/>
      <c r="H10" s="116"/>
      <c r="I10" s="116"/>
      <c r="J10" s="116"/>
      <c r="K10" s="116"/>
      <c r="L10" s="119"/>
      <c r="M10" s="120"/>
      <c r="N10" s="116"/>
      <c r="O10" s="116"/>
      <c r="P10" s="116"/>
      <c r="Q10" s="116"/>
      <c r="R10" s="62"/>
      <c r="S10" s="62"/>
      <c r="T10" s="62"/>
      <c r="U10" s="121"/>
    </row>
    <row r="11" spans="1:23" ht="34.5" customHeight="1" x14ac:dyDescent="0.2">
      <c r="A11" s="174">
        <f>[5]лот!$A$28</f>
        <v>1253</v>
      </c>
      <c r="B11" s="134" t="str">
        <f>B10</f>
        <v>Резервуар вертикальный стальной (V-10000м3 №4) Инвентарный № 130000000005</v>
      </c>
      <c r="C11" s="117"/>
      <c r="D11" s="135">
        <f>E11+F11+I11+J11+K11+L11</f>
        <v>2418714.4268</v>
      </c>
      <c r="E11" s="137">
        <v>373206</v>
      </c>
      <c r="F11" s="137">
        <v>640625</v>
      </c>
      <c r="G11" s="137">
        <v>2472</v>
      </c>
      <c r="H11" s="137">
        <v>77409</v>
      </c>
      <c r="I11" s="137">
        <v>584304</v>
      </c>
      <c r="J11" s="137">
        <v>433810</v>
      </c>
      <c r="K11" s="137">
        <v>269795</v>
      </c>
      <c r="L11" s="136">
        <f>(E11+F11+I11+J11+K11)*5.082%</f>
        <v>116974.42679999999</v>
      </c>
      <c r="M11" s="120"/>
      <c r="N11" s="116"/>
      <c r="O11" s="116"/>
      <c r="P11" s="116"/>
      <c r="Q11" s="116"/>
      <c r="R11" s="62"/>
      <c r="S11" s="62"/>
      <c r="T11" s="62"/>
      <c r="U11" s="121"/>
    </row>
    <row r="12" spans="1:23" s="4" customFormat="1" ht="26.25" customHeight="1" x14ac:dyDescent="0.2">
      <c r="A12" s="162"/>
      <c r="B12" s="138" t="s">
        <v>32</v>
      </c>
      <c r="C12" s="139"/>
      <c r="D12" s="163">
        <f t="shared" ref="D12:L12" si="0">SUM(D11:D11)</f>
        <v>2418714.4268</v>
      </c>
      <c r="E12" s="164">
        <f t="shared" si="0"/>
        <v>373206</v>
      </c>
      <c r="F12" s="164">
        <f t="shared" si="0"/>
        <v>640625</v>
      </c>
      <c r="G12" s="164">
        <f t="shared" si="0"/>
        <v>2472</v>
      </c>
      <c r="H12" s="164">
        <f t="shared" si="0"/>
        <v>77409</v>
      </c>
      <c r="I12" s="164">
        <f t="shared" si="0"/>
        <v>584304</v>
      </c>
      <c r="J12" s="164">
        <f t="shared" si="0"/>
        <v>433810</v>
      </c>
      <c r="K12" s="164">
        <f t="shared" si="0"/>
        <v>269795</v>
      </c>
      <c r="L12" s="165">
        <f t="shared" si="0"/>
        <v>116974.42679999999</v>
      </c>
      <c r="M12" s="166"/>
      <c r="N12" s="167"/>
      <c r="O12" s="164"/>
      <c r="P12" s="167"/>
      <c r="Q12" s="168"/>
      <c r="R12" s="167"/>
      <c r="S12" s="168"/>
      <c r="T12" s="168"/>
      <c r="U12" s="169"/>
    </row>
    <row r="13" spans="1:23" ht="24.75" customHeight="1" x14ac:dyDescent="0.2">
      <c r="A13" s="170"/>
      <c r="B13" s="172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2"/>
      <c r="N13" s="63"/>
      <c r="O13" s="63"/>
      <c r="P13" s="63"/>
      <c r="Q13" s="63"/>
      <c r="R13" s="63"/>
      <c r="S13" s="63"/>
      <c r="T13" s="63"/>
      <c r="U13" s="123"/>
    </row>
    <row r="14" spans="1:23" s="4" customFormat="1" ht="19.5" customHeight="1" x14ac:dyDescent="0.2">
      <c r="A14" s="171"/>
      <c r="B14" s="173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2"/>
      <c r="N14" s="63"/>
      <c r="O14" s="63"/>
      <c r="P14" s="63"/>
      <c r="Q14" s="63"/>
      <c r="R14" s="63"/>
      <c r="S14" s="63"/>
      <c r="T14" s="63"/>
      <c r="U14" s="123"/>
    </row>
    <row r="15" spans="1:23" x14ac:dyDescent="0.2">
      <c r="A15" s="140"/>
      <c r="B15" s="145" t="s">
        <v>35</v>
      </c>
      <c r="C15" s="105"/>
      <c r="D15" s="142"/>
      <c r="E15" s="143"/>
      <c r="F15" s="143"/>
      <c r="G15" s="143"/>
      <c r="H15" s="143"/>
      <c r="I15" s="143"/>
      <c r="J15" s="143"/>
      <c r="K15" s="143"/>
      <c r="L15" s="141"/>
      <c r="M15" s="142"/>
      <c r="N15" s="143"/>
      <c r="O15" s="143"/>
      <c r="P15" s="143"/>
      <c r="Q15" s="143"/>
      <c r="R15" s="143"/>
      <c r="S15" s="143"/>
      <c r="T15" s="143"/>
      <c r="U15" s="144"/>
    </row>
    <row r="16" spans="1:23" x14ac:dyDescent="0.2">
      <c r="A16" s="112"/>
      <c r="B16" s="11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2"/>
      <c r="N16" s="63"/>
      <c r="O16" s="63"/>
      <c r="P16" s="63"/>
      <c r="Q16" s="63"/>
      <c r="R16" s="63"/>
      <c r="S16" s="63"/>
      <c r="T16" s="63"/>
      <c r="U16" s="123"/>
    </row>
    <row r="17" spans="1:23" x14ac:dyDescent="0.2">
      <c r="A17" s="112"/>
      <c r="B17" s="11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2"/>
      <c r="N17" s="63"/>
      <c r="O17" s="63"/>
      <c r="P17" s="63"/>
      <c r="Q17" s="63"/>
      <c r="R17" s="63"/>
      <c r="S17" s="63"/>
      <c r="T17" s="63"/>
      <c r="U17" s="123"/>
    </row>
    <row r="18" spans="1:23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4"/>
      <c r="N18" s="98"/>
      <c r="O18" s="98"/>
      <c r="P18" s="98"/>
      <c r="Q18" s="98"/>
      <c r="R18" s="98"/>
      <c r="S18" s="98"/>
      <c r="T18" s="98"/>
      <c r="U18" s="125"/>
    </row>
    <row r="19" spans="1:23" ht="24" customHeight="1" x14ac:dyDescent="0.2">
      <c r="A19" s="112"/>
      <c r="B19" s="83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2"/>
      <c r="N19" s="63"/>
      <c r="O19" s="63"/>
      <c r="P19" s="63"/>
      <c r="Q19" s="63"/>
      <c r="R19" s="63"/>
      <c r="S19" s="63"/>
      <c r="T19" s="63"/>
      <c r="U19" s="126"/>
    </row>
    <row r="20" spans="1:23" ht="24" customHeight="1" x14ac:dyDescent="0.2">
      <c r="A20" s="112"/>
      <c r="B20" s="83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2"/>
      <c r="N20" s="63"/>
      <c r="O20" s="63"/>
      <c r="P20" s="63"/>
      <c r="Q20" s="63"/>
      <c r="R20" s="63"/>
      <c r="S20" s="63"/>
      <c r="T20" s="63"/>
      <c r="U20" s="126"/>
    </row>
    <row r="21" spans="1:23" ht="24" customHeight="1" x14ac:dyDescent="0.2">
      <c r="A21" s="112"/>
      <c r="B21" s="83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2"/>
      <c r="N21" s="63"/>
      <c r="O21" s="63"/>
      <c r="P21" s="63"/>
      <c r="Q21" s="63"/>
      <c r="R21" s="63"/>
      <c r="S21" s="63"/>
      <c r="T21" s="63"/>
      <c r="U21" s="126"/>
    </row>
    <row r="22" spans="1:23" s="131" customFormat="1" x14ac:dyDescent="0.2">
      <c r="A22" s="113"/>
      <c r="B22" s="97" t="s">
        <v>65</v>
      </c>
      <c r="C22" s="130"/>
      <c r="D22" s="96"/>
      <c r="E22" s="95"/>
      <c r="F22" s="95"/>
      <c r="G22" s="95"/>
      <c r="H22" s="95"/>
      <c r="I22" s="95"/>
      <c r="J22" s="95"/>
      <c r="K22" s="95"/>
      <c r="L22" s="97"/>
      <c r="M22" s="124"/>
      <c r="N22" s="98"/>
      <c r="O22" s="98"/>
      <c r="P22" s="98"/>
      <c r="Q22" s="98"/>
      <c r="R22" s="98"/>
      <c r="S22" s="98"/>
      <c r="T22" s="98"/>
      <c r="U22" s="125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2"/>
      <c r="N23" s="63"/>
      <c r="O23" s="63"/>
      <c r="P23" s="63"/>
      <c r="Q23" s="63"/>
      <c r="R23" s="63"/>
      <c r="S23" s="63"/>
      <c r="T23" s="63"/>
      <c r="U23" s="123"/>
    </row>
    <row r="24" spans="1:23" x14ac:dyDescent="0.2">
      <c r="A24" s="156"/>
      <c r="B24" s="149" t="s">
        <v>38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5"/>
      <c r="P24" s="155"/>
      <c r="Q24" s="155"/>
      <c r="R24" s="155"/>
      <c r="S24" s="155"/>
      <c r="T24" s="155"/>
      <c r="U24" s="157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7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5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8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9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6"/>
      <c r="B28" s="147" t="s">
        <v>41</v>
      </c>
      <c r="C28" s="147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32"/>
      <c r="P28" s="132"/>
      <c r="Q28" s="132"/>
      <c r="R28" s="132"/>
      <c r="S28" s="132"/>
      <c r="T28" s="132"/>
      <c r="U28" s="132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191"/>
      <c r="C36" s="192"/>
      <c r="D36" s="193"/>
      <c r="E36" s="183" t="s">
        <v>47</v>
      </c>
      <c r="F36" s="180" t="s">
        <v>48</v>
      </c>
      <c r="G36" s="181"/>
      <c r="H36" s="181"/>
      <c r="I36" s="181"/>
      <c r="J36" s="181"/>
      <c r="K36" s="182"/>
      <c r="L36" s="18"/>
      <c r="M36" s="183" t="s">
        <v>49</v>
      </c>
      <c r="N36" s="58" t="s">
        <v>16</v>
      </c>
      <c r="O36" s="17"/>
    </row>
    <row r="37" spans="1:23" ht="52.5" hidden="1" customHeight="1" x14ac:dyDescent="0.2">
      <c r="B37" s="194"/>
      <c r="C37" s="195"/>
      <c r="D37" s="196"/>
      <c r="E37" s="184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184"/>
      <c r="N37" s="19" t="s">
        <v>50</v>
      </c>
    </row>
    <row r="38" spans="1:23" ht="29.25" hidden="1" customHeight="1" x14ac:dyDescent="0.2">
      <c r="B38" s="188" t="s">
        <v>51</v>
      </c>
      <c r="C38" s="189"/>
      <c r="D38" s="190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176" t="s">
        <v>55</v>
      </c>
      <c r="G42" s="176"/>
      <c r="H42" s="176"/>
      <c r="I42" s="176"/>
      <c r="J42" s="176"/>
      <c r="K42" s="176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B38:D38"/>
    <mergeCell ref="B36:D37"/>
    <mergeCell ref="E36:E37"/>
    <mergeCell ref="L6:L7"/>
    <mergeCell ref="T1:U1"/>
    <mergeCell ref="B2:P2"/>
    <mergeCell ref="B3:P3"/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2014-12-29T08:30:30Z</cp:lastPrinted>
  <dcterms:created xsi:type="dcterms:W3CDTF">2014-07-13T09:38:46Z</dcterms:created>
  <dcterms:modified xsi:type="dcterms:W3CDTF">2015-01-13T05:39:01Z</dcterms:modified>
</cp:coreProperties>
</file>