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5" i="11" l="1"/>
  <c r="L15" i="11"/>
  <c r="D45" i="11" s="1"/>
  <c r="K15" i="11"/>
  <c r="D44" i="11" s="1"/>
  <c r="G15" i="11"/>
  <c r="E14" i="11"/>
  <c r="E15" i="11" s="1"/>
  <c r="B13" i="11"/>
  <c r="B6" i="11"/>
  <c r="B5" i="11"/>
  <c r="E17" i="11" l="1"/>
  <c r="E19" i="11" s="1"/>
  <c r="E22" i="11" s="1"/>
  <c r="E23" i="1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<sst xmlns="http://schemas.openxmlformats.org/spreadsheetml/2006/main" count="85" uniqueCount="73">
  <si>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</si>
  <si>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</si>
  <si>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</si>
  <si>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</si>
  <si>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</si>
  <si>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</si>
  <si>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</si>
  <si>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Сметная прибыль</t>
  </si>
  <si>
    <t>Временные здания и сооружения</t>
  </si>
  <si>
    <t>Кол-во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</si>
  <si>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</si>
  <si>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</si>
  <si>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</si>
  <si>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</si>
  <si>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</si>
  <si>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</si>
  <si>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</si>
  <si>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</si>
  <si>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</si>
  <si>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</si>
  <si>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</si>
  <si>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</si>
  <si>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</si>
  <si>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</si>
  <si>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</si>
  <si>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</si>
  <si>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</si>
  <si>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</si>
  <si>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</si>
  <si>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</si>
  <si>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</si>
  <si>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</si>
  <si>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</si>
  <si>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</si>
  <si>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</si>
  <si>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</si>
  <si>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</si>
  <si>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</si>
  <si>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</si>
  <si>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</si>
  <si>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</si>
  <si>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</si>
  <si>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</si>
  <si>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Затраты по перевозке автомобильным транспортом работников строительно-монтажных организаций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</si>
  <si>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</si>
  <si>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</si>
  <si>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</si>
  <si>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</si>
  <si>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</si>
  <si>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</si>
  <si>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</si>
  <si>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</si>
  <si>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</si>
  <si>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</si>
  <si>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</si>
  <si>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</si>
  <si>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</si>
  <si>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</si>
  <si>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</si>
  <si>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</si>
  <si>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</si>
  <si>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</si>
  <si>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</si>
  <si>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</si>
  <si>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</si>
  <si>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Временные здания и сооружения 3,5%</t>
  </si>
  <si>
    <t>803/2015</t>
  </si>
  <si>
    <t>ПНР КИПиА</t>
  </si>
  <si>
    <t xml:space="preserve">  - Составление тех. отчета</t>
  </si>
  <si>
    <t>и др. в соответствии с условиями лота</t>
  </si>
  <si>
    <t>руб/мес</t>
  </si>
  <si>
    <t>Составление тех. отчета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</si>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</sst>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0%"/>
    <numFmt numFmtId="189" formatCode="0.00_)"/>
    <numFmt numFmtId="190" formatCode="General_)"/>
    <numFmt numFmtId="191" formatCode="_-* #,##0.0_р_._-;\-* #,##0.0_р_._-;_-* &quot;-&quot;??_р_._-;_-@_-"/>
    <numFmt numFmtId="192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72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90" fontId="71" fillId="0" borderId="0"/>
    <xf numFmtId="0" fontId="73" fillId="0" borderId="0"/>
  </cellStyleXfs>
  <cellXfs count="243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1" xfId="1568" applyFont="1" applyFill="1" applyBorder="1" applyAlignment="1" applyProtection="1">
      <alignment horizontal="center" vertical="center" wrapText="1"/>
      <protection locked="0"/>
    </xf>
    <xf numFmtId="189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187" fontId="69" fillId="0" borderId="43" xfId="157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/>
    <xf numFmtId="0" fontId="5" fillId="0" borderId="62" xfId="1" applyFont="1" applyFill="1" applyBorder="1"/>
    <xf numFmtId="4" fontId="67" fillId="0" borderId="62" xfId="1" applyNumberFormat="1" applyFont="1" applyFill="1" applyBorder="1" applyAlignment="1">
      <alignment vertical="top" wrapText="1"/>
    </xf>
    <xf numFmtId="4" fontId="67" fillId="0" borderId="49" xfId="1" applyNumberFormat="1" applyFont="1" applyFill="1" applyBorder="1" applyAlignment="1">
      <alignment vertical="top" wrapText="1"/>
    </xf>
    <xf numFmtId="4" fontId="67" fillId="0" borderId="30" xfId="1" applyNumberFormat="1" applyFont="1" applyFill="1" applyBorder="1" applyAlignment="1">
      <alignment vertical="top" wrapText="1"/>
    </xf>
    <xf numFmtId="3" fontId="5" fillId="0" borderId="30" xfId="1" applyNumberFormat="1" applyFont="1" applyFill="1" applyBorder="1" applyAlignment="1">
      <alignment horizontal="center" vertical="center" wrapText="1"/>
    </xf>
    <xf numFmtId="3" fontId="5" fillId="0" borderId="41" xfId="1" applyNumberFormat="1" applyFont="1" applyFill="1" applyBorder="1" applyAlignment="1">
      <alignment horizontal="center" vertical="center" wrapText="1"/>
    </xf>
    <xf numFmtId="0" fontId="5" fillId="0" borderId="58" xfId="1" applyFont="1" applyFill="1" applyBorder="1"/>
    <xf numFmtId="4" fontId="59" fillId="0" borderId="58" xfId="1" applyNumberFormat="1" applyFont="1" applyFill="1" applyBorder="1" applyAlignment="1">
      <alignment vertical="top" wrapText="1"/>
    </xf>
    <xf numFmtId="4" fontId="59" fillId="0" borderId="46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4" xfId="1" applyFont="1" applyBorder="1"/>
    <xf numFmtId="4" fontId="59" fillId="0" borderId="54" xfId="1" applyNumberFormat="1" applyFont="1" applyFill="1" applyBorder="1" applyAlignment="1">
      <alignment vertical="top" wrapText="1"/>
    </xf>
    <xf numFmtId="4" fontId="59" fillId="0" borderId="55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58" xfId="0" applyNumberFormat="1" applyFont="1" applyFill="1" applyBorder="1" applyAlignment="1">
      <alignment vertical="top" wrapText="1"/>
    </xf>
    <xf numFmtId="4" fontId="72" fillId="0" borderId="46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58" xfId="1571" applyNumberFormat="1" applyFont="1" applyFill="1" applyBorder="1" applyAlignment="1">
      <alignment horizontal="left" vertical="top" wrapText="1"/>
    </xf>
    <xf numFmtId="49" fontId="67" fillId="0" borderId="46" xfId="1571" applyNumberFormat="1" applyFont="1" applyFill="1" applyBorder="1" applyAlignment="1">
      <alignment horizontal="left" vertical="top" wrapText="1"/>
    </xf>
    <xf numFmtId="49" fontId="67" fillId="0" borderId="8" xfId="1571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64" fillId="0" borderId="46" xfId="977" applyNumberFormat="1" applyFont="1" applyFill="1" applyBorder="1" applyAlignment="1">
      <alignment horizontal="left" vertical="top"/>
    </xf>
    <xf numFmtId="49" fontId="64" fillId="0" borderId="8" xfId="977" applyNumberFormat="1" applyFont="1" applyFill="1" applyBorder="1" applyAlignment="1">
      <alignment horizontal="left" vertical="top"/>
    </xf>
    <xf numFmtId="3" fontId="59" fillId="0" borderId="8" xfId="1567" applyNumberFormat="1" applyFont="1" applyFill="1" applyBorder="1" applyAlignment="1">
      <alignment horizontal="center" vertical="center" wrapText="1"/>
    </xf>
    <xf numFmtId="49" fontId="59" fillId="0" borderId="58" xfId="1571" applyNumberFormat="1" applyFont="1" applyFill="1" applyBorder="1" applyAlignment="1">
      <alignment horizontal="left" vertical="top" wrapText="1"/>
    </xf>
    <xf numFmtId="49" fontId="59" fillId="0" borderId="46" xfId="1571" applyNumberFormat="1" applyFont="1" applyFill="1" applyBorder="1" applyAlignment="1">
      <alignment horizontal="left" vertical="top" wrapText="1"/>
    </xf>
    <xf numFmtId="49" fontId="59" fillId="0" borderId="8" xfId="1571" applyNumberFormat="1" applyFont="1" applyFill="1" applyBorder="1" applyAlignment="1">
      <alignment horizontal="left" vertical="top" wrapText="1"/>
    </xf>
    <xf numFmtId="0" fontId="5" fillId="0" borderId="60" xfId="1" applyFont="1" applyFill="1" applyBorder="1"/>
    <xf numFmtId="4" fontId="59" fillId="0" borderId="60" xfId="1" applyNumberFormat="1" applyFont="1" applyFill="1" applyBorder="1" applyAlignment="1">
      <alignment vertical="top" wrapText="1"/>
    </xf>
    <xf numFmtId="4" fontId="59" fillId="0" borderId="63" xfId="1" applyNumberFormat="1" applyFont="1" applyFill="1" applyBorder="1" applyAlignment="1">
      <alignment vertical="top" wrapText="1"/>
    </xf>
    <xf numFmtId="4" fontId="59" fillId="0" borderId="43" xfId="1" applyNumberFormat="1" applyFont="1" applyFill="1" applyBorder="1" applyAlignment="1">
      <alignment vertical="top" wrapText="1"/>
    </xf>
    <xf numFmtId="3" fontId="59" fillId="0" borderId="43" xfId="1" applyNumberFormat="1" applyFont="1" applyFill="1" applyBorder="1" applyAlignment="1">
      <alignment horizontal="center" vertical="center" wrapText="1"/>
    </xf>
    <xf numFmtId="3" fontId="59" fillId="0" borderId="44" xfId="1" applyNumberFormat="1" applyFont="1" applyFill="1" applyBorder="1" applyAlignment="1">
      <alignment horizontal="center" vertical="center" wrapText="1"/>
    </xf>
    <xf numFmtId="4" fontId="67" fillId="0" borderId="54" xfId="1" applyNumberFormat="1" applyFont="1" applyFill="1" applyBorder="1" applyAlignment="1">
      <alignment vertical="top" wrapText="1"/>
    </xf>
    <xf numFmtId="4" fontId="67" fillId="0" borderId="55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4" xfId="1" applyNumberFormat="1" applyFont="1" applyFill="1" applyBorder="1" applyAlignment="1">
      <alignment horizontal="center" vertical="center" wrapText="1"/>
    </xf>
    <xf numFmtId="0" fontId="5" fillId="0" borderId="65" xfId="1" applyFont="1" applyFill="1" applyBorder="1"/>
    <xf numFmtId="4" fontId="59" fillId="0" borderId="65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3" fontId="59" fillId="0" borderId="34" xfId="1" applyNumberFormat="1" applyFont="1" applyFill="1" applyBorder="1" applyAlignment="1">
      <alignment horizontal="center" vertical="center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66" xfId="1" applyNumberFormat="1" applyFont="1" applyFill="1" applyBorder="1" applyAlignment="1">
      <alignment horizontal="center" vertical="center" wrapText="1"/>
    </xf>
    <xf numFmtId="0" fontId="75" fillId="16" borderId="39" xfId="1" applyFont="1" applyFill="1" applyBorder="1"/>
    <xf numFmtId="4" fontId="59" fillId="16" borderId="67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vertical="top" wrapText="1"/>
    </xf>
    <xf numFmtId="3" fontId="59" fillId="16" borderId="69" xfId="1" applyNumberFormat="1" applyFont="1" applyFill="1" applyBorder="1" applyAlignment="1">
      <alignment horizontal="center" vertical="center" wrapText="1"/>
    </xf>
    <xf numFmtId="3" fontId="59" fillId="16" borderId="70" xfId="1" applyNumberFormat="1" applyFont="1" applyFill="1" applyBorder="1" applyAlignment="1">
      <alignment horizontal="center" vertical="center" wrapText="1"/>
    </xf>
    <xf numFmtId="0" fontId="75" fillId="16" borderId="71" xfId="1" applyFont="1" applyFill="1" applyBorder="1"/>
    <xf numFmtId="0" fontId="59" fillId="16" borderId="72" xfId="977" applyFont="1" applyFill="1" applyBorder="1" applyAlignment="1">
      <alignment horizontal="left" vertical="top"/>
    </xf>
    <xf numFmtId="0" fontId="59" fillId="16" borderId="73" xfId="977" applyFont="1" applyFill="1" applyBorder="1" applyAlignment="1">
      <alignment horizontal="left" vertical="top"/>
    </xf>
    <xf numFmtId="3" fontId="59" fillId="16" borderId="36" xfId="1567" applyNumberFormat="1" applyFont="1" applyFill="1" applyBorder="1" applyAlignment="1">
      <alignment horizontal="center" vertical="center" wrapText="1"/>
    </xf>
    <xf numFmtId="3" fontId="59" fillId="16" borderId="36" xfId="1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0" fontId="75" fillId="16" borderId="40" xfId="1" applyFont="1" applyFill="1" applyBorder="1"/>
    <xf numFmtId="4" fontId="59" fillId="16" borderId="74" xfId="1" applyNumberFormat="1" applyFont="1" applyFill="1" applyBorder="1" applyAlignment="1">
      <alignment vertical="top" wrapText="1"/>
    </xf>
    <xf numFmtId="4" fontId="59" fillId="16" borderId="75" xfId="1" applyNumberFormat="1" applyFont="1" applyFill="1" applyBorder="1" applyAlignment="1">
      <alignment vertical="top" wrapText="1"/>
    </xf>
    <xf numFmtId="3" fontId="59" fillId="16" borderId="76" xfId="1" applyNumberFormat="1" applyFont="1" applyFill="1" applyBorder="1" applyAlignment="1">
      <alignment horizontal="center" vertical="center" wrapText="1"/>
    </xf>
    <xf numFmtId="3" fontId="59" fillId="16" borderId="77" xfId="1" applyNumberFormat="1" applyFont="1" applyFill="1" applyBorder="1" applyAlignment="1">
      <alignment horizontal="center" vertical="center" wrapText="1"/>
    </xf>
    <xf numFmtId="4" fontId="59" fillId="0" borderId="51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0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65" fillId="0" borderId="0" xfId="0" applyFont="1"/>
    <xf numFmtId="191" fontId="5" fillId="0" borderId="0" xfId="1566" applyNumberFormat="1" applyFont="1"/>
    <xf numFmtId="0" fontId="5" fillId="0" borderId="0" xfId="0" applyFont="1" applyBorder="1" applyAlignment="1">
      <alignment vertical="center"/>
    </xf>
    <xf numFmtId="0" fontId="59" fillId="0" borderId="48" xfId="977" applyFont="1" applyFill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65" fillId="0" borderId="0" xfId="0" applyFont="1" applyBorder="1"/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1" fontId="59" fillId="0" borderId="0" xfId="0" applyNumberFormat="1" applyFont="1" applyBorder="1" applyAlignment="1">
      <alignment horizontal="center"/>
    </xf>
    <xf numFmtId="0" fontId="59" fillId="0" borderId="0" xfId="977" applyFont="1" applyFill="1" applyBorder="1" applyAlignment="1">
      <alignment horizontal="left" vertical="center"/>
    </xf>
    <xf numFmtId="0" fontId="59" fillId="0" borderId="0" xfId="977" applyFont="1" applyFill="1" applyBorder="1" applyAlignment="1">
      <alignment horizontal="left" vertical="top"/>
    </xf>
    <xf numFmtId="0" fontId="5" fillId="0" borderId="0" xfId="1" applyFont="1" applyFill="1" applyBorder="1"/>
    <xf numFmtId="0" fontId="59" fillId="0" borderId="1" xfId="977" applyFont="1" applyFill="1" applyBorder="1" applyAlignment="1">
      <alignment horizontal="left" vertical="center"/>
    </xf>
    <xf numFmtId="0" fontId="59" fillId="0" borderId="2" xfId="977" applyFont="1" applyFill="1" applyBorder="1" applyAlignment="1">
      <alignment horizontal="center" vertical="center"/>
    </xf>
    <xf numFmtId="0" fontId="59" fillId="0" borderId="2" xfId="977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center" wrapText="1"/>
    </xf>
    <xf numFmtId="1" fontId="76" fillId="0" borderId="0" xfId="1" applyNumberFormat="1" applyFont="1" applyFill="1" applyBorder="1" applyAlignment="1">
      <alignment horizontal="center" vertical="top" wrapText="1"/>
    </xf>
    <xf numFmtId="0" fontId="59" fillId="0" borderId="4" xfId="977" applyFont="1" applyFill="1" applyBorder="1" applyAlignment="1">
      <alignment horizontal="left" vertical="center"/>
    </xf>
    <xf numFmtId="0" fontId="59" fillId="0" borderId="5" xfId="977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9" fillId="0" borderId="8" xfId="977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2" fontId="76" fillId="0" borderId="0" xfId="1" applyNumberFormat="1" applyFont="1" applyFill="1" applyBorder="1" applyAlignment="1">
      <alignment horizontal="center" vertical="center" wrapText="1"/>
    </xf>
    <xf numFmtId="0" fontId="59" fillId="0" borderId="8" xfId="977" applyFont="1" applyFill="1" applyBorder="1" applyAlignment="1">
      <alignment horizontal="left" vertical="center" wrapText="1"/>
    </xf>
    <xf numFmtId="1" fontId="76" fillId="0" borderId="0" xfId="1" applyNumberFormat="1" applyFont="1" applyFill="1" applyBorder="1" applyAlignment="1">
      <alignment horizontal="center" vertical="center"/>
    </xf>
    <xf numFmtId="0" fontId="75" fillId="0" borderId="0" xfId="1" applyFont="1" applyFill="1" applyBorder="1" applyAlignment="1">
      <alignment vertical="center"/>
    </xf>
    <xf numFmtId="0" fontId="75" fillId="0" borderId="0" xfId="1" applyFont="1" applyFill="1" applyBorder="1"/>
    <xf numFmtId="192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188" fontId="59" fillId="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49" fontId="59" fillId="0" borderId="8" xfId="1571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2" xfId="1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10" fontId="74" fillId="0" borderId="9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8" fillId="0" borderId="0" xfId="1" applyNumberFormat="1" applyFont="1" applyAlignment="1">
      <alignment horizontal="center"/>
    </xf>
    <xf numFmtId="1" fontId="5" fillId="0" borderId="50" xfId="1568" quotePrefix="1" applyNumberFormat="1" applyFont="1" applyFill="1" applyBorder="1" applyAlignment="1" applyProtection="1">
      <alignment horizontal="center"/>
      <protection locked="0"/>
    </xf>
    <xf numFmtId="1" fontId="5" fillId="0" borderId="0" xfId="1568" quotePrefix="1" applyNumberFormat="1" applyFont="1" applyFill="1" applyBorder="1" applyAlignment="1" applyProtection="1">
      <alignment horizontal="center"/>
      <protection locked="0"/>
    </xf>
    <xf numFmtId="1" fontId="5" fillId="0" borderId="47" xfId="1568" quotePrefix="1" applyNumberFormat="1" applyFont="1" applyFill="1" applyBorder="1" applyAlignment="1" applyProtection="1">
      <alignment horizontal="center"/>
      <protection locked="0"/>
    </xf>
    <xf numFmtId="1" fontId="5" fillId="0" borderId="38" xfId="1568" quotePrefix="1" applyNumberFormat="1" applyFont="1" applyFill="1" applyBorder="1" applyAlignment="1" applyProtection="1">
      <alignment horizontal="center"/>
      <protection locked="0"/>
    </xf>
    <xf numFmtId="3" fontId="5" fillId="0" borderId="5" xfId="1568" quotePrefix="1" applyNumberFormat="1" applyFont="1" applyFill="1" applyBorder="1" applyAlignment="1" applyProtection="1">
      <alignment horizontal="center"/>
      <protection locked="0"/>
    </xf>
    <xf numFmtId="4" fontId="60" fillId="0" borderId="5" xfId="1568" quotePrefix="1" applyNumberFormat="1" applyFont="1" applyFill="1" applyBorder="1" applyAlignment="1" applyProtection="1">
      <alignment horizontal="center"/>
      <protection locked="0"/>
    </xf>
    <xf numFmtId="3" fontId="5" fillId="0" borderId="6" xfId="1568" quotePrefix="1" applyNumberFormat="1" applyFont="1" applyFill="1" applyBorder="1" applyAlignment="1" applyProtection="1">
      <alignment horizontal="center"/>
      <protection locked="0"/>
    </xf>
    <xf numFmtId="3" fontId="74" fillId="0" borderId="9" xfId="1567" applyNumberFormat="1" applyFont="1" applyFill="1" applyBorder="1" applyAlignment="1">
      <alignment horizontal="center" vertical="center" wrapText="1"/>
    </xf>
    <xf numFmtId="2" fontId="59" fillId="0" borderId="9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1" fontId="5" fillId="0" borderId="2" xfId="1568" quotePrefix="1" applyNumberFormat="1" applyFont="1" applyFill="1" applyBorder="1" applyAlignment="1" applyProtection="1">
      <alignment horizontal="center"/>
      <protection locked="0"/>
    </xf>
    <xf numFmtId="0" fontId="5" fillId="0" borderId="2" xfId="1568" applyFont="1" applyFill="1" applyBorder="1" applyAlignment="1" applyProtection="1">
      <alignment horizontal="center" vertical="center" wrapText="1"/>
      <protection locked="0"/>
    </xf>
    <xf numFmtId="0" fontId="5" fillId="0" borderId="3" xfId="1568" applyFont="1" applyFill="1" applyBorder="1" applyAlignment="1" applyProtection="1">
      <alignment horizontal="center" vertical="center" wrapText="1"/>
      <protection locked="0"/>
    </xf>
    <xf numFmtId="49" fontId="66" fillId="0" borderId="78" xfId="1" applyNumberFormat="1" applyFont="1" applyFill="1" applyBorder="1" applyAlignment="1">
      <alignment horizontal="center" wrapText="1"/>
    </xf>
    <xf numFmtId="1" fontId="5" fillId="0" borderId="54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9" xfId="1568" quotePrefix="1" applyNumberFormat="1" applyFont="1" applyFill="1" applyBorder="1" applyAlignment="1" applyProtection="1">
      <alignment horizontal="left" wrapText="1"/>
      <protection locked="0"/>
    </xf>
    <xf numFmtId="1" fontId="5" fillId="0" borderId="41" xfId="1568" quotePrefix="1" applyNumberFormat="1" applyFont="1" applyFill="1" applyBorder="1" applyAlignment="1" applyProtection="1">
      <alignment horizontal="left" wrapText="1"/>
      <protection locked="0"/>
    </xf>
    <xf numFmtId="3" fontId="5" fillId="0" borderId="49" xfId="1568" quotePrefix="1" applyNumberFormat="1" applyFont="1" applyFill="1" applyBorder="1" applyAlignment="1" applyProtection="1">
      <alignment horizontal="center"/>
      <protection locked="0"/>
    </xf>
    <xf numFmtId="3" fontId="5" fillId="0" borderId="30" xfId="1568" quotePrefix="1" applyNumberFormat="1" applyFont="1" applyFill="1" applyBorder="1" applyAlignment="1" applyProtection="1">
      <alignment horizontal="left"/>
      <protection locked="0"/>
    </xf>
    <xf numFmtId="3" fontId="5" fillId="0" borderId="30" xfId="1568" quotePrefix="1" applyNumberFormat="1" applyFont="1" applyFill="1" applyBorder="1" applyAlignment="1" applyProtection="1">
      <alignment horizontal="center"/>
      <protection locked="0"/>
    </xf>
    <xf numFmtId="3" fontId="5" fillId="0" borderId="31" xfId="1568" quotePrefix="1" applyNumberFormat="1" applyFont="1" applyFill="1" applyBorder="1" applyAlignment="1" applyProtection="1">
      <alignment horizontal="center"/>
      <protection locked="0"/>
    </xf>
    <xf numFmtId="3" fontId="5" fillId="0" borderId="4" xfId="156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79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74" fillId="0" borderId="1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74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8" quotePrefix="1" applyNumberFormat="1" applyFont="1" applyFill="1" applyBorder="1" applyAlignment="1" applyProtection="1">
      <alignment horizontal="center" vertical="center"/>
      <protection locked="0"/>
    </xf>
    <xf numFmtId="3" fontId="59" fillId="0" borderId="3" xfId="1" applyNumberFormat="1" applyFont="1" applyFill="1" applyBorder="1" applyAlignment="1">
      <alignment horizontal="center" vertical="center" wrapText="1"/>
    </xf>
    <xf numFmtId="49" fontId="64" fillId="0" borderId="58" xfId="977" applyNumberFormat="1" applyFont="1" applyFill="1" applyBorder="1" applyAlignment="1">
      <alignment horizontal="left" vertical="top"/>
    </xf>
    <xf numFmtId="1" fontId="59" fillId="0" borderId="0" xfId="1" applyNumberFormat="1" applyFont="1" applyBorder="1" applyAlignment="1">
      <alignment horizontal="center"/>
    </xf>
    <xf numFmtId="1" fontId="59" fillId="0" borderId="0" xfId="1" applyNumberFormat="1" applyFont="1" applyFill="1" applyBorder="1" applyAlignment="1">
      <alignment horizontal="center"/>
    </xf>
    <xf numFmtId="1" fontId="59" fillId="0" borderId="6" xfId="1" applyNumberFormat="1" applyFont="1" applyFill="1" applyBorder="1" applyAlignment="1">
      <alignment horizontal="center" vertical="center" wrapText="1"/>
    </xf>
    <xf numFmtId="9" fontId="74" fillId="0" borderId="9" xfId="1" applyNumberFormat="1" applyFont="1" applyFill="1" applyBorder="1" applyAlignment="1">
      <alignment horizontal="center" vertical="center"/>
    </xf>
    <xf numFmtId="4" fontId="59" fillId="0" borderId="43" xfId="1" applyNumberFormat="1" applyFont="1" applyFill="1" applyBorder="1" applyAlignment="1">
      <alignment vertical="center" wrapText="1"/>
    </xf>
    <xf numFmtId="2" fontId="59" fillId="0" borderId="44" xfId="1" applyNumberFormat="1" applyFont="1" applyFill="1" applyBorder="1" applyAlignment="1">
      <alignment horizontal="center" vertical="center"/>
    </xf>
    <xf numFmtId="0" fontId="5" fillId="0" borderId="0" xfId="1" applyFont="1" applyFill="1"/>
    <xf numFmtId="167" fontId="59" fillId="0" borderId="0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6" xfId="0" applyNumberFormat="1" applyFont="1" applyFill="1" applyBorder="1" applyAlignment="1">
      <alignment vertical="center" wrapText="1"/>
    </xf>
    <xf numFmtId="0" fontId="5" fillId="0" borderId="1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4" fontId="67" fillId="25" borderId="61" xfId="0" applyNumberFormat="1" applyFont="1" applyFill="1" applyBorder="1" applyAlignment="1">
      <alignment vertical="center" wrapText="1"/>
    </xf>
    <xf numFmtId="4" fontId="67" fillId="25" borderId="33" xfId="0" applyNumberFormat="1" applyFont="1" applyFill="1" applyBorder="1" applyAlignment="1">
      <alignment vertical="center" wrapText="1"/>
    </xf>
    <xf numFmtId="4" fontId="67" fillId="25" borderId="31" xfId="0" applyNumberFormat="1" applyFont="1" applyFill="1" applyBorder="1" applyAlignment="1">
      <alignment vertical="center" wrapText="1"/>
    </xf>
    <xf numFmtId="4" fontId="67" fillId="25" borderId="49" xfId="0" applyNumberFormat="1" applyFont="1" applyFill="1" applyBorder="1" applyAlignment="1">
      <alignment vertical="center" wrapText="1"/>
    </xf>
    <xf numFmtId="4" fontId="59" fillId="16" borderId="61" xfId="0" applyNumberFormat="1" applyFont="1" applyFill="1" applyBorder="1" applyAlignment="1">
      <alignment horizontal="center" vertical="center" wrapText="1"/>
    </xf>
    <xf numFmtId="4" fontId="59" fillId="16" borderId="30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0" fontId="5" fillId="0" borderId="53" xfId="1568" applyFont="1" applyFill="1" applyBorder="1" applyAlignment="1" applyProtection="1">
      <alignment horizontal="center" vertical="center" wrapText="1"/>
      <protection locked="0"/>
    </xf>
    <xf numFmtId="0" fontId="5" fillId="0" borderId="52" xfId="1568" applyFont="1" applyFill="1" applyBorder="1" applyAlignment="1" applyProtection="1">
      <alignment horizontal="center" vertical="center" wrapText="1"/>
      <protection locked="0"/>
    </xf>
    <xf numFmtId="0" fontId="5" fillId="0" borderId="59" xfId="1568" applyFont="1" applyFill="1" applyBorder="1" applyAlignment="1" applyProtection="1">
      <alignment horizontal="center" vertical="center" wrapText="1"/>
      <protection locked="0"/>
    </xf>
    <xf numFmtId="0" fontId="5" fillId="0" borderId="54" xfId="1568" applyFont="1" applyFill="1" applyBorder="1" applyAlignment="1" applyProtection="1">
      <alignment horizontal="center" vertical="center" wrapText="1"/>
      <protection locked="0"/>
    </xf>
    <xf numFmtId="0" fontId="5" fillId="0" borderId="58" xfId="1568" applyFont="1" applyFill="1" applyBorder="1" applyAlignment="1" applyProtection="1">
      <alignment horizontal="center" vertical="center" wrapText="1"/>
      <protection locked="0"/>
    </xf>
    <xf numFmtId="0" fontId="5" fillId="0" borderId="60" xfId="1568" applyFont="1" applyFill="1" applyBorder="1" applyAlignment="1" applyProtection="1">
      <alignment horizontal="center" vertical="center" wrapText="1"/>
      <protection locked="0"/>
    </xf>
    <xf numFmtId="0" fontId="5" fillId="0" borderId="55" xfId="1568" applyFont="1" applyFill="1" applyBorder="1" applyAlignment="1" applyProtection="1">
      <alignment horizontal="center" vertical="center" wrapText="1"/>
      <protection locked="0"/>
    </xf>
    <xf numFmtId="0" fontId="5" fillId="0" borderId="46" xfId="1568" applyFont="1" applyFill="1" applyBorder="1" applyAlignment="1" applyProtection="1">
      <alignment horizontal="center" vertical="center" wrapText="1"/>
      <protection locked="0"/>
    </xf>
    <xf numFmtId="0" fontId="5" fillId="0" borderId="33" xfId="1568" applyFont="1" applyFill="1" applyBorder="1" applyAlignment="1" applyProtection="1">
      <alignment horizontal="center" vertical="center" wrapText="1"/>
      <protection locked="0"/>
    </xf>
    <xf numFmtId="0" fontId="5" fillId="0" borderId="5" xfId="1568" applyFont="1" applyFill="1" applyBorder="1" applyAlignment="1" applyProtection="1">
      <alignment horizontal="center" vertical="center" wrapText="1"/>
      <protection locked="0"/>
    </xf>
    <xf numFmtId="0" fontId="5" fillId="0" borderId="8" xfId="1568" applyFont="1" applyFill="1" applyBorder="1" applyAlignment="1" applyProtection="1">
      <alignment horizontal="center" vertical="center" wrapText="1"/>
      <protection locked="0"/>
    </xf>
    <xf numFmtId="0" fontId="5" fillId="0" borderId="34" xfId="1568" applyFont="1" applyFill="1" applyBorder="1" applyAlignment="1" applyProtection="1">
      <alignment horizontal="center" vertical="center" wrapText="1"/>
      <protection locked="0"/>
    </xf>
    <xf numFmtId="0" fontId="61" fillId="0" borderId="56" xfId="1" applyFont="1" applyBorder="1" applyAlignment="1">
      <alignment horizontal="center"/>
    </xf>
    <xf numFmtId="0" fontId="61" fillId="0" borderId="57" xfId="1" applyFont="1" applyBorder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68" fillId="0" borderId="0" xfId="1" applyNumberFormat="1" applyFont="1" applyAlignment="1">
      <alignment horizontal="center"/>
    </xf>
    <xf numFmtId="0" fontId="5" fillId="0" borderId="71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2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0" fontId="69" fillId="0" borderId="8" xfId="1" applyFont="1" applyBorder="1" applyAlignment="1">
      <alignment horizontal="center" wrapText="1"/>
    </xf>
    <xf numFmtId="0" fontId="64" fillId="0" borderId="8" xfId="1569" applyFont="1" applyFill="1" applyBorder="1" applyAlignment="1">
      <alignment horizontal="center" vertical="center" wrapText="1"/>
    </xf>
    <xf numFmtId="0" fontId="64" fillId="0" borderId="43" xfId="1569" applyFont="1" applyFill="1" applyBorder="1" applyAlignment="1">
      <alignment horizontal="center" vertical="center" wrapText="1"/>
    </xf>
    <xf numFmtId="0" fontId="70" fillId="0" borderId="34" xfId="1569" applyFont="1" applyFill="1" applyBorder="1" applyAlignment="1">
      <alignment horizontal="center" vertical="center" wrapText="1"/>
    </xf>
    <xf numFmtId="0" fontId="70" fillId="0" borderId="11" xfId="1569" applyFont="1" applyFill="1" applyBorder="1" applyAlignment="1">
      <alignment horizontal="center" vertical="center" wrapText="1"/>
    </xf>
    <xf numFmtId="0" fontId="69" fillId="0" borderId="8" xfId="1569" applyFont="1" applyFill="1" applyBorder="1" applyAlignment="1">
      <alignment horizontal="center" vertical="center" wrapText="1"/>
    </xf>
    <xf numFmtId="0" fontId="69" fillId="0" borderId="43" xfId="1569" applyFont="1" applyFill="1" applyBorder="1" applyAlignment="1">
      <alignment horizontal="center" vertical="center" wrapText="1"/>
    </xf>
    <xf numFmtId="189" fontId="69" fillId="0" borderId="9" xfId="1568" applyNumberFormat="1" applyFont="1" applyFill="1" applyBorder="1" applyAlignment="1" applyProtection="1">
      <alignment horizontal="center" vertical="center" wrapText="1"/>
      <protection locked="0"/>
    </xf>
    <xf numFmtId="189" fontId="69" fillId="0" borderId="44" xfId="1568" applyNumberFormat="1" applyFont="1" applyFill="1" applyBorder="1" applyAlignment="1" applyProtection="1">
      <alignment horizontal="center" vertical="center" wrapText="1"/>
      <protection locked="0"/>
    </xf>
  </cellXfs>
  <cellStyles count="1572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1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2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3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4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5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6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7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8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9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2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3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9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1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2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3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0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1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2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3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4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5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6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7"/>
    <cellStyle name="Обычный 50" xfId="958"/>
    <cellStyle name="Обычный 51" xfId="1513"/>
    <cellStyle name="Обычный 52" xfId="1514"/>
    <cellStyle name="Обычный 53" xfId="1515"/>
    <cellStyle name="Обычный 54" xfId="1516"/>
    <cellStyle name="Обычный 55" xfId="959"/>
    <cellStyle name="Обычный 56" xfId="1517"/>
    <cellStyle name="Обычный 57" xfId="1518"/>
    <cellStyle name="Обычный 58" xfId="1519"/>
    <cellStyle name="Обычный 59" xfId="1520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1"/>
    <cellStyle name="Обычный 61" xfId="967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8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69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0"/>
    <cellStyle name="Обычный_SSR5086" xfId="1571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7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" xfId="1567" builtinId="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" xfId="1566" builtinId="3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22.%20&#1042;&#1042;,%20&#1053;&#1057;/2015/1322.1.%20119&#1043;&#1072;&#1079;&#1086;&#1087;&#1088;&#1086;&#1074;&#1086;&#1076;%20&#1040;&#1075;&#1072;&#1085;/&#1056;&#1040;&#1057;&#1063;&#1045;&#1058;%20&#1054;&#1062;&#1080;&#1055;&#1058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  <sheetName val="ф8 ПНР"/>
      <sheetName val="ф8 смр"/>
      <sheetName val="мат-лы "/>
      <sheetName val="обор"/>
      <sheetName val="ТР-Т  МАТЕР"/>
      <sheetName val="перебазировка"/>
      <sheetName val="р"/>
    </sheetNames>
    <sheetDataSet>
      <sheetData sheetId="0"/>
      <sheetData sheetId="1"/>
      <sheetData sheetId="2"/>
      <sheetData sheetId="3">
        <row r="5">
          <cell r="B5" t="str">
            <v>Газопровод "Аган-НВ ГПК". Участок ПК0-ПК48+50</v>
          </cell>
        </row>
        <row r="6">
          <cell r="B6" t="str">
            <v>Газопровод "Аган-НВ ГПК". Участок ПК0-ПК48+50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Y71"/>
  <sheetViews>
    <sheetView tabSelected="1" topLeftCell="E1" zoomScale="70" zoomScaleNormal="70" workbookViewId="0">
      <selection activeCell="E14" sqref="E14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7.7109375" style="2" customWidth="1"/>
    <col min="4" max="4" width="9.5703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7"/>
      <c r="X1" s="200" t="s">
        <v>72</v>
      </c>
      <c r="Y1" s="200"/>
    </row>
    <row r="2" spans="1:27" ht="15.75" x14ac:dyDescent="0.25">
      <c r="A2" s="7"/>
      <c r="X2" s="149"/>
      <c r="Y2" s="149"/>
    </row>
    <row r="3" spans="1:27" x14ac:dyDescent="0.2">
      <c r="A3" s="227" t="s">
        <v>10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</row>
    <row r="4" spans="1:27" x14ac:dyDescent="0.2">
      <c r="A4" s="200" t="s">
        <v>11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</row>
    <row r="5" spans="1:27" ht="14.25" x14ac:dyDescent="0.2">
      <c r="A5" s="196" t="s">
        <v>12</v>
      </c>
      <c r="B5" s="228" t="str">
        <f>'[5]ф8 смр'!B5:Y5</f>
        <v>Газопровод "Аган-НВ ГПК". Участок ПК0-ПК48+50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</row>
    <row r="6" spans="1:27" ht="14.25" x14ac:dyDescent="0.2">
      <c r="A6" s="196" t="s">
        <v>13</v>
      </c>
      <c r="B6" s="228" t="str">
        <f>'[5]ф8 смр'!B6:Y6</f>
        <v>Газопровод "Аган-НВ ГПК". Участок ПК0-ПК48+50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52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2.75" customHeight="1" thickBot="1" x14ac:dyDescent="0.25">
      <c r="B9" s="11"/>
      <c r="C9" s="11"/>
      <c r="D9" s="11"/>
      <c r="E9" s="150"/>
      <c r="F9" s="12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27" ht="12.75" customHeight="1" x14ac:dyDescent="0.2">
      <c r="A10" s="213" t="s">
        <v>14</v>
      </c>
      <c r="B10" s="216" t="s">
        <v>15</v>
      </c>
      <c r="C10" s="219" t="s">
        <v>16</v>
      </c>
      <c r="D10" s="222" t="s">
        <v>9</v>
      </c>
      <c r="E10" s="225" t="s">
        <v>17</v>
      </c>
      <c r="F10" s="226"/>
      <c r="G10" s="226"/>
      <c r="H10" s="226"/>
      <c r="I10" s="226"/>
      <c r="J10" s="226"/>
      <c r="K10" s="226"/>
      <c r="L10" s="226"/>
      <c r="M10" s="201" t="s">
        <v>18</v>
      </c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3"/>
      <c r="Z10" s="229"/>
      <c r="AA10" s="200"/>
    </row>
    <row r="11" spans="1:27" ht="12.75" customHeight="1" x14ac:dyDescent="0.2">
      <c r="A11" s="214"/>
      <c r="B11" s="217"/>
      <c r="C11" s="220"/>
      <c r="D11" s="223"/>
      <c r="E11" s="220" t="s">
        <v>19</v>
      </c>
      <c r="F11" s="230" t="s">
        <v>20</v>
      </c>
      <c r="G11" s="231"/>
      <c r="H11" s="231"/>
      <c r="I11" s="231"/>
      <c r="J11" s="231"/>
      <c r="K11" s="231"/>
      <c r="L11" s="231"/>
      <c r="M11" s="232" t="s">
        <v>21</v>
      </c>
      <c r="N11" s="234" t="s">
        <v>22</v>
      </c>
      <c r="O11" s="234"/>
      <c r="P11" s="234" t="s">
        <v>23</v>
      </c>
      <c r="Q11" s="234"/>
      <c r="R11" s="235" t="s">
        <v>24</v>
      </c>
      <c r="S11" s="237" t="s">
        <v>25</v>
      </c>
      <c r="T11" s="235" t="s">
        <v>26</v>
      </c>
      <c r="U11" s="239" t="s">
        <v>27</v>
      </c>
      <c r="V11" s="237" t="s">
        <v>28</v>
      </c>
      <c r="W11" s="239" t="s">
        <v>29</v>
      </c>
      <c r="X11" s="239" t="s">
        <v>7</v>
      </c>
      <c r="Y11" s="241" t="s">
        <v>30</v>
      </c>
    </row>
    <row r="12" spans="1:27" ht="64.5" thickBot="1" x14ac:dyDescent="0.25">
      <c r="A12" s="215"/>
      <c r="B12" s="218"/>
      <c r="C12" s="221"/>
      <c r="D12" s="224"/>
      <c r="E12" s="221"/>
      <c r="F12" s="151" t="s">
        <v>31</v>
      </c>
      <c r="G12" s="151" t="s">
        <v>32</v>
      </c>
      <c r="H12" s="151" t="s">
        <v>33</v>
      </c>
      <c r="I12" s="151" t="s">
        <v>34</v>
      </c>
      <c r="J12" s="151" t="s">
        <v>35</v>
      </c>
      <c r="K12" s="151" t="s">
        <v>29</v>
      </c>
      <c r="L12" s="13" t="s">
        <v>7</v>
      </c>
      <c r="M12" s="233"/>
      <c r="N12" s="14" t="s">
        <v>36</v>
      </c>
      <c r="O12" s="15" t="s">
        <v>37</v>
      </c>
      <c r="P12" s="14" t="s">
        <v>36</v>
      </c>
      <c r="Q12" s="15" t="s">
        <v>37</v>
      </c>
      <c r="R12" s="236"/>
      <c r="S12" s="238"/>
      <c r="T12" s="236"/>
      <c r="U12" s="240"/>
      <c r="V12" s="238"/>
      <c r="W12" s="240"/>
      <c r="X12" s="240"/>
      <c r="Y12" s="242"/>
      <c r="Z12" s="145"/>
    </row>
    <row r="13" spans="1:27" s="149" customFormat="1" ht="13.5" thickBot="1" x14ac:dyDescent="0.25">
      <c r="A13" s="162">
        <v>1</v>
      </c>
      <c r="B13" s="163">
        <f>A13+1</f>
        <v>2</v>
      </c>
      <c r="C13" s="163">
        <v>3</v>
      </c>
      <c r="D13" s="163">
        <v>4</v>
      </c>
      <c r="E13" s="163">
        <v>5</v>
      </c>
      <c r="F13" s="164">
        <v>6</v>
      </c>
      <c r="G13" s="164">
        <v>7</v>
      </c>
      <c r="H13" s="164">
        <v>8</v>
      </c>
      <c r="I13" s="164">
        <v>9</v>
      </c>
      <c r="J13" s="164">
        <v>10</v>
      </c>
      <c r="K13" s="164">
        <v>11</v>
      </c>
      <c r="L13" s="165">
        <v>12</v>
      </c>
      <c r="M13" s="153">
        <v>13</v>
      </c>
      <c r="N13" s="154">
        <v>14</v>
      </c>
      <c r="O13" s="154">
        <v>15</v>
      </c>
      <c r="P13" s="154">
        <v>16</v>
      </c>
      <c r="Q13" s="155">
        <v>17</v>
      </c>
      <c r="R13" s="153">
        <v>18</v>
      </c>
      <c r="S13" s="153">
        <v>19</v>
      </c>
      <c r="T13" s="156">
        <v>20</v>
      </c>
      <c r="U13" s="156">
        <v>21</v>
      </c>
      <c r="V13" s="156">
        <v>22</v>
      </c>
      <c r="W13" s="156">
        <v>23</v>
      </c>
      <c r="X13" s="156">
        <v>24</v>
      </c>
      <c r="Y13" s="155">
        <v>25</v>
      </c>
    </row>
    <row r="14" spans="1:27" ht="29.25" customHeight="1" thickBot="1" x14ac:dyDescent="0.25">
      <c r="A14" s="166" t="s">
        <v>66</v>
      </c>
      <c r="B14" s="167" t="s">
        <v>67</v>
      </c>
      <c r="C14" s="168"/>
      <c r="D14" s="169"/>
      <c r="E14" s="170">
        <f>F14+G14+H14+K14+L14</f>
        <v>29374</v>
      </c>
      <c r="F14" s="171"/>
      <c r="G14" s="172">
        <v>14122</v>
      </c>
      <c r="H14" s="172"/>
      <c r="I14" s="172"/>
      <c r="J14" s="172"/>
      <c r="K14" s="172">
        <v>9603</v>
      </c>
      <c r="L14" s="173">
        <v>5649</v>
      </c>
      <c r="M14" s="174"/>
      <c r="N14" s="157"/>
      <c r="O14" s="157"/>
      <c r="P14" s="157"/>
      <c r="Q14" s="157"/>
      <c r="R14" s="157"/>
      <c r="S14" s="158">
        <v>303.66000000000003</v>
      </c>
      <c r="T14" s="157"/>
      <c r="U14" s="157"/>
      <c r="V14" s="158"/>
      <c r="W14" s="157"/>
      <c r="X14" s="157"/>
      <c r="Y14" s="159"/>
    </row>
    <row r="15" spans="1:27" ht="29.25" customHeight="1" thickBot="1" x14ac:dyDescent="0.25">
      <c r="A15" s="175"/>
      <c r="B15" s="176" t="s">
        <v>39</v>
      </c>
      <c r="C15" s="177"/>
      <c r="D15" s="178"/>
      <c r="E15" s="179">
        <f t="shared" ref="E15:L15" si="0">SUM(E14:E14)</f>
        <v>29374</v>
      </c>
      <c r="F15" s="179"/>
      <c r="G15" s="179">
        <f t="shared" si="0"/>
        <v>14122</v>
      </c>
      <c r="H15" s="179"/>
      <c r="I15" s="179"/>
      <c r="J15" s="179"/>
      <c r="K15" s="179">
        <f t="shared" si="0"/>
        <v>9603</v>
      </c>
      <c r="L15" s="179">
        <f t="shared" si="0"/>
        <v>5649</v>
      </c>
      <c r="M15" s="180"/>
      <c r="N15" s="181"/>
      <c r="O15" s="181"/>
      <c r="P15" s="181"/>
      <c r="Q15" s="179"/>
      <c r="R15" s="182"/>
      <c r="S15" s="183">
        <f>SUM(S14:S14)</f>
        <v>303.66000000000003</v>
      </c>
      <c r="T15" s="182"/>
      <c r="U15" s="184"/>
      <c r="V15" s="183"/>
      <c r="W15" s="182"/>
      <c r="X15" s="182"/>
      <c r="Y15" s="185"/>
      <c r="Z15" s="16"/>
    </row>
    <row r="16" spans="1:27" ht="13.5" x14ac:dyDescent="0.2">
      <c r="A16" s="17" t="s">
        <v>40</v>
      </c>
      <c r="B16" s="18" t="s">
        <v>65</v>
      </c>
      <c r="C16" s="19"/>
      <c r="D16" s="20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2"/>
    </row>
    <row r="17" spans="1:259" ht="38.25" customHeight="1" thickBot="1" x14ac:dyDescent="0.25">
      <c r="A17" s="23"/>
      <c r="B17" s="24" t="s">
        <v>41</v>
      </c>
      <c r="C17" s="25"/>
      <c r="D17" s="26"/>
      <c r="E17" s="27">
        <f>E15+E16</f>
        <v>29374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</row>
    <row r="18" spans="1:259" x14ac:dyDescent="0.2">
      <c r="A18" s="29"/>
      <c r="B18" s="30" t="s">
        <v>42</v>
      </c>
      <c r="C18" s="31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4"/>
      <c r="T18" s="33"/>
      <c r="U18" s="33"/>
      <c r="V18" s="34"/>
      <c r="W18" s="33"/>
      <c r="X18" s="33"/>
      <c r="Y18" s="35"/>
      <c r="Z18" s="16"/>
    </row>
    <row r="19" spans="1:259" ht="13.5" x14ac:dyDescent="0.2">
      <c r="A19" s="23" t="s">
        <v>40</v>
      </c>
      <c r="B19" s="36" t="s">
        <v>68</v>
      </c>
      <c r="C19" s="37"/>
      <c r="D19" s="38"/>
      <c r="E19" s="39">
        <f>E17*D41</f>
        <v>440.60999999999996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40"/>
      <c r="Z19" s="16"/>
    </row>
    <row r="20" spans="1:259" ht="38.25" x14ac:dyDescent="0.2">
      <c r="A20" s="23" t="s">
        <v>40</v>
      </c>
      <c r="B20" s="41" t="s">
        <v>43</v>
      </c>
      <c r="C20" s="42"/>
      <c r="D20" s="43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  <c r="HS20" s="45"/>
      <c r="HT20" s="45"/>
      <c r="HU20" s="45"/>
      <c r="HV20" s="45"/>
      <c r="HW20" s="45"/>
      <c r="HX20" s="45"/>
      <c r="HY20" s="45"/>
      <c r="HZ20" s="45"/>
      <c r="IA20" s="45"/>
      <c r="IB20" s="45"/>
      <c r="IC20" s="45"/>
      <c r="ID20" s="45"/>
      <c r="IE20" s="45"/>
      <c r="IF20" s="45"/>
      <c r="IG20" s="45"/>
      <c r="IH20" s="45"/>
      <c r="II20" s="45"/>
      <c r="IJ20" s="45"/>
      <c r="IK20" s="45"/>
      <c r="IL20" s="45"/>
      <c r="IM20" s="45"/>
      <c r="IN20" s="45"/>
      <c r="IO20" s="45"/>
      <c r="IP20" s="45"/>
      <c r="IQ20" s="45"/>
      <c r="IR20" s="45"/>
      <c r="IS20" s="45"/>
      <c r="IT20" s="45"/>
      <c r="IU20" s="45"/>
      <c r="IV20" s="45"/>
      <c r="IW20" s="45"/>
      <c r="IX20" s="45"/>
      <c r="IY20" s="45"/>
    </row>
    <row r="21" spans="1:259" x14ac:dyDescent="0.2">
      <c r="A21" s="23"/>
      <c r="B21" s="186" t="s">
        <v>69</v>
      </c>
      <c r="C21" s="46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160"/>
    </row>
    <row r="22" spans="1:259" x14ac:dyDescent="0.2">
      <c r="A22" s="23"/>
      <c r="B22" s="49" t="s">
        <v>44</v>
      </c>
      <c r="C22" s="50"/>
      <c r="D22" s="51"/>
      <c r="E22" s="39">
        <f>E19+E20+E21</f>
        <v>440.60999999999996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44"/>
    </row>
    <row r="23" spans="1:259" ht="13.5" thickBot="1" x14ac:dyDescent="0.25">
      <c r="A23" s="52"/>
      <c r="B23" s="53" t="s">
        <v>45</v>
      </c>
      <c r="C23" s="54"/>
      <c r="D23" s="55"/>
      <c r="E23" s="56">
        <f>E15+E22</f>
        <v>29814.61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7"/>
    </row>
    <row r="24" spans="1:259" ht="13.5" x14ac:dyDescent="0.2">
      <c r="A24" s="17" t="s">
        <v>40</v>
      </c>
      <c r="B24" s="58" t="s">
        <v>46</v>
      </c>
      <c r="C24" s="59"/>
      <c r="D24" s="60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2"/>
      <c r="Y24" s="63"/>
    </row>
    <row r="25" spans="1:259" ht="13.5" thickBot="1" x14ac:dyDescent="0.25">
      <c r="A25" s="64"/>
      <c r="B25" s="65" t="s">
        <v>47</v>
      </c>
      <c r="C25" s="66"/>
      <c r="D25" s="67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9"/>
      <c r="Y25" s="70"/>
    </row>
    <row r="26" spans="1:259" x14ac:dyDescent="0.2">
      <c r="A26" s="71"/>
      <c r="B26" s="72" t="s">
        <v>48</v>
      </c>
      <c r="C26" s="73"/>
      <c r="D26" s="73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5"/>
    </row>
    <row r="27" spans="1:259" x14ac:dyDescent="0.2">
      <c r="A27" s="76"/>
      <c r="B27" s="77" t="s">
        <v>49</v>
      </c>
      <c r="C27" s="78"/>
      <c r="D27" s="78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80"/>
      <c r="S27" s="80"/>
      <c r="T27" s="80"/>
      <c r="U27" s="80"/>
      <c r="V27" s="80"/>
      <c r="W27" s="80"/>
      <c r="X27" s="80"/>
      <c r="Y27" s="81"/>
    </row>
    <row r="28" spans="1:259" ht="13.5" thickBot="1" x14ac:dyDescent="0.25">
      <c r="A28" s="82"/>
      <c r="B28" s="83" t="s">
        <v>50</v>
      </c>
      <c r="C28" s="84"/>
      <c r="D28" s="84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6"/>
    </row>
    <row r="29" spans="1:259" ht="12.75" customHeight="1" x14ac:dyDescent="0.2">
      <c r="A29" s="3"/>
      <c r="B29" s="87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9"/>
      <c r="U29" s="89"/>
      <c r="V29" s="89"/>
      <c r="W29" s="89"/>
      <c r="X29" s="89"/>
      <c r="Y29" s="89"/>
      <c r="Z29" s="89"/>
      <c r="AA29" s="89"/>
    </row>
    <row r="30" spans="1:259" s="4" customFormat="1" ht="12.75" customHeight="1" x14ac:dyDescent="0.2">
      <c r="A30" s="90"/>
      <c r="B30" s="204"/>
      <c r="C30" s="205"/>
      <c r="D30" s="208" t="s">
        <v>51</v>
      </c>
      <c r="E30" s="210" t="s">
        <v>52</v>
      </c>
      <c r="F30" s="211"/>
      <c r="G30" s="211"/>
      <c r="H30" s="91"/>
      <c r="I30" s="91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</row>
    <row r="31" spans="1:259" s="4" customFormat="1" ht="13.5" customHeight="1" x14ac:dyDescent="0.2">
      <c r="A31" s="90"/>
      <c r="B31" s="206"/>
      <c r="C31" s="207"/>
      <c r="D31" s="209"/>
      <c r="E31" s="92">
        <v>2015</v>
      </c>
      <c r="F31" s="92">
        <v>2016</v>
      </c>
      <c r="G31" s="93">
        <v>2017</v>
      </c>
      <c r="H31" s="94"/>
      <c r="I31" s="94"/>
      <c r="J31" s="94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</row>
    <row r="32" spans="1:259" s="4" customFormat="1" ht="13.5" x14ac:dyDescent="0.2">
      <c r="A32" s="90"/>
      <c r="B32" s="197" t="s">
        <v>53</v>
      </c>
      <c r="C32" s="198"/>
      <c r="D32" s="95"/>
      <c r="E32" s="96"/>
      <c r="F32" s="96"/>
      <c r="G32" s="96"/>
      <c r="H32" s="97"/>
      <c r="I32" s="97"/>
      <c r="J32" s="97"/>
      <c r="K32" s="98"/>
      <c r="L32" s="97"/>
      <c r="M32" s="99"/>
      <c r="N32" s="99"/>
      <c r="O32" s="100"/>
      <c r="P32" s="99"/>
      <c r="Q32" s="99"/>
      <c r="S32" s="101"/>
      <c r="U32" s="101"/>
      <c r="X32" s="102"/>
    </row>
    <row r="33" spans="1:27" s="4" customFormat="1" ht="13.5" x14ac:dyDescent="0.25">
      <c r="A33" s="103"/>
      <c r="B33" s="104"/>
      <c r="C33" s="105"/>
      <c r="D33" s="105"/>
      <c r="E33" s="105"/>
      <c r="F33" s="103"/>
      <c r="G33" s="103"/>
      <c r="H33" s="6"/>
      <c r="I33" s="6"/>
      <c r="J33" s="6"/>
      <c r="K33" s="6"/>
      <c r="L33" s="6"/>
      <c r="M33" s="100"/>
      <c r="N33" s="106"/>
      <c r="O33" s="106"/>
      <c r="P33" s="106"/>
      <c r="Q33" s="107"/>
      <c r="R33" s="108"/>
      <c r="S33" s="100"/>
      <c r="T33" s="108"/>
      <c r="U33" s="100"/>
      <c r="V33" s="109"/>
    </row>
    <row r="34" spans="1:27" s="4" customFormat="1" ht="12.75" customHeight="1" x14ac:dyDescent="0.25">
      <c r="A34" s="110" t="s">
        <v>64</v>
      </c>
      <c r="B34" s="110"/>
      <c r="C34" s="110"/>
      <c r="D34" s="110"/>
      <c r="E34" s="110"/>
      <c r="F34" s="103"/>
      <c r="G34" s="103"/>
      <c r="H34" s="6"/>
      <c r="I34" s="6"/>
      <c r="J34" s="6"/>
      <c r="K34" s="6"/>
      <c r="L34" s="6"/>
      <c r="M34" s="100"/>
      <c r="N34" s="106"/>
      <c r="O34" s="106"/>
      <c r="P34" s="106"/>
      <c r="Q34" s="107"/>
      <c r="R34" s="108"/>
      <c r="S34" s="100"/>
      <c r="T34" s="108"/>
      <c r="U34" s="100"/>
      <c r="V34" s="109"/>
    </row>
    <row r="35" spans="1:27" ht="12.75" customHeight="1" thickBot="1" x14ac:dyDescent="0.25">
      <c r="A35" s="110"/>
      <c r="B35" s="110"/>
      <c r="C35" s="110"/>
      <c r="D35" s="110"/>
      <c r="E35" s="110"/>
      <c r="F35" s="110"/>
      <c r="G35" s="1"/>
      <c r="H35" s="3"/>
      <c r="I35" s="3"/>
      <c r="J35" s="111"/>
      <c r="K35" s="3"/>
      <c r="L35" s="3"/>
      <c r="M35" s="195"/>
      <c r="N35" s="3"/>
      <c r="O35" s="3"/>
      <c r="P35" s="3"/>
      <c r="Q35" s="3"/>
      <c r="R35" s="3"/>
      <c r="S35" s="3"/>
      <c r="T35" s="112"/>
      <c r="U35" s="112"/>
      <c r="V35" s="112"/>
      <c r="W35" s="112"/>
      <c r="X35" s="112"/>
      <c r="Z35" s="187"/>
      <c r="AA35" s="188"/>
    </row>
    <row r="36" spans="1:27" ht="13.5" customHeight="1" thickBot="1" x14ac:dyDescent="0.25">
      <c r="A36" s="113" t="s">
        <v>54</v>
      </c>
      <c r="B36" s="114" t="s">
        <v>0</v>
      </c>
      <c r="C36" s="115" t="s">
        <v>1</v>
      </c>
      <c r="D36" s="116" t="s">
        <v>55</v>
      </c>
      <c r="E36" s="117"/>
      <c r="F36" s="117"/>
      <c r="G36" s="117"/>
      <c r="I36" s="118"/>
      <c r="J36" s="118"/>
      <c r="K36" s="118"/>
      <c r="L36" s="118"/>
      <c r="M36" s="112"/>
      <c r="N36" s="112"/>
      <c r="O36" s="112"/>
      <c r="P36" s="112"/>
    </row>
    <row r="37" spans="1:27" x14ac:dyDescent="0.2">
      <c r="A37" s="119"/>
      <c r="B37" s="120" t="s">
        <v>56</v>
      </c>
      <c r="C37" s="121" t="s">
        <v>70</v>
      </c>
      <c r="D37" s="189"/>
      <c r="E37" s="117"/>
      <c r="F37" s="117"/>
      <c r="I37" s="118"/>
      <c r="J37" s="118"/>
      <c r="K37" s="118"/>
      <c r="L37" s="118"/>
      <c r="M37" s="112"/>
      <c r="N37" s="112"/>
      <c r="O37" s="112"/>
      <c r="P37" s="112"/>
    </row>
    <row r="38" spans="1:27" x14ac:dyDescent="0.2">
      <c r="A38" s="122">
        <v>1</v>
      </c>
      <c r="B38" s="123" t="s">
        <v>57</v>
      </c>
      <c r="C38" s="124"/>
      <c r="D38" s="161"/>
      <c r="E38" s="125"/>
      <c r="F38" s="125"/>
      <c r="G38" s="125"/>
      <c r="I38" s="125"/>
      <c r="J38" s="125"/>
      <c r="K38" s="125"/>
      <c r="L38" s="125"/>
      <c r="M38" s="112"/>
      <c r="N38" s="112"/>
      <c r="O38" s="112"/>
      <c r="P38" s="112"/>
    </row>
    <row r="39" spans="1:27" ht="25.5" x14ac:dyDescent="0.2">
      <c r="A39" s="122">
        <v>2</v>
      </c>
      <c r="B39" s="126" t="s">
        <v>58</v>
      </c>
      <c r="C39" s="124"/>
      <c r="D39" s="161"/>
      <c r="E39" s="127"/>
      <c r="F39" s="128"/>
      <c r="G39" s="128"/>
      <c r="I39" s="129"/>
      <c r="J39" s="129"/>
      <c r="K39" s="129"/>
      <c r="L39" s="129"/>
      <c r="M39" s="112"/>
      <c r="N39" s="112"/>
      <c r="O39" s="112"/>
      <c r="P39" s="112"/>
    </row>
    <row r="40" spans="1:27" x14ac:dyDescent="0.2">
      <c r="A40" s="122">
        <v>3</v>
      </c>
      <c r="B40" s="123" t="s">
        <v>8</v>
      </c>
      <c r="C40" s="124" t="s">
        <v>2</v>
      </c>
      <c r="D40" s="130">
        <v>3.5000000000000003E-2</v>
      </c>
      <c r="E40" s="131"/>
      <c r="F40" s="131"/>
      <c r="G40" s="131"/>
      <c r="H40" s="112"/>
      <c r="I40" s="112"/>
      <c r="J40" s="112"/>
      <c r="K40" s="112"/>
      <c r="L40" s="112"/>
      <c r="M40" s="112"/>
      <c r="N40" s="112"/>
      <c r="O40" s="112"/>
      <c r="P40" s="112"/>
      <c r="Q40" s="112"/>
    </row>
    <row r="41" spans="1:27" x14ac:dyDescent="0.2">
      <c r="A41" s="122">
        <v>4</v>
      </c>
      <c r="B41" s="132" t="s">
        <v>71</v>
      </c>
      <c r="C41" s="124" t="s">
        <v>2</v>
      </c>
      <c r="D41" s="133">
        <v>1.4999999999999999E-2</v>
      </c>
      <c r="E41" s="134"/>
      <c r="F41" s="134"/>
      <c r="G41" s="134"/>
    </row>
    <row r="42" spans="1:27" ht="38.25" x14ac:dyDescent="0.2">
      <c r="A42" s="122">
        <v>5</v>
      </c>
      <c r="B42" s="135" t="s">
        <v>59</v>
      </c>
      <c r="C42" s="124" t="s">
        <v>2</v>
      </c>
      <c r="D42" s="130">
        <v>1.4999999999999999E-2</v>
      </c>
      <c r="E42" s="134"/>
      <c r="F42" s="134"/>
      <c r="G42" s="134"/>
    </row>
    <row r="43" spans="1:27" x14ac:dyDescent="0.2">
      <c r="A43" s="122">
        <v>6</v>
      </c>
      <c r="B43" s="132" t="s">
        <v>60</v>
      </c>
      <c r="C43" s="124" t="s">
        <v>2</v>
      </c>
      <c r="D43" s="130">
        <v>1.4999999999999999E-2</v>
      </c>
      <c r="E43" s="134"/>
      <c r="F43" s="134"/>
      <c r="G43" s="134"/>
    </row>
    <row r="44" spans="1:27" x14ac:dyDescent="0.2">
      <c r="A44" s="122">
        <v>7</v>
      </c>
      <c r="B44" s="123" t="s">
        <v>61</v>
      </c>
      <c r="C44" s="124" t="s">
        <v>2</v>
      </c>
      <c r="D44" s="148">
        <f>K15*0.85/(G15+J15)</f>
        <v>0.57800240759099275</v>
      </c>
      <c r="E44" s="131"/>
      <c r="F44" s="136"/>
      <c r="G44" s="136"/>
      <c r="I44" s="112"/>
      <c r="J44" s="112"/>
      <c r="K44" s="112"/>
      <c r="L44" s="112"/>
      <c r="M44" s="112"/>
      <c r="N44" s="112"/>
      <c r="O44" s="112"/>
      <c r="P44" s="112"/>
    </row>
    <row r="45" spans="1:27" x14ac:dyDescent="0.2">
      <c r="A45" s="122">
        <v>8</v>
      </c>
      <c r="B45" s="123" t="s">
        <v>62</v>
      </c>
      <c r="C45" s="124" t="s">
        <v>2</v>
      </c>
      <c r="D45" s="190">
        <f>IF(L15*0.8/(G15+J15)&gt;=0.5,0.5,L15*0.8/(G15+J15))</f>
        <v>0.320011329839966</v>
      </c>
      <c r="E45" s="131"/>
      <c r="F45" s="136"/>
      <c r="G45" s="137"/>
      <c r="I45" s="112"/>
      <c r="J45" s="112"/>
      <c r="K45" s="112"/>
      <c r="L45" s="112"/>
      <c r="M45" s="112"/>
      <c r="N45" s="112"/>
      <c r="O45" s="112"/>
      <c r="P45" s="112"/>
    </row>
    <row r="46" spans="1:27" ht="13.5" thickBot="1" x14ac:dyDescent="0.25">
      <c r="A46" s="138">
        <v>9</v>
      </c>
      <c r="B46" s="191" t="s">
        <v>38</v>
      </c>
      <c r="C46" s="139" t="s">
        <v>63</v>
      </c>
      <c r="D46" s="192">
        <v>192.93</v>
      </c>
      <c r="E46" s="134"/>
      <c r="F46" s="134"/>
      <c r="G46" s="134"/>
    </row>
    <row r="47" spans="1:27" ht="15.75" x14ac:dyDescent="0.25">
      <c r="A47" s="134"/>
      <c r="B47" s="140"/>
      <c r="C47" s="141"/>
      <c r="D47" s="141"/>
      <c r="E47" s="142"/>
      <c r="F47" s="141"/>
      <c r="G47" s="141"/>
      <c r="H47" s="143"/>
    </row>
    <row r="48" spans="1:27" x14ac:dyDescent="0.2">
      <c r="B48" s="144"/>
      <c r="D48" s="145"/>
    </row>
    <row r="49" spans="2:22" x14ac:dyDescent="0.2">
      <c r="B49" s="5" t="s">
        <v>3</v>
      </c>
      <c r="D49" s="5" t="s">
        <v>4</v>
      </c>
      <c r="F49" s="199" t="s">
        <v>5</v>
      </c>
      <c r="G49" s="199"/>
    </row>
    <row r="50" spans="2:22" x14ac:dyDescent="0.2">
      <c r="G50" s="200" t="s">
        <v>6</v>
      </c>
      <c r="H50" s="200"/>
    </row>
    <row r="52" spans="2:22" ht="16.5" customHeight="1" x14ac:dyDescent="0.2">
      <c r="V52" s="146"/>
    </row>
    <row r="53" spans="2:22" x14ac:dyDescent="0.2">
      <c r="U53" s="16"/>
      <c r="V53" s="147"/>
    </row>
    <row r="55" spans="2:22" x14ac:dyDescent="0.2">
      <c r="B55" s="144"/>
      <c r="C55" s="144"/>
      <c r="D55" s="144"/>
    </row>
    <row r="56" spans="2:22" x14ac:dyDescent="0.2">
      <c r="C56" s="193"/>
      <c r="D56" s="193"/>
      <c r="E56" s="193"/>
      <c r="F56" s="193"/>
    </row>
    <row r="57" spans="2:22" x14ac:dyDescent="0.2">
      <c r="C57" s="193"/>
      <c r="D57" s="193"/>
      <c r="E57" s="193"/>
      <c r="F57" s="193"/>
    </row>
    <row r="58" spans="2:22" x14ac:dyDescent="0.2">
      <c r="C58" s="193"/>
      <c r="D58" s="193"/>
      <c r="E58" s="193"/>
      <c r="F58" s="193"/>
    </row>
    <row r="59" spans="2:22" x14ac:dyDescent="0.2">
      <c r="C59" s="193"/>
      <c r="D59" s="193"/>
      <c r="E59" s="193"/>
      <c r="F59" s="194"/>
    </row>
    <row r="60" spans="2:22" x14ac:dyDescent="0.2">
      <c r="C60" s="193"/>
      <c r="D60" s="193"/>
      <c r="E60" s="193"/>
      <c r="F60" s="193"/>
    </row>
    <row r="61" spans="2:22" x14ac:dyDescent="0.2">
      <c r="C61" s="193"/>
      <c r="D61" s="193"/>
      <c r="E61" s="193"/>
      <c r="F61" s="193"/>
    </row>
    <row r="62" spans="2:22" x14ac:dyDescent="0.2">
      <c r="C62" s="193"/>
      <c r="D62" s="193"/>
      <c r="E62" s="193"/>
      <c r="F62" s="193"/>
    </row>
    <row r="63" spans="2:22" x14ac:dyDescent="0.2">
      <c r="C63" s="193"/>
      <c r="D63" s="193"/>
      <c r="E63" s="193"/>
      <c r="F63" s="193"/>
    </row>
    <row r="69" ht="12.75" customHeight="1" x14ac:dyDescent="0.2"/>
    <row r="70" ht="12.75" customHeight="1" x14ac:dyDescent="0.2"/>
    <row r="71" ht="13.5" customHeight="1" x14ac:dyDescent="0.2"/>
  </sheetData>
  <mergeCells count="32">
    <mergeCell ref="Z10:AA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V11:V12"/>
    <mergeCell ref="W11:W12"/>
    <mergeCell ref="X11:X12"/>
    <mergeCell ref="Y11:Y12"/>
    <mergeCell ref="X1:Y1"/>
    <mergeCell ref="A3:Y3"/>
    <mergeCell ref="A4:Y4"/>
    <mergeCell ref="B6:Y6"/>
    <mergeCell ref="B5:Y5"/>
    <mergeCell ref="A10:A12"/>
    <mergeCell ref="B10:B12"/>
    <mergeCell ref="C10:C12"/>
    <mergeCell ref="D10:D12"/>
    <mergeCell ref="E10:L10"/>
    <mergeCell ref="B32:C32"/>
    <mergeCell ref="F49:G49"/>
    <mergeCell ref="G50:H50"/>
    <mergeCell ref="M10:Y10"/>
    <mergeCell ref="B30:C31"/>
    <mergeCell ref="D30:D31"/>
    <mergeCell ref="E30:G30"/>
    <mergeCell ref="K30:W31"/>
  </mergeCells>
  <pageMargins left="0.19685039370078741" right="0.19685039370078741" top="0.47244094488188981" bottom="0.43307086614173229" header="0.31496062992125984" footer="0.31496062992125984"/>
  <pageSetup paperSize="9" scale="4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Евгений Юрьевич Макаринский</cp:lastModifiedBy>
  <cp:lastPrinted>2015-07-23T06:22:32Z</cp:lastPrinted>
  <dcterms:created xsi:type="dcterms:W3CDTF">2014-07-13T09:38:46Z</dcterms:created>
  <dcterms:modified xsi:type="dcterms:W3CDTF">2015-07-23T06:22:34Z</dcterms:modified>
</cp:coreProperties>
</file>