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11760" tabRatio="854" activeTab="12"/>
  </bookViews>
  <sheets>
    <sheet name="Форма 17" sheetId="10" r:id="rId1"/>
    <sheet name="Форма 18" sheetId="13" r:id="rId2"/>
    <sheet name="Форма 19" sheetId="12" r:id="rId3"/>
    <sheet name="Форма 20" sheetId="11" r:id="rId4"/>
    <sheet name="Форма 21" sheetId="1" r:id="rId5"/>
    <sheet name="Форма 22" sheetId="2" r:id="rId6"/>
    <sheet name="Форма 23" sheetId="3" r:id="rId7"/>
    <sheet name="Форма 24" sheetId="4" r:id="rId8"/>
    <sheet name="Форма 25" sheetId="6" r:id="rId9"/>
    <sheet name="Форма 26" sheetId="7" r:id="rId10"/>
    <sheet name="Форма 27" sheetId="8" r:id="rId11"/>
    <sheet name="Форма 28" sheetId="5" r:id="rId12"/>
    <sheet name="Форма 29" sheetId="9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Excel_BuiltIn__FilterDatabase_2">'[1]Приложение 16'!#REF!</definedName>
    <definedName name="Excel_BuiltIn_Print_Titles_7">'[2]транспорт ПВО '!#REF!</definedName>
    <definedName name="Tab2_1_5">#REF!</definedName>
    <definedName name="Tabl151">#REF!</definedName>
    <definedName name="Tabl271">#REF!</definedName>
    <definedName name="Tabl521">#REF!</definedName>
    <definedName name="Tabl661">#REF!</definedName>
    <definedName name="Z_4CE011CE_E3EA_4F0B_BF42_F1B359BF15B9_.wvu.PrintArea" localSheetId="12" hidden="1">'Форма 29'!$A$2:$L$61</definedName>
    <definedName name="Z_4CE011CE_E3EA_4F0B_BF42_F1B359BF15B9_.wvu.Rows" localSheetId="12" hidden="1">'Форма 29'!#REF!,'Форма 29'!#REF!,'Форма 29'!#REF!,'Форма 29'!$44:$44</definedName>
    <definedName name="Z_ACB43DB4_8FB0_4445_AEF3_42913C6FE5A7_.wvu.PrintArea" localSheetId="12" hidden="1">'Форма 29'!$A$2:$L$59</definedName>
    <definedName name="Z_ACB43DB4_8FB0_4445_AEF3_42913C6FE5A7_.wvu.Rows" localSheetId="12" hidden="1">'Форма 29'!#REF!,'Форма 29'!#REF!</definedName>
    <definedName name="ЕдИзм">#REF!</definedName>
    <definedName name="нет">#REF!</definedName>
    <definedName name="_xlnm.Print_Area" localSheetId="0">'Форма 17'!$A$1:$I$58</definedName>
    <definedName name="_xlnm.Print_Area" localSheetId="1">'Форма 18'!$A$1:$F$55</definedName>
    <definedName name="_xlnm.Print_Area" localSheetId="2">'Форма 19'!$A$1:$F$54</definedName>
    <definedName name="_xlnm.Print_Area" localSheetId="4">'Форма 21'!$A$1:$E$41</definedName>
    <definedName name="_xlnm.Print_Area" localSheetId="5">'Форма 22'!$A$1:$H$41</definedName>
    <definedName name="_xlnm.Print_Area" localSheetId="6">'Форма 23'!$A$1:$N$62</definedName>
    <definedName name="_xlnm.Print_Area" localSheetId="7">'Форма 24'!$A$1:$K$57</definedName>
    <definedName name="_xlnm.Print_Area" localSheetId="8">'Форма 25'!$A$1:$K$59</definedName>
    <definedName name="_xlnm.Print_Area" localSheetId="10">'Форма 27'!$A$1:$E$37</definedName>
    <definedName name="_xlnm.Print_Area" localSheetId="11">'Форма 28'!$A$1:$F$27</definedName>
    <definedName name="_xlnm.Print_Area" localSheetId="12">'Форма 29'!$A$1:$L$59</definedName>
    <definedName name="П000010001003">#REF!</definedName>
    <definedName name="П000010001004">#REF!</definedName>
    <definedName name="П000010001008">#REF!</definedName>
    <definedName name="П000010002003">#REF!</definedName>
    <definedName name="П000010002004">#REF!</definedName>
    <definedName name="П000010002903">#REF!</definedName>
    <definedName name="П000010002904">#REF!</definedName>
    <definedName name="П000010003003">#REF!</definedName>
    <definedName name="П000010003004">#REF!</definedName>
    <definedName name="П000010004003">#REF!</definedName>
    <definedName name="П000010004004">#REF!</definedName>
    <definedName name="П000010005003">#REF!</definedName>
    <definedName name="П000010005004">#REF!</definedName>
    <definedName name="П000010011003">#REF!</definedName>
    <definedName name="П000010015003">#REF!</definedName>
    <definedName name="П000010019003">#REF!</definedName>
    <definedName name="П000010019004">#REF!</definedName>
    <definedName name="П000020006003">#REF!</definedName>
    <definedName name="П000020006004">#REF!</definedName>
    <definedName name="П000020007003">#REF!</definedName>
    <definedName name="П000020007004">#REF!</definedName>
    <definedName name="П000020008003">#REF!</definedName>
    <definedName name="П000020008004">#REF!</definedName>
    <definedName name="П000020009003">#REF!</definedName>
    <definedName name="П000020009004">#REF!</definedName>
    <definedName name="П000020010003">#REF!</definedName>
    <definedName name="П000020010004">#REF!</definedName>
    <definedName name="П000020021103">#REF!</definedName>
    <definedName name="П000020021104">#REF!</definedName>
    <definedName name="П000020029003">#REF!</definedName>
    <definedName name="П000020029004">#REF!</definedName>
    <definedName name="П000030012003">#REF!</definedName>
    <definedName name="П000030012004">#REF!</definedName>
    <definedName name="П000030013003">#REF!</definedName>
    <definedName name="П000030013004">#REF!</definedName>
    <definedName name="П000030014003">#REF!</definedName>
    <definedName name="П000030014004">#REF!</definedName>
    <definedName name="П000030041003">#REF!</definedName>
    <definedName name="П000030041004">#REF!</definedName>
    <definedName name="П000030041503">#REF!</definedName>
    <definedName name="П000030041504">#REF!</definedName>
    <definedName name="П000030042003">#REF!</definedName>
    <definedName name="П000030042004">#REF!</definedName>
    <definedName name="П000030043003">#REF!</definedName>
    <definedName name="П000030043004">#REF!</definedName>
    <definedName name="П000030043103">#REF!</definedName>
    <definedName name="П000030043104">#REF!</definedName>
    <definedName name="П000030047003">#REF!</definedName>
    <definedName name="П000030047004">#REF!</definedName>
    <definedName name="П000030049003">#REF!</definedName>
    <definedName name="П000030049004">#REF!</definedName>
    <definedName name="П000040017003">#REF!</definedName>
    <definedName name="П000040017004">#REF!</definedName>
    <definedName name="П000040018003">#REF!</definedName>
    <definedName name="П000040018004">#REF!</definedName>
    <definedName name="П000040019003">#REF!</definedName>
    <definedName name="П000040019004">#REF!</definedName>
    <definedName name="П000040051003">#REF!</definedName>
    <definedName name="П000040051004">#REF!</definedName>
    <definedName name="П000040052003">#REF!</definedName>
    <definedName name="П000040059003">#REF!</definedName>
    <definedName name="П000040059004">#REF!</definedName>
    <definedName name="П000050061003">#REF!</definedName>
    <definedName name="П000050061004">#REF!</definedName>
    <definedName name="П000050062003">#REF!</definedName>
    <definedName name="П000050062004">#REF!</definedName>
    <definedName name="П000050063003">#REF!</definedName>
    <definedName name="П000050063004">#REF!</definedName>
    <definedName name="П000050064003">#REF!</definedName>
    <definedName name="П000050064004">#REF!</definedName>
    <definedName name="П000050065003">#REF!</definedName>
    <definedName name="П000050065004">#REF!</definedName>
    <definedName name="П000050066003">#REF!</definedName>
    <definedName name="П000050066004">#REF!</definedName>
    <definedName name="П000050069003">#REF!</definedName>
    <definedName name="П000050069004">#REF!</definedName>
    <definedName name="РабПерепр">#REF!</definedName>
    <definedName name="РабТехн">#REF!</definedName>
    <definedName name="Сумм1903">#REF!</definedName>
    <definedName name="Сумм1904">#REF!</definedName>
    <definedName name="Сумм2103">#REF!</definedName>
    <definedName name="Сумм2104">#REF!</definedName>
    <definedName name="Сумм2713">#REF!</definedName>
    <definedName name="Сумм2714">#REF!</definedName>
    <definedName name="сумм4303">#REF!</definedName>
    <definedName name="сумм4304">#REF!</definedName>
    <definedName name="сумм5903">#REF!</definedName>
    <definedName name="сумм5904">#REF!</definedName>
    <definedName name="Сумм6613">#REF!</definedName>
    <definedName name="Сумм6614">#REF!</definedName>
    <definedName name="Т">#REF!</definedName>
    <definedName name="ТипТС" localSheetId="0">[3]Тарифы!$B$4:$B$50</definedName>
    <definedName name="ТипТС" localSheetId="1">[3]Тарифы!$B$4:$B$50</definedName>
    <definedName name="ТипТС">[4]Тарифы!$B$4:$B$50</definedName>
    <definedName name="ффф">[5]Тарифы!$B$4:$B$50</definedName>
  </definedNames>
  <calcPr calcId="145621"/>
</workbook>
</file>

<file path=xl/calcChain.xml><?xml version="1.0" encoding="utf-8"?>
<calcChain xmlns="http://schemas.openxmlformats.org/spreadsheetml/2006/main">
  <c r="C21" i="9" l="1"/>
  <c r="E21" i="9" s="1"/>
  <c r="H40" i="6" l="1"/>
  <c r="E21" i="13" l="1"/>
  <c r="E36" i="13" s="1"/>
  <c r="E40" i="13" s="1"/>
  <c r="E44" i="13" s="1"/>
  <c r="E48" i="13" s="1"/>
  <c r="A30" i="13"/>
  <c r="A32" i="13" s="1"/>
  <c r="A34" i="13" s="1"/>
  <c r="F30" i="12"/>
  <c r="F28" i="12"/>
  <c r="F25" i="12"/>
  <c r="F24" i="12"/>
  <c r="F23" i="12"/>
  <c r="F22" i="12"/>
  <c r="F19" i="12"/>
  <c r="F17" i="12"/>
  <c r="F16" i="12"/>
  <c r="F14" i="12"/>
  <c r="A28" i="12"/>
  <c r="A30" i="12" s="1"/>
  <c r="A32" i="12" s="1"/>
  <c r="A42" i="12" s="1"/>
  <c r="C26" i="12"/>
  <c r="A17" i="12"/>
  <c r="A19" i="12" s="1"/>
  <c r="E26" i="12"/>
  <c r="E21" i="12" s="1"/>
  <c r="D26" i="12"/>
  <c r="F26" i="12" s="1"/>
  <c r="E23" i="10"/>
  <c r="E38" i="10" s="1"/>
  <c r="C21" i="12"/>
  <c r="C32" i="12" s="1"/>
  <c r="C36" i="12" s="1"/>
  <c r="C40" i="12" s="1"/>
  <c r="A26" i="7"/>
  <c r="A27" i="7" s="1"/>
  <c r="E26" i="11"/>
  <c r="E20" i="11"/>
  <c r="A32" i="10"/>
  <c r="A34" i="10" s="1"/>
  <c r="A16" i="11"/>
  <c r="A18" i="11" s="1"/>
  <c r="A20" i="11" s="1"/>
  <c r="A26" i="11" s="1"/>
  <c r="A33" i="11" s="1"/>
  <c r="A35" i="11" s="1"/>
  <c r="A37" i="11" s="1"/>
  <c r="A39" i="11" s="1"/>
  <c r="A41" i="11" s="1"/>
  <c r="G23" i="10"/>
  <c r="G38" i="10" s="1"/>
  <c r="G42" i="10" s="1"/>
  <c r="G46" i="10" s="1"/>
  <c r="G50" i="10" s="1"/>
  <c r="I23" i="10"/>
  <c r="I38" i="10" s="1"/>
  <c r="I42" i="10" s="1"/>
  <c r="I46" i="10" s="1"/>
  <c r="I50" i="10" s="1"/>
  <c r="F32" i="9"/>
  <c r="J32" i="9" s="1"/>
  <c r="F33" i="9"/>
  <c r="D16" i="9"/>
  <c r="H25" i="9" s="1"/>
  <c r="G15" i="9"/>
  <c r="G42" i="9"/>
  <c r="G41" i="9"/>
  <c r="G40" i="9"/>
  <c r="G43" i="9" s="1"/>
  <c r="G39" i="9"/>
  <c r="C34" i="9"/>
  <c r="K33" i="9"/>
  <c r="J33" i="9"/>
  <c r="K32" i="9"/>
  <c r="K31" i="9"/>
  <c r="F31" i="9"/>
  <c r="J31" i="9"/>
  <c r="L31" i="9" s="1"/>
  <c r="K30" i="9"/>
  <c r="F30" i="9"/>
  <c r="J30" i="9" s="1"/>
  <c r="G14" i="9"/>
  <c r="G13" i="9"/>
  <c r="G12" i="9"/>
  <c r="G20" i="7"/>
  <c r="E20" i="7"/>
  <c r="E26" i="7" s="1"/>
  <c r="E27" i="7" s="1"/>
  <c r="G26" i="7"/>
  <c r="G27" i="7" s="1"/>
  <c r="E19" i="8"/>
  <c r="J16" i="6"/>
  <c r="J19" i="6" s="1"/>
  <c r="J13" i="6"/>
  <c r="F21" i="5"/>
  <c r="J16" i="4"/>
  <c r="H39" i="4"/>
  <c r="M31" i="3"/>
  <c r="H22" i="2"/>
  <c r="H20" i="2"/>
  <c r="H18" i="2"/>
  <c r="H16" i="2"/>
  <c r="H12" i="2"/>
  <c r="E24" i="2"/>
  <c r="E26" i="2" s="1"/>
  <c r="A32" i="2"/>
  <c r="A32" i="1"/>
  <c r="J13" i="4"/>
  <c r="J19" i="4" s="1"/>
  <c r="G24" i="2"/>
  <c r="G26" i="2" s="1"/>
  <c r="G28" i="2" s="1"/>
  <c r="G30" i="2" s="1"/>
  <c r="E20" i="1"/>
  <c r="L32" i="9" l="1"/>
  <c r="A36" i="10"/>
  <c r="A38" i="10" s="1"/>
  <c r="A40" i="10" s="1"/>
  <c r="A42" i="10" s="1"/>
  <c r="A44" i="10" s="1"/>
  <c r="A46" i="10" s="1"/>
  <c r="A48" i="10" s="1"/>
  <c r="A50" i="10" s="1"/>
  <c r="F34" i="9"/>
  <c r="L33" i="9"/>
  <c r="G16" i="9"/>
  <c r="I16" i="9" s="1"/>
  <c r="H23" i="9" s="1"/>
  <c r="J34" i="9"/>
  <c r="L30" i="9"/>
  <c r="L34" i="9" s="1"/>
  <c r="L35" i="9" s="1"/>
  <c r="K34" i="9"/>
  <c r="J21" i="6"/>
  <c r="J23" i="6" s="1"/>
  <c r="H26" i="2"/>
  <c r="H24" i="2"/>
  <c r="E37" i="11"/>
  <c r="D21" i="12"/>
  <c r="D32" i="12" s="1"/>
  <c r="D36" i="12" s="1"/>
  <c r="A36" i="13"/>
  <c r="A38" i="13" s="1"/>
  <c r="A40" i="13" s="1"/>
  <c r="A42" i="13" s="1"/>
  <c r="A44" i="13" s="1"/>
  <c r="A46" i="13" s="1"/>
  <c r="A48" i="13" s="1"/>
  <c r="K16" i="9"/>
  <c r="J21" i="4"/>
  <c r="J23" i="4" s="1"/>
  <c r="E32" i="12"/>
  <c r="E36" i="12" s="1"/>
  <c r="E40" i="12" s="1"/>
  <c r="E42" i="12" s="1"/>
  <c r="G28" i="7"/>
  <c r="G30" i="7" s="1"/>
  <c r="A28" i="7"/>
  <c r="E42" i="10"/>
  <c r="E28" i="7"/>
  <c r="E30" i="7" s="1"/>
  <c r="G32" i="2"/>
  <c r="E22" i="1"/>
  <c r="E24" i="1" s="1"/>
  <c r="E21" i="8"/>
  <c r="E23" i="8" s="1"/>
  <c r="C42" i="12"/>
  <c r="E28" i="2"/>
  <c r="M32" i="3"/>
  <c r="M33" i="3" s="1"/>
  <c r="E39" i="11" l="1"/>
  <c r="E41" i="11" s="1"/>
  <c r="E44" i="11" s="1"/>
  <c r="J25" i="6"/>
  <c r="J27" i="6" s="1"/>
  <c r="F21" i="12"/>
  <c r="E26" i="1"/>
  <c r="E28" i="1" s="1"/>
  <c r="E32" i="1" s="1"/>
  <c r="J25" i="4"/>
  <c r="J27" i="4" s="1"/>
  <c r="M34" i="3"/>
  <c r="M35" i="3"/>
  <c r="C44" i="12"/>
  <c r="F32" i="12"/>
  <c r="E46" i="10"/>
  <c r="H28" i="2"/>
  <c r="E30" i="2"/>
  <c r="H30" i="2" s="1"/>
  <c r="D40" i="12"/>
  <c r="F36" i="12"/>
  <c r="E25" i="8"/>
  <c r="E27" i="8" s="1"/>
  <c r="E44" i="12"/>
  <c r="E23" i="9"/>
  <c r="E46" i="9"/>
  <c r="E48" i="9" s="1"/>
  <c r="E50" i="9" s="1"/>
  <c r="E32" i="2" l="1"/>
  <c r="H32" i="2" s="1"/>
  <c r="D42" i="12"/>
  <c r="F40" i="12"/>
  <c r="E50" i="10"/>
  <c r="F42" i="12" l="1"/>
  <c r="D44" i="12" l="1"/>
  <c r="F44" i="12" s="1"/>
</calcChain>
</file>

<file path=xl/sharedStrings.xml><?xml version="1.0" encoding="utf-8"?>
<sst xmlns="http://schemas.openxmlformats.org/spreadsheetml/2006/main" count="795" uniqueCount="336">
  <si>
    <t>КАЛЬКУЛЯЦИЯ</t>
  </si>
  <si>
    <t>№ п/п</t>
  </si>
  <si>
    <t>Наименование затрат</t>
  </si>
  <si>
    <t>Стоимость ПНР,  руб. без НДС</t>
  </si>
  <si>
    <t>Заработная плата</t>
  </si>
  <si>
    <t>1.1.</t>
  </si>
  <si>
    <t>Материалы</t>
  </si>
  <si>
    <t>Транспортные расходы</t>
  </si>
  <si>
    <t>ИТОГО прямые затраты:</t>
  </si>
  <si>
    <t>С учетом накладных расходов</t>
  </si>
  <si>
    <t>Итого на куст с учетом плановых накоплений</t>
  </si>
  <si>
    <t>Пусконаладочные работы энергетического оборудования буровых установок</t>
  </si>
  <si>
    <t>ВСЕГО:</t>
  </si>
  <si>
    <t>на  пусконаладочные работы</t>
  </si>
  <si>
    <t>Стоимость, руб. без НДС</t>
  </si>
  <si>
    <t>№</t>
  </si>
  <si>
    <t>Статьи затрат</t>
  </si>
  <si>
    <t>Ед. изм.</t>
  </si>
  <si>
    <t>бурение</t>
  </si>
  <si>
    <t>ликвидация</t>
  </si>
  <si>
    <t>Итого</t>
  </si>
  <si>
    <t>Фонд оплаты труда</t>
  </si>
  <si>
    <t>руб.</t>
  </si>
  <si>
    <t xml:space="preserve">Материалы </t>
  </si>
  <si>
    <t>Транспортные услуги спецтехники</t>
  </si>
  <si>
    <t>Итого прямые затраты:</t>
  </si>
  <si>
    <t>С учетом накл.расходов</t>
  </si>
  <si>
    <t>Итого с плановыми накоплениями</t>
  </si>
  <si>
    <t>на бурение и ликвидацию водяного колодца</t>
  </si>
  <si>
    <t>Грузо-</t>
  </si>
  <si>
    <t>Бригадное хозяйство</t>
  </si>
  <si>
    <t>Кол-во</t>
  </si>
  <si>
    <t xml:space="preserve"> ТАРИФ</t>
  </si>
  <si>
    <t>Количество</t>
  </si>
  <si>
    <t>Стоимость</t>
  </si>
  <si>
    <t>Наименование техники</t>
  </si>
  <si>
    <t>подъемн.</t>
  </si>
  <si>
    <t>Наименование</t>
  </si>
  <si>
    <t>Вес</t>
  </si>
  <si>
    <t>Габариты</t>
  </si>
  <si>
    <t>техники</t>
  </si>
  <si>
    <t>за 1 час,</t>
  </si>
  <si>
    <t>за 1 км,</t>
  </si>
  <si>
    <t>тн</t>
  </si>
  <si>
    <t>1 ед</t>
  </si>
  <si>
    <t>всего</t>
  </si>
  <si>
    <t>дл*шир*выс</t>
  </si>
  <si>
    <t>рейсов</t>
  </si>
  <si>
    <t>руб</t>
  </si>
  <si>
    <t>час</t>
  </si>
  <si>
    <t>км</t>
  </si>
  <si>
    <t>м</t>
  </si>
  <si>
    <t>шт</t>
  </si>
  <si>
    <t xml:space="preserve">И Т О Г О </t>
  </si>
  <si>
    <t>Итого с накладными:</t>
  </si>
  <si>
    <t>И Т О Г О :</t>
  </si>
  <si>
    <t xml:space="preserve">Примечание: </t>
  </si>
  <si>
    <t>км/ч-среднетехническая скорость</t>
  </si>
  <si>
    <t>ед.-кол-во разгруж. техники</t>
  </si>
  <si>
    <t>на транспортировку бригадного хозяйства бригады бурения</t>
  </si>
  <si>
    <t>Наименование 1 - *** ед.</t>
  </si>
  <si>
    <t>ИТОГО: *** ед.</t>
  </si>
  <si>
    <t>***</t>
  </si>
  <si>
    <t>Х*Х*Х</t>
  </si>
  <si>
    <t>(ед*рейс)</t>
  </si>
  <si>
    <t>Транспортное средство 1</t>
  </si>
  <si>
    <t>…</t>
  </si>
  <si>
    <t>Наименование 2 - *** ед.</t>
  </si>
  <si>
    <t>Транспортное средство 2</t>
  </si>
  <si>
    <t>Транспортное средство №1</t>
  </si>
  <si>
    <t>Транспортное средство №2</t>
  </si>
  <si>
    <t>Транспортное средство №***</t>
  </si>
  <si>
    <t>1. Наименование транспортного предприятия, оказывающего услуги по перевозке; номер, дата договора подряда</t>
  </si>
  <si>
    <t>(*** км + *** км + *** км)</t>
  </si>
  <si>
    <t>Подрядчик: ***</t>
  </si>
  <si>
    <t>Вес автотранспорта, перевозимого груза (тн) * Цена понтонно-мостовой, водной переправы (руб/тн)</t>
  </si>
  <si>
    <t>руб. без НДС</t>
  </si>
  <si>
    <t>Переправа водным траспортом (увеличение продолжительности рейса):</t>
  </si>
  <si>
    <t>ТАРИФ</t>
  </si>
  <si>
    <t>Время работы, ч</t>
  </si>
  <si>
    <t>Пробег, км</t>
  </si>
  <si>
    <t>рейсов/</t>
  </si>
  <si>
    <t>един.</t>
  </si>
  <si>
    <t xml:space="preserve">дней </t>
  </si>
  <si>
    <t>работы</t>
  </si>
  <si>
    <t>(ст.3*ст.4*время работы)</t>
  </si>
  <si>
    <t>(ст.3*расст-ие)</t>
  </si>
  <si>
    <t>Время работы автокрана:</t>
  </si>
  <si>
    <t>Количество трубовозов:</t>
  </si>
  <si>
    <t>тонн</t>
  </si>
  <si>
    <t>ед.</t>
  </si>
  <si>
    <t>среднетехническая скорость:</t>
  </si>
  <si>
    <t>км/ч</t>
  </si>
  <si>
    <t>Вес бурильного инструмента</t>
  </si>
  <si>
    <t>Ед.                изм.</t>
  </si>
  <si>
    <t>Вес, тн</t>
  </si>
  <si>
    <t>1 ед.</t>
  </si>
  <si>
    <t>ИТОГО:</t>
  </si>
  <si>
    <t>на транспортировку бурильного инструмента</t>
  </si>
  <si>
    <t>Транспортное средство № ***</t>
  </si>
  <si>
    <t>Время работы техники:</t>
  </si>
  <si>
    <t>ИТОГО с накладными:</t>
  </si>
  <si>
    <t>Труба бурильная ***</t>
  </si>
  <si>
    <t>Куст № ,  месторождение</t>
  </si>
  <si>
    <t>Среднетехническая скорость, км./ч.</t>
  </si>
  <si>
    <t>Расстояние до объекта ПРР</t>
  </si>
  <si>
    <t>Расстояние до объекта демонтажа (погрузки ДЭС)</t>
  </si>
  <si>
    <t>Расстояние перевозки</t>
  </si>
  <si>
    <t>Расстояние до объекта монтажа (разгрузки ДЭС)</t>
  </si>
  <si>
    <t>Наименование статьи затрат</t>
  </si>
  <si>
    <t>Демонтаж</t>
  </si>
  <si>
    <t>Монтаж</t>
  </si>
  <si>
    <t>Транспорт</t>
  </si>
  <si>
    <t>- работа техники</t>
  </si>
  <si>
    <t>- переброска гусеничной техники</t>
  </si>
  <si>
    <t>- перевозка</t>
  </si>
  <si>
    <t>- обслуживающий и вахтовый транспорт</t>
  </si>
  <si>
    <t>Переправа</t>
  </si>
  <si>
    <t>%</t>
  </si>
  <si>
    <t>монтаж/демонтаж основания под ДЭС</t>
  </si>
  <si>
    <t>центровка ВЛБ БУ</t>
  </si>
  <si>
    <t>Сумма, руб. без НДС</t>
  </si>
  <si>
    <t>РАСЧЁТ</t>
  </si>
  <si>
    <t>на выполнение вышкомонтажных работ</t>
  </si>
  <si>
    <t xml:space="preserve">Вид работ: </t>
  </si>
  <si>
    <t xml:space="preserve">Место проведения работ: </t>
  </si>
  <si>
    <t xml:space="preserve">Заработная плата </t>
  </si>
  <si>
    <t>№                                       п/п</t>
  </si>
  <si>
    <t xml:space="preserve">Рабочие </t>
  </si>
  <si>
    <t>Норм.</t>
  </si>
  <si>
    <t>Общее</t>
  </si>
  <si>
    <t>Сумма,</t>
  </si>
  <si>
    <t>Профессия</t>
  </si>
  <si>
    <t>Разряд</t>
  </si>
  <si>
    <t>смены,</t>
  </si>
  <si>
    <t>время,</t>
  </si>
  <si>
    <t>1 часа</t>
  </si>
  <si>
    <t>чел</t>
  </si>
  <si>
    <t>чел.час</t>
  </si>
  <si>
    <t>работ, руб.</t>
  </si>
  <si>
    <t>ПРИМЕЧАНИЕ:</t>
  </si>
  <si>
    <t>1.2.</t>
  </si>
  <si>
    <t>1.3.</t>
  </si>
  <si>
    <t>Надбавка за вахтовый метод работы</t>
  </si>
  <si>
    <t>руб./сут.</t>
  </si>
  <si>
    <t>1.4.</t>
  </si>
  <si>
    <t xml:space="preserve">Транспорт </t>
  </si>
  <si>
    <t>Марка автотрансп.</t>
  </si>
  <si>
    <t>Рабочих</t>
  </si>
  <si>
    <t>Режим</t>
  </si>
  <si>
    <t>Всего</t>
  </si>
  <si>
    <t>Пробег,</t>
  </si>
  <si>
    <t>п/п</t>
  </si>
  <si>
    <t>средства</t>
  </si>
  <si>
    <t>ед.,шт</t>
  </si>
  <si>
    <t>смен</t>
  </si>
  <si>
    <t>работы,час</t>
  </si>
  <si>
    <t>маш.час.</t>
  </si>
  <si>
    <t>за час</t>
  </si>
  <si>
    <t>за км</t>
  </si>
  <si>
    <t>за раб.</t>
  </si>
  <si>
    <t>за проб.</t>
  </si>
  <si>
    <t>Наименование материалов</t>
  </si>
  <si>
    <t>Цена ед./изм.</t>
  </si>
  <si>
    <t xml:space="preserve">ИТОГО </t>
  </si>
  <si>
    <t>(1.1.+1.2.+1.3+1.4.+1.5.)</t>
  </si>
  <si>
    <t>Перенос ЛЭП, прочие виды доп.ВМР</t>
  </si>
  <si>
    <t>Профессия1</t>
  </si>
  <si>
    <t>Профессия2</t>
  </si>
  <si>
    <t>Профессия3</t>
  </si>
  <si>
    <t>Профессия***</t>
  </si>
  <si>
    <t>*</t>
  </si>
  <si>
    <t>Транспортное средство 3</t>
  </si>
  <si>
    <t>Транспортное средство 4</t>
  </si>
  <si>
    <t>С применением индекса</t>
  </si>
  <si>
    <t>ТМЦ 1</t>
  </si>
  <si>
    <t>ТМЦ 2</t>
  </si>
  <si>
    <t>ТМЦ 3</t>
  </si>
  <si>
    <t>ТМЦ 4</t>
  </si>
  <si>
    <t xml:space="preserve">К А Л Ь К У Л Я Ц И Я  </t>
  </si>
  <si>
    <t>Тип БУ</t>
  </si>
  <si>
    <t>Среднетехническая
скорость, км./ч.</t>
  </si>
  <si>
    <t>Расстояние до объекта демонтажа (погрузки БУ)</t>
  </si>
  <si>
    <t>Расстояние перевозки БУ</t>
  </si>
  <si>
    <t>Расстояние до объекта монтажа (разгрузки БУ)</t>
  </si>
  <si>
    <t>№п/п</t>
  </si>
  <si>
    <t>Наименование  затрат</t>
  </si>
  <si>
    <t>Ед.
изм.</t>
  </si>
  <si>
    <t>перевозка БУ</t>
  </si>
  <si>
    <t>Продолжительность работ</t>
  </si>
  <si>
    <t>сут.</t>
  </si>
  <si>
    <t xml:space="preserve"> </t>
  </si>
  <si>
    <t>Работа техники</t>
  </si>
  <si>
    <t>Переброска гусеничной техники</t>
  </si>
  <si>
    <t>Обслуживающий и вахтовый транспорт</t>
  </si>
  <si>
    <t xml:space="preserve">Завоз оборудования и материалов </t>
  </si>
  <si>
    <t xml:space="preserve">Транспортировка бригадного хоз-ва </t>
  </si>
  <si>
    <t xml:space="preserve">Электроэнергия </t>
  </si>
  <si>
    <t>ИТОГО</t>
  </si>
  <si>
    <t>Разрешение на перевозку негабаритного груза</t>
  </si>
  <si>
    <t>на мобилизацию/демобилизацию, монтаж/демонтаж БУ</t>
  </si>
  <si>
    <t>Заработная  плата</t>
  </si>
  <si>
    <t>Услуги переправы (понтонно-мостовая, водная)</t>
  </si>
  <si>
    <t>5.1</t>
  </si>
  <si>
    <t>5.2</t>
  </si>
  <si>
    <t>5.3</t>
  </si>
  <si>
    <t>5.4</t>
  </si>
  <si>
    <t>5.5</t>
  </si>
  <si>
    <t>Прочие расходы</t>
  </si>
  <si>
    <t>Всего:</t>
  </si>
  <si>
    <t>ИТОГО прямые затраты</t>
  </si>
  <si>
    <t>ИТОГО стоимость работ</t>
  </si>
  <si>
    <t>Амортизация</t>
  </si>
  <si>
    <t>Услуги:</t>
  </si>
  <si>
    <t>в том числе</t>
  </si>
  <si>
    <t>Транспортные услуги</t>
  </si>
  <si>
    <t>Аренда ОС</t>
  </si>
  <si>
    <t>Электроэнергия</t>
  </si>
  <si>
    <t>Запчасти</t>
  </si>
  <si>
    <t>ГСМ</t>
  </si>
  <si>
    <t>Прочие материалы</t>
  </si>
  <si>
    <t>Прочие услуги</t>
  </si>
  <si>
    <t>монтаж/демонтаж блока дополнительных емкостей (БДЕ)</t>
  </si>
  <si>
    <t>монтаж/демонтаж противовыбросового оборудования (ПВО)</t>
  </si>
  <si>
    <t>утепление буровой установки</t>
  </si>
  <si>
    <t>Итого прямые затраты</t>
  </si>
  <si>
    <t>Итого с накладными  расходами</t>
  </si>
  <si>
    <t xml:space="preserve"> + переправа +2 час ПРР=</t>
  </si>
  <si>
    <t xml:space="preserve"> + переправа + 0 час разгрузка (2час*0единиц)=</t>
  </si>
  <si>
    <t>Монтаж ПВО</t>
  </si>
  <si>
    <t>Демонтаж ПВО</t>
  </si>
  <si>
    <t>после передв.</t>
  </si>
  <si>
    <t>перед пердв.</t>
  </si>
  <si>
    <t>передвижка,</t>
  </si>
  <si>
    <t>монт,дем.ПВО</t>
  </si>
  <si>
    <t xml:space="preserve">Заработная  плата  </t>
  </si>
  <si>
    <t>Крановая техника</t>
  </si>
  <si>
    <t xml:space="preserve">Переброска гусеничной техники </t>
  </si>
  <si>
    <t>Вахтовый транспорт</t>
  </si>
  <si>
    <t xml:space="preserve">Завоз материалов </t>
  </si>
  <si>
    <t xml:space="preserve">Амортизация </t>
  </si>
  <si>
    <t>Услуги ДЭС</t>
  </si>
  <si>
    <t>____________________</t>
  </si>
  <si>
    <t>Мобилизация (перевозка) БУ</t>
  </si>
  <si>
    <t>Услуги переправы (понтонно-мостовая, водная) (в случае если имеется необходимость)</t>
  </si>
  <si>
    <t>Накладные  расходы</t>
  </si>
  <si>
    <t>Плановые накопления</t>
  </si>
  <si>
    <t>на транспортировку БУ (мобилизацию/демобилизацию) на 1 км.</t>
  </si>
  <si>
    <t>__________________________</t>
  </si>
  <si>
    <t>значение</t>
  </si>
  <si>
    <t>Значение</t>
  </si>
  <si>
    <t>чел.</t>
  </si>
  <si>
    <t>рейс</t>
  </si>
  <si>
    <t>Монтаж БУ</t>
  </si>
  <si>
    <t>Демонтаж БУ</t>
  </si>
  <si>
    <t>Сумма, руб.без НДС</t>
  </si>
  <si>
    <t>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</si>
  <si>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Примечание:</t>
  </si>
  <si>
    <t>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</si>
  <si>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</si>
  <si>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Передвижка __м</t>
  </si>
  <si>
    <t>Накладные расходы ___%</t>
  </si>
  <si>
    <t>Плановые накопления (Рентабельность) ___%</t>
  </si>
  <si>
    <t xml:space="preserve">Прочий </t>
  </si>
  <si>
    <t>Продолжительность</t>
  </si>
  <si>
    <t>Продлжительность работ</t>
  </si>
  <si>
    <t>Накладные ___%</t>
  </si>
  <si>
    <t>Плановые ___%</t>
  </si>
  <si>
    <t>сут</t>
  </si>
  <si>
    <t>на транспортировку и монтаж/демонтаж системы верхнего привода (СВП)</t>
  </si>
  <si>
    <t>Калькуляция заполняется отдельно на каждое оборудование (СВП, БДЕ, ПВО)</t>
  </si>
  <si>
    <t>___ месторождение</t>
  </si>
  <si>
    <t xml:space="preserve">Накладные расходы  </t>
  </si>
  <si>
    <t xml:space="preserve">Накладные расходы </t>
  </si>
  <si>
    <t>Накладные расходы __%</t>
  </si>
  <si>
    <t>Плановые __%</t>
  </si>
  <si>
    <t>2. ___</t>
  </si>
  <si>
    <t>3. ___</t>
  </si>
  <si>
    <t>Расстояние: (направление с указанием расстояния)</t>
  </si>
  <si>
    <t>(расшифровка расчета времени работы)</t>
  </si>
  <si>
    <t>(расшифровка расчета времени работы с указанием количества разгружаемой техники)</t>
  </si>
  <si>
    <t>___</t>
  </si>
  <si>
    <t>(Расшифровка времени на переправе по течение с учетом ПРР в случае необходимости)</t>
  </si>
  <si>
    <t>(Расшифровка времени на переправе против течения с учетом ПРР в случае необходимости)</t>
  </si>
  <si>
    <t>Услуги переправы (доп.расходы в случае оплаты за счет средств Подрядчика):</t>
  </si>
  <si>
    <t>Накладные __%</t>
  </si>
  <si>
    <t>км.</t>
  </si>
  <si>
    <t>(фактич. грузопод.(для бур. труб)- __ т)</t>
  </si>
  <si>
    <t xml:space="preserve">  /     __ тн/ед. (грузоподьемность трубовоза)    =</t>
  </si>
  <si>
    <t>Примечание:  
на куст завозится 1 комплект бурильного инструмента, закрепленного за бригадой</t>
  </si>
  <si>
    <t>за 1 км.</t>
  </si>
  <si>
    <t>за 1 км</t>
  </si>
  <si>
    <t>Направление</t>
  </si>
  <si>
    <t>ед.изм.</t>
  </si>
  <si>
    <t>Продолжительность, час</t>
  </si>
  <si>
    <t>руб.без НДС</t>
  </si>
  <si>
    <t>без НДС</t>
  </si>
  <si>
    <t xml:space="preserve">Плановые накопления </t>
  </si>
  <si>
    <t>стоимость, руб.без НДС</t>
  </si>
  <si>
    <t>Тариф,руб.без НДС</t>
  </si>
  <si>
    <t>Затраты, руб.без НДС</t>
  </si>
  <si>
    <t>Стоимость, руб.без НДС</t>
  </si>
  <si>
    <t>С накладными расходами (__%)</t>
  </si>
  <si>
    <t>С плановыми накоплениями (__%)</t>
  </si>
  <si>
    <t xml:space="preserve">Среднемесячная з/плата 1 рабочего ВМЦ составляет </t>
  </si>
  <si>
    <t>Месячная норма час на 1 рабочего на 2014 год.</t>
  </si>
  <si>
    <t>Продолжительность работ:</t>
  </si>
  <si>
    <t>Страховые взносы</t>
  </si>
  <si>
    <t>Страховые взносы ___%</t>
  </si>
  <si>
    <t>Страховые взносы (%)</t>
  </si>
  <si>
    <t>1.5.</t>
  </si>
  <si>
    <t xml:space="preserve">1.6. </t>
  </si>
  <si>
    <t>1.7.</t>
  </si>
  <si>
    <t>на транспортировку бурильного инструмента (малогабаритного)</t>
  </si>
  <si>
    <t>Форма 17</t>
  </si>
  <si>
    <t>Форма 18</t>
  </si>
  <si>
    <t>Форма 19</t>
  </si>
  <si>
    <t>Форма 20</t>
  </si>
  <si>
    <t>Форма 21</t>
  </si>
  <si>
    <t>_______________ месторождение</t>
  </si>
  <si>
    <t>Форма 22</t>
  </si>
  <si>
    <t>Куст №______, ___________________месторождение</t>
  </si>
  <si>
    <t>Форма 23</t>
  </si>
  <si>
    <t>Форма 24</t>
  </si>
  <si>
    <t>Форма 25</t>
  </si>
  <si>
    <t>Форма 26</t>
  </si>
  <si>
    <t>Форма 27</t>
  </si>
  <si>
    <t>Куст №_____ , ___________ месторождение</t>
  </si>
  <si>
    <t>Форма 28</t>
  </si>
  <si>
    <t>Форма 29</t>
  </si>
  <si>
    <t>на  передвижку _____ м, монтаж ПВО после передвижки и демонтаж ПВО перед передвижкой</t>
  </si>
  <si>
    <t>___________________ месторождение</t>
  </si>
  <si>
    <t>___________________________ месторождение</t>
  </si>
  <si>
    <t>Куст №_____,                         месторождение</t>
  </si>
  <si>
    <t>Куст №_______ ,                          месторождение</t>
  </si>
  <si>
    <t>______________________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</si>
</sst>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-* #,##0.00[$€-1]_-;\-* #,##0.00[$€-1]_-;_-* &quot;-&quot;??[$€-1]_-"/>
    <numFmt numFmtId="166" formatCode="#,##0.00000"/>
    <numFmt numFmtId="167" formatCode="#,##0.0000"/>
    <numFmt numFmtId="168" formatCode="0.0%"/>
    <numFmt numFmtId="169" formatCode="#,##0_ ;\-#,##0\ "/>
    <numFmt numFmtId="170" formatCode="_-* #,##0_р_._-;\-* #,##0_р_._-;_-* &quot;-&quot;??_р_._-;_-@_-"/>
    <numFmt numFmtId="171" formatCode="#,##0.00_ ;\-#,##0.00\ "/>
    <numFmt numFmtId="172" formatCode="0.000"/>
    <numFmt numFmtId="173" formatCode="_-* #,##0.000_р_._-;\-* #,##0.000_р_._-;_-* &quot;-&quot;_р_._-;_-@_-"/>
    <numFmt numFmtId="174" formatCode="_-* #,##0.0_р_._-;\-* #,##0.0_р_._-;_-* &quot;-&quot;_р_._-;_-@_-"/>
    <numFmt numFmtId="175" formatCode="_-* #,##0.00_р_._-;\-* #,##0.00_р_._-;_-* \-??_р_._-;_-@_-"/>
  </numFmts>
  <fonts count="108" x14ac:knownFonts="1">
    <font>
      <sz val="10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</font>
    <font>
      <sz val="10"/>
      <name val="Times New Roman"/>
      <family val="1"/>
    </font>
    <font>
      <sz val="9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</font>
    <font>
      <sz val="11"/>
      <name val="Arial Cyr"/>
      <charset val="204"/>
    </font>
    <font>
      <b/>
      <sz val="11"/>
      <name val="Times New Roman"/>
      <family val="1"/>
    </font>
    <font>
      <i/>
      <sz val="10"/>
      <name val="Times New Roman"/>
      <family val="1"/>
      <charset val="204"/>
    </font>
    <font>
      <i/>
      <sz val="10"/>
      <name val="Times New Roman"/>
      <family val="1"/>
    </font>
    <font>
      <b/>
      <i/>
      <sz val="10"/>
      <name val="Times New Roman Cyr"/>
      <charset val="204"/>
    </font>
    <font>
      <b/>
      <i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b/>
      <sz val="11"/>
      <color indexed="10"/>
      <name val="Times New Roman"/>
      <family val="1"/>
    </font>
    <font>
      <sz val="12"/>
      <name val="Arial"/>
      <family val="2"/>
      <charset val="204"/>
    </font>
    <font>
      <sz val="12"/>
      <name val="Times New Roman"/>
      <family val="1"/>
    </font>
    <font>
      <sz val="9"/>
      <name val="Times New Roman Cyr"/>
      <family val="1"/>
      <charset val="204"/>
    </font>
    <font>
      <sz val="12"/>
      <name val="Times New Roman CYR"/>
      <charset val="204"/>
    </font>
    <font>
      <b/>
      <i/>
      <sz val="10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2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u/>
      <sz val="14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u/>
      <sz val="12"/>
      <name val="Times New Roman CYR"/>
      <family val="1"/>
      <charset val="204"/>
    </font>
    <font>
      <b/>
      <sz val="12"/>
      <name val="Arial"/>
      <family val="2"/>
      <charset val="204"/>
    </font>
    <font>
      <b/>
      <sz val="12"/>
      <color indexed="9"/>
      <name val="Times New Roman Cyr"/>
      <family val="1"/>
      <charset val="204"/>
    </font>
    <font>
      <i/>
      <sz val="12"/>
      <name val="Arial"/>
      <family val="2"/>
      <charset val="204"/>
    </font>
    <font>
      <b/>
      <u/>
      <sz val="12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u/>
      <sz val="12"/>
      <name val="Arial"/>
      <family val="2"/>
      <charset val="204"/>
    </font>
    <font>
      <b/>
      <sz val="12"/>
      <color indexed="9"/>
      <name val="Arial"/>
      <family val="2"/>
      <charset val="204"/>
    </font>
    <font>
      <sz val="11"/>
      <color indexed="8"/>
      <name val="Calibri"/>
      <family val="2"/>
    </font>
    <font>
      <b/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family val="2"/>
      <charset val="204"/>
    </font>
    <font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indexed="12"/>
      <name val="Times New Roman"/>
      <family val="1"/>
      <charset val="204"/>
    </font>
    <font>
      <b/>
      <sz val="12"/>
      <name val="Times New Roman"/>
      <family val="1"/>
    </font>
    <font>
      <sz val="12"/>
      <color indexed="10"/>
      <name val="Times New Roman Cyr"/>
      <charset val="204"/>
    </font>
    <font>
      <sz val="10"/>
      <color theme="1"/>
      <name val="Times New Roman Cyr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 Cyr"/>
      <family val="1"/>
      <charset val="204"/>
    </font>
    <font>
      <sz val="10"/>
      <color theme="1"/>
      <name val="Arial Cyr"/>
      <charset val="204"/>
    </font>
    <font>
      <b/>
      <i/>
      <sz val="10"/>
      <color theme="1"/>
      <name val="Times New Roman Cyr"/>
      <family val="1"/>
      <charset val="204"/>
    </font>
    <font>
      <sz val="10"/>
      <color theme="1"/>
      <name val="Times New Roman Cyr"/>
      <family val="1"/>
      <charset val="204"/>
    </font>
    <font>
      <sz val="10"/>
      <color theme="1"/>
      <name val="Times New Roman"/>
      <family val="1"/>
    </font>
    <font>
      <sz val="8"/>
      <color theme="1"/>
      <name val="Times New Roman Cyr"/>
      <charset val="204"/>
    </font>
    <font>
      <i/>
      <sz val="10"/>
      <color theme="1"/>
      <name val="Times New Roman CYR"/>
      <charset val="204"/>
    </font>
    <font>
      <i/>
      <sz val="9"/>
      <color theme="1"/>
      <name val="Times New Roman Cyr"/>
      <family val="1"/>
      <charset val="204"/>
    </font>
    <font>
      <b/>
      <sz val="10"/>
      <color theme="1"/>
      <name val="Times New Roman Cyr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 Cyr"/>
      <family val="1"/>
      <charset val="204"/>
    </font>
    <font>
      <sz val="11"/>
      <color theme="1"/>
      <name val="Times New Roman Cyr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0"/>
      <color theme="1"/>
      <name val="Times New Roman"/>
      <family val="1"/>
      <charset val="204"/>
    </font>
    <font>
      <b/>
      <i/>
      <sz val="10"/>
      <color theme="1"/>
      <name val="Times New Roman Cyr"/>
      <charset val="204"/>
    </font>
    <font>
      <sz val="11"/>
      <color theme="1"/>
      <name val="Times New Roman"/>
      <family val="1"/>
    </font>
    <font>
      <b/>
      <sz val="12"/>
      <color theme="1"/>
      <name val="Times New Roman Cyr"/>
      <family val="1"/>
      <charset val="204"/>
    </font>
    <font>
      <sz val="12"/>
      <color theme="1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 Cyr"/>
      <family val="1"/>
      <charset val="204"/>
    </font>
    <font>
      <b/>
      <sz val="12"/>
      <color theme="1"/>
      <name val="Times New Roman Cyr"/>
      <charset val="204"/>
    </font>
    <font>
      <b/>
      <sz val="12"/>
      <color theme="1"/>
      <name val="Times New Roman"/>
      <family val="1"/>
    </font>
    <font>
      <b/>
      <sz val="11"/>
      <name val="Times New Roman Cyr"/>
      <charset val="204"/>
    </font>
    <font>
      <i/>
      <sz val="9"/>
      <name val="Times New Roman Cyr"/>
      <charset val="204"/>
    </font>
    <font>
      <sz val="9"/>
      <name val="Times New Roman Cyr"/>
      <charset val="204"/>
    </font>
    <font>
      <sz val="11"/>
      <name val="Times New Roman Cyr"/>
      <charset val="204"/>
    </font>
    <font>
      <sz val="11"/>
      <color indexed="10"/>
      <name val="Times New Roman Cyr"/>
      <charset val="204"/>
    </font>
    <font>
      <b/>
      <sz val="11"/>
      <color indexed="10"/>
      <name val="Times New Roman Cyr"/>
      <charset val="204"/>
    </font>
    <font>
      <b/>
      <sz val="9"/>
      <color theme="1"/>
      <name val="Times New Roman Cyr"/>
      <charset val="204"/>
    </font>
    <font>
      <sz val="9"/>
      <color theme="1"/>
      <name val="Times New Roman Cyr"/>
      <charset val="204"/>
    </font>
    <font>
      <sz val="11"/>
      <color theme="1"/>
      <name val="Times New Roman Cyr"/>
      <charset val="204"/>
    </font>
    <font>
      <b/>
      <sz val="11"/>
      <color theme="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61" fillId="0" borderId="0"/>
    <xf numFmtId="0" fontId="61" fillId="0" borderId="0"/>
    <xf numFmtId="0" fontId="61" fillId="0" borderId="0"/>
    <xf numFmtId="165" fontId="35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64" fillId="0" borderId="0"/>
    <xf numFmtId="0" fontId="5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6" fillId="0" borderId="0" applyFont="0" applyFill="0" applyBorder="0" applyAlignment="0" applyProtection="0"/>
    <xf numFmtId="4" fontId="5" fillId="0" borderId="0">
      <alignment vertical="center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5" fillId="0" borderId="0" applyFill="0" applyBorder="0" applyAlignment="0" applyProtection="0"/>
  </cellStyleXfs>
  <cellXfs count="105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9" xfId="0" applyNumberFormat="1" applyFont="1" applyBorder="1" applyAlignment="1">
      <alignment horizontal="center" vertical="center"/>
    </xf>
    <xf numFmtId="0" fontId="10" fillId="0" borderId="0" xfId="10" applyFont="1"/>
    <xf numFmtId="0" fontId="11" fillId="0" borderId="0" xfId="10" applyFont="1"/>
    <xf numFmtId="0" fontId="10" fillId="0" borderId="26" xfId="10" applyFont="1" applyBorder="1" applyAlignment="1">
      <alignment horizontal="center"/>
    </xf>
    <xf numFmtId="0" fontId="10" fillId="0" borderId="11" xfId="10" applyFont="1" applyBorder="1" applyAlignment="1">
      <alignment horizontal="center"/>
    </xf>
    <xf numFmtId="0" fontId="10" fillId="0" borderId="12" xfId="10" applyFont="1" applyBorder="1" applyAlignment="1">
      <alignment horizontal="center"/>
    </xf>
    <xf numFmtId="0" fontId="10" fillId="0" borderId="27" xfId="10" applyFont="1" applyBorder="1" applyAlignment="1">
      <alignment horizontal="centerContinuous"/>
    </xf>
    <xf numFmtId="0" fontId="10" fillId="0" borderId="28" xfId="10" applyFont="1" applyBorder="1" applyAlignment="1">
      <alignment horizontal="centerContinuous"/>
    </xf>
    <xf numFmtId="0" fontId="10" fillId="0" borderId="29" xfId="10" applyFont="1" applyBorder="1" applyAlignment="1">
      <alignment horizontal="center"/>
    </xf>
    <xf numFmtId="0" fontId="10" fillId="0" borderId="0" xfId="10" applyFont="1" applyBorder="1" applyAlignment="1">
      <alignment horizontal="center"/>
    </xf>
    <xf numFmtId="0" fontId="10" fillId="0" borderId="30" xfId="10" applyFont="1" applyBorder="1" applyAlignment="1">
      <alignment horizontal="centerContinuous"/>
    </xf>
    <xf numFmtId="0" fontId="10" fillId="0" borderId="31" xfId="10" applyFont="1" applyBorder="1" applyAlignment="1">
      <alignment horizontal="centerContinuous"/>
    </xf>
    <xf numFmtId="0" fontId="10" fillId="0" borderId="32" xfId="10" applyFont="1" applyBorder="1" applyAlignment="1">
      <alignment horizontal="center"/>
    </xf>
    <xf numFmtId="0" fontId="10" fillId="0" borderId="34" xfId="10" applyFont="1" applyBorder="1" applyAlignment="1">
      <alignment horizontal="center"/>
    </xf>
    <xf numFmtId="0" fontId="10" fillId="0" borderId="20" xfId="10" applyFont="1" applyBorder="1" applyAlignment="1">
      <alignment horizontal="center"/>
    </xf>
    <xf numFmtId="0" fontId="10" fillId="0" borderId="35" xfId="10" applyFont="1" applyBorder="1" applyAlignment="1">
      <alignment horizontal="center"/>
    </xf>
    <xf numFmtId="0" fontId="10" fillId="0" borderId="36" xfId="10" applyFont="1" applyBorder="1" applyAlignment="1">
      <alignment horizontal="center"/>
    </xf>
    <xf numFmtId="0" fontId="10" fillId="0" borderId="30" xfId="10" applyFont="1" applyBorder="1" applyAlignment="1">
      <alignment horizontal="center"/>
    </xf>
    <xf numFmtId="0" fontId="10" fillId="0" borderId="37" xfId="10" applyFont="1" applyBorder="1" applyAlignment="1">
      <alignment horizontal="center"/>
    </xf>
    <xf numFmtId="0" fontId="10" fillId="0" borderId="38" xfId="10" applyFont="1" applyBorder="1" applyAlignment="1">
      <alignment horizontal="center"/>
    </xf>
    <xf numFmtId="0" fontId="10" fillId="0" borderId="39" xfId="10" applyFont="1" applyBorder="1" applyAlignment="1">
      <alignment horizontal="center"/>
    </xf>
    <xf numFmtId="0" fontId="10" fillId="0" borderId="15" xfId="10" applyFont="1" applyBorder="1" applyAlignment="1">
      <alignment horizontal="center"/>
    </xf>
    <xf numFmtId="0" fontId="12" fillId="0" borderId="19" xfId="10" applyFont="1" applyBorder="1" applyAlignment="1">
      <alignment horizontal="center"/>
    </xf>
    <xf numFmtId="0" fontId="12" fillId="0" borderId="12" xfId="10" applyFont="1" applyBorder="1" applyAlignment="1">
      <alignment horizontal="center"/>
    </xf>
    <xf numFmtId="0" fontId="12" fillId="0" borderId="12" xfId="10" applyFont="1" applyBorder="1"/>
    <xf numFmtId="4" fontId="12" fillId="0" borderId="12" xfId="10" applyNumberFormat="1" applyFont="1" applyBorder="1" applyAlignment="1">
      <alignment horizontal="center"/>
    </xf>
    <xf numFmtId="3" fontId="12" fillId="0" borderId="12" xfId="10" applyNumberFormat="1" applyFont="1" applyBorder="1" applyAlignment="1">
      <alignment horizontal="center"/>
    </xf>
    <xf numFmtId="4" fontId="12" fillId="0" borderId="20" xfId="10" applyNumberFormat="1" applyFont="1" applyBorder="1" applyAlignment="1">
      <alignment horizontal="center"/>
    </xf>
    <xf numFmtId="0" fontId="12" fillId="0" borderId="0" xfId="10" applyFont="1"/>
    <xf numFmtId="0" fontId="13" fillId="0" borderId="19" xfId="10" applyFont="1" applyBorder="1" applyAlignment="1">
      <alignment horizontal="center"/>
    </xf>
    <xf numFmtId="0" fontId="14" fillId="0" borderId="12" xfId="10" applyFont="1" applyBorder="1" applyAlignment="1">
      <alignment horizontal="center"/>
    </xf>
    <xf numFmtId="0" fontId="15" fillId="0" borderId="12" xfId="10" applyFont="1" applyBorder="1"/>
    <xf numFmtId="4" fontId="16" fillId="0" borderId="12" xfId="10" applyNumberFormat="1" applyFont="1" applyFill="1" applyBorder="1" applyAlignment="1">
      <alignment horizontal="center"/>
    </xf>
    <xf numFmtId="3" fontId="16" fillId="0" borderId="12" xfId="10" applyNumberFormat="1" applyFont="1" applyBorder="1" applyAlignment="1">
      <alignment horizontal="center"/>
    </xf>
    <xf numFmtId="3" fontId="12" fillId="0" borderId="20" xfId="10" applyNumberFormat="1" applyFont="1" applyBorder="1" applyAlignment="1">
      <alignment horizontal="center"/>
    </xf>
    <xf numFmtId="0" fontId="17" fillId="0" borderId="12" xfId="10" applyFont="1" applyBorder="1" applyAlignment="1">
      <alignment horizontal="center"/>
    </xf>
    <xf numFmtId="4" fontId="15" fillId="0" borderId="12" xfId="10" applyNumberFormat="1" applyFont="1" applyFill="1" applyBorder="1" applyAlignment="1">
      <alignment horizontal="center"/>
    </xf>
    <xf numFmtId="0" fontId="18" fillId="0" borderId="12" xfId="10" applyFont="1" applyBorder="1" applyAlignment="1">
      <alignment horizontal="left"/>
    </xf>
    <xf numFmtId="0" fontId="17" fillId="0" borderId="12" xfId="10" applyFont="1" applyBorder="1" applyAlignment="1">
      <alignment horizontal="left"/>
    </xf>
    <xf numFmtId="0" fontId="10" fillId="0" borderId="40" xfId="10" applyFont="1" applyBorder="1" applyAlignment="1">
      <alignment horizontal="center" vertical="center"/>
    </xf>
    <xf numFmtId="0" fontId="10" fillId="0" borderId="41" xfId="10" applyFont="1" applyBorder="1" applyAlignment="1">
      <alignment horizontal="left" vertical="center"/>
    </xf>
    <xf numFmtId="0" fontId="10" fillId="0" borderId="28" xfId="10" applyFont="1" applyBorder="1" applyAlignment="1">
      <alignment horizontal="center" vertical="center"/>
    </xf>
    <xf numFmtId="0" fontId="10" fillId="0" borderId="41" xfId="10" applyFont="1" applyBorder="1" applyAlignment="1">
      <alignment horizontal="center" vertical="center"/>
    </xf>
    <xf numFmtId="4" fontId="11" fillId="0" borderId="41" xfId="10" applyNumberFormat="1" applyFont="1" applyBorder="1" applyAlignment="1">
      <alignment horizontal="center" vertical="center"/>
    </xf>
    <xf numFmtId="3" fontId="11" fillId="0" borderId="41" xfId="10" applyNumberFormat="1" applyFont="1" applyBorder="1" applyAlignment="1">
      <alignment horizontal="center" vertical="center"/>
    </xf>
    <xf numFmtId="3" fontId="10" fillId="0" borderId="42" xfId="10" applyNumberFormat="1" applyFont="1" applyBorder="1" applyAlignment="1">
      <alignment horizontal="center" vertical="center"/>
    </xf>
    <xf numFmtId="0" fontId="11" fillId="0" borderId="0" xfId="10" applyFont="1" applyAlignment="1">
      <alignment vertical="center"/>
    </xf>
    <xf numFmtId="0" fontId="13" fillId="0" borderId="43" xfId="10" applyFont="1" applyBorder="1" applyAlignment="1">
      <alignment horizontal="center" vertical="center"/>
    </xf>
    <xf numFmtId="0" fontId="14" fillId="0" borderId="29" xfId="10" applyFont="1" applyBorder="1" applyAlignment="1">
      <alignment horizontal="left" vertical="center" wrapText="1"/>
    </xf>
    <xf numFmtId="0" fontId="7" fillId="0" borderId="44" xfId="15" applyFont="1" applyBorder="1" applyAlignment="1">
      <alignment vertical="center"/>
    </xf>
    <xf numFmtId="0" fontId="14" fillId="0" borderId="28" xfId="10" applyFont="1" applyBorder="1" applyAlignment="1">
      <alignment horizontal="left" vertical="center"/>
    </xf>
    <xf numFmtId="0" fontId="13" fillId="0" borderId="41" xfId="10" applyFont="1" applyBorder="1" applyAlignment="1">
      <alignment vertical="center"/>
    </xf>
    <xf numFmtId="4" fontId="13" fillId="0" borderId="41" xfId="10" applyNumberFormat="1" applyFont="1" applyBorder="1" applyAlignment="1">
      <alignment horizontal="center" vertical="center"/>
    </xf>
    <xf numFmtId="3" fontId="13" fillId="0" borderId="41" xfId="10" applyNumberFormat="1" applyFont="1" applyBorder="1" applyAlignment="1">
      <alignment horizontal="center" vertical="center"/>
    </xf>
    <xf numFmtId="3" fontId="19" fillId="0" borderId="42" xfId="10" applyNumberFormat="1" applyFont="1" applyBorder="1" applyAlignment="1">
      <alignment horizontal="center" vertical="center"/>
    </xf>
    <xf numFmtId="0" fontId="14" fillId="0" borderId="41" xfId="10" applyFont="1" applyBorder="1" applyAlignment="1">
      <alignment horizontal="left" vertical="center" wrapText="1"/>
    </xf>
    <xf numFmtId="0" fontId="13" fillId="4" borderId="38" xfId="10" applyFont="1" applyFill="1" applyBorder="1" applyAlignment="1">
      <alignment horizontal="center" vertical="center"/>
    </xf>
    <xf numFmtId="0" fontId="14" fillId="4" borderId="39" xfId="10" applyFont="1" applyFill="1" applyBorder="1" applyAlignment="1">
      <alignment horizontal="left" vertical="center"/>
    </xf>
    <xf numFmtId="0" fontId="13" fillId="4" borderId="39" xfId="10" applyFont="1" applyFill="1" applyBorder="1" applyAlignment="1">
      <alignment vertical="center"/>
    </xf>
    <xf numFmtId="4" fontId="13" fillId="4" borderId="39" xfId="10" applyNumberFormat="1" applyFont="1" applyFill="1" applyBorder="1" applyAlignment="1">
      <alignment horizontal="center" vertical="center"/>
    </xf>
    <xf numFmtId="3" fontId="13" fillId="4" borderId="39" xfId="10" applyNumberFormat="1" applyFont="1" applyFill="1" applyBorder="1" applyAlignment="1">
      <alignment horizontal="center" vertical="center"/>
    </xf>
    <xf numFmtId="3" fontId="21" fillId="4" borderId="45" xfId="10" applyNumberFormat="1" applyFont="1" applyFill="1" applyBorder="1" applyAlignment="1">
      <alignment horizontal="center" vertical="center"/>
    </xf>
    <xf numFmtId="3" fontId="12" fillId="0" borderId="0" xfId="10" applyNumberFormat="1" applyFont="1"/>
    <xf numFmtId="0" fontId="13" fillId="0" borderId="0" xfId="10" applyFont="1" applyBorder="1" applyAlignment="1">
      <alignment horizontal="center" vertical="center"/>
    </xf>
    <xf numFmtId="0" fontId="13" fillId="0" borderId="0" xfId="10" applyFont="1" applyBorder="1" applyAlignment="1">
      <alignment horizontal="left" vertical="center" wrapText="1"/>
    </xf>
    <xf numFmtId="0" fontId="22" fillId="0" borderId="0" xfId="10" applyFont="1" applyAlignment="1">
      <alignment vertical="center"/>
    </xf>
    <xf numFmtId="3" fontId="1" fillId="0" borderId="0" xfId="12" applyNumberFormat="1" applyFont="1" applyBorder="1" applyAlignment="1">
      <alignment horizontal="center"/>
    </xf>
    <xf numFmtId="4" fontId="13" fillId="0" borderId="0" xfId="10" applyNumberFormat="1" applyFont="1" applyBorder="1" applyAlignment="1">
      <alignment horizontal="center" vertical="center"/>
    </xf>
    <xf numFmtId="3" fontId="13" fillId="0" borderId="0" xfId="10" applyNumberFormat="1" applyFont="1" applyBorder="1" applyAlignment="1">
      <alignment horizontal="center" vertical="center"/>
    </xf>
    <xf numFmtId="0" fontId="5" fillId="0" borderId="0" xfId="13" applyFont="1" applyBorder="1" applyAlignment="1">
      <alignment horizontal="left"/>
    </xf>
    <xf numFmtId="0" fontId="19" fillId="0" borderId="0" xfId="10" applyFont="1" applyAlignment="1">
      <alignment horizontal="center" vertical="center"/>
    </xf>
    <xf numFmtId="0" fontId="24" fillId="0" borderId="0" xfId="12" applyFont="1" applyBorder="1" applyAlignment="1">
      <alignment horizontal="left" vertical="center"/>
    </xf>
    <xf numFmtId="0" fontId="12" fillId="0" borderId="0" xfId="10" applyFont="1" applyAlignment="1">
      <alignment vertical="center"/>
    </xf>
    <xf numFmtId="0" fontId="12" fillId="0" borderId="0" xfId="10" applyFont="1" applyAlignment="1">
      <alignment horizontal="center" vertical="center"/>
    </xf>
    <xf numFmtId="0" fontId="3" fillId="0" borderId="0" xfId="12" applyFont="1" applyFill="1" applyBorder="1" applyAlignment="1">
      <alignment vertical="center"/>
    </xf>
    <xf numFmtId="0" fontId="25" fillId="0" borderId="0" xfId="12" applyFont="1" applyAlignment="1">
      <alignment vertical="center"/>
    </xf>
    <xf numFmtId="0" fontId="26" fillId="0" borderId="0" xfId="12" applyFont="1" applyAlignment="1">
      <alignment vertical="center"/>
    </xf>
    <xf numFmtId="0" fontId="6" fillId="0" borderId="0" xfId="10" applyFont="1"/>
    <xf numFmtId="0" fontId="5" fillId="0" borderId="0" xfId="10" applyFont="1" applyAlignment="1">
      <alignment horizontal="center" vertical="center"/>
    </xf>
    <xf numFmtId="0" fontId="6" fillId="0" borderId="0" xfId="10" applyFont="1" applyAlignment="1">
      <alignment vertical="center"/>
    </xf>
    <xf numFmtId="0" fontId="5" fillId="0" borderId="0" xfId="10" applyFont="1" applyAlignment="1">
      <alignment horizontal="left" vertical="center"/>
    </xf>
    <xf numFmtId="0" fontId="6" fillId="0" borderId="0" xfId="10" applyFont="1" applyAlignment="1">
      <alignment horizontal="center" vertical="center"/>
    </xf>
    <xf numFmtId="0" fontId="26" fillId="0" borderId="0" xfId="10" applyFont="1" applyAlignment="1">
      <alignment horizontal="left" vertical="center"/>
    </xf>
    <xf numFmtId="0" fontId="26" fillId="0" borderId="0" xfId="10" applyFont="1" applyAlignment="1">
      <alignment horizontal="center" vertical="center"/>
    </xf>
    <xf numFmtId="0" fontId="4" fillId="0" borderId="0" xfId="12" applyFont="1"/>
    <xf numFmtId="0" fontId="29" fillId="0" borderId="0" xfId="5" applyFont="1"/>
    <xf numFmtId="0" fontId="21" fillId="0" borderId="0" xfId="5" applyFont="1"/>
    <xf numFmtId="0" fontId="29" fillId="0" borderId="0" xfId="5" applyFont="1" applyAlignment="1">
      <alignment horizontal="center"/>
    </xf>
    <xf numFmtId="4" fontId="19" fillId="0" borderId="0" xfId="10" applyNumberFormat="1" applyFont="1" applyAlignment="1">
      <alignment horizontal="center" vertical="center"/>
    </xf>
    <xf numFmtId="0" fontId="30" fillId="0" borderId="0" xfId="5" applyFont="1" applyAlignment="1">
      <alignment horizontal="center"/>
    </xf>
    <xf numFmtId="0" fontId="30" fillId="0" borderId="0" xfId="5" applyFont="1"/>
    <xf numFmtId="0" fontId="31" fillId="0" borderId="0" xfId="5" applyFont="1"/>
    <xf numFmtId="0" fontId="6" fillId="0" borderId="0" xfId="10"/>
    <xf numFmtId="0" fontId="34" fillId="0" borderId="0" xfId="10" applyFont="1" applyAlignment="1">
      <alignment horizontal="center"/>
    </xf>
    <xf numFmtId="0" fontId="34" fillId="0" borderId="0" xfId="10" applyFont="1" applyAlignment="1">
      <alignment horizontal="left"/>
    </xf>
    <xf numFmtId="0" fontId="6" fillId="0" borderId="0" xfId="10" applyAlignment="1">
      <alignment horizontal="center"/>
    </xf>
    <xf numFmtId="0" fontId="6" fillId="0" borderId="0" xfId="10" applyAlignment="1">
      <alignment horizontal="left"/>
    </xf>
    <xf numFmtId="0" fontId="22" fillId="0" borderId="6" xfId="10" applyFont="1" applyBorder="1" applyAlignment="1">
      <alignment vertical="center"/>
    </xf>
    <xf numFmtId="0" fontId="5" fillId="0" borderId="0" xfId="10" applyFont="1" applyAlignment="1">
      <alignment horizontal="left" vertical="center" wrapText="1"/>
    </xf>
    <xf numFmtId="3" fontId="24" fillId="0" borderId="0" xfId="10" applyNumberFormat="1" applyFont="1" applyAlignment="1">
      <alignment horizontal="center" vertical="center"/>
    </xf>
    <xf numFmtId="0" fontId="19" fillId="0" borderId="0" xfId="10" applyFont="1" applyAlignment="1">
      <alignment horizontal="center" vertical="center" wrapText="1"/>
    </xf>
    <xf numFmtId="4" fontId="37" fillId="0" borderId="19" xfId="12" applyNumberFormat="1" applyFont="1" applyFill="1" applyBorder="1" applyAlignment="1">
      <alignment horizontal="center"/>
    </xf>
    <xf numFmtId="4" fontId="1" fillId="0" borderId="20" xfId="12" applyNumberFormat="1" applyFont="1" applyFill="1" applyBorder="1" applyAlignment="1">
      <alignment horizontal="center"/>
    </xf>
    <xf numFmtId="164" fontId="28" fillId="0" borderId="34" xfId="12" applyNumberFormat="1" applyFont="1" applyBorder="1" applyAlignment="1">
      <alignment horizontal="center" vertical="center" wrapText="1"/>
    </xf>
    <xf numFmtId="4" fontId="1" fillId="0" borderId="19" xfId="12" applyNumberFormat="1" applyFont="1" applyFill="1" applyBorder="1" applyAlignment="1">
      <alignment horizontal="center"/>
    </xf>
    <xf numFmtId="0" fontId="1" fillId="0" borderId="0" xfId="12" applyFont="1" applyAlignment="1">
      <alignment vertical="center"/>
    </xf>
    <xf numFmtId="0" fontId="1" fillId="0" borderId="0" xfId="12" applyFont="1"/>
    <xf numFmtId="0" fontId="39" fillId="0" borderId="0" xfId="14" applyFont="1"/>
    <xf numFmtId="0" fontId="39" fillId="0" borderId="0" xfId="14" applyFont="1" applyFill="1"/>
    <xf numFmtId="0" fontId="38" fillId="0" borderId="38" xfId="14" applyFont="1" applyBorder="1" applyAlignment="1">
      <alignment horizontal="center"/>
    </xf>
    <xf numFmtId="0" fontId="38" fillId="0" borderId="54" xfId="14" applyFont="1" applyBorder="1" applyAlignment="1">
      <alignment horizontal="center"/>
    </xf>
    <xf numFmtId="0" fontId="38" fillId="0" borderId="39" xfId="14" applyFont="1" applyBorder="1" applyAlignment="1">
      <alignment horizontal="center"/>
    </xf>
    <xf numFmtId="0" fontId="38" fillId="0" borderId="39" xfId="14" applyFont="1" applyFill="1" applyBorder="1" applyAlignment="1">
      <alignment horizontal="center"/>
    </xf>
    <xf numFmtId="0" fontId="38" fillId="0" borderId="55" xfId="14" applyFont="1" applyFill="1" applyBorder="1" applyAlignment="1">
      <alignment horizontal="center"/>
    </xf>
    <xf numFmtId="0" fontId="38" fillId="0" borderId="51" xfId="14" applyFont="1" applyFill="1" applyBorder="1" applyAlignment="1">
      <alignment horizontal="center"/>
    </xf>
    <xf numFmtId="0" fontId="38" fillId="0" borderId="19" xfId="14" applyFont="1" applyBorder="1" applyAlignment="1">
      <alignment horizontal="center"/>
    </xf>
    <xf numFmtId="0" fontId="38" fillId="0" borderId="0" xfId="14" applyFont="1" applyBorder="1" applyAlignment="1">
      <alignment horizontal="center"/>
    </xf>
    <xf numFmtId="0" fontId="38" fillId="0" borderId="12" xfId="14" applyFont="1" applyBorder="1" applyAlignment="1">
      <alignment horizontal="center"/>
    </xf>
    <xf numFmtId="3" fontId="40" fillId="0" borderId="12" xfId="14" applyNumberFormat="1" applyFont="1" applyFill="1" applyBorder="1" applyAlignment="1">
      <alignment horizontal="center"/>
    </xf>
    <xf numFmtId="166" fontId="40" fillId="0" borderId="33" xfId="14" applyNumberFormat="1" applyFont="1" applyFill="1" applyBorder="1" applyAlignment="1">
      <alignment horizontal="center"/>
    </xf>
    <xf numFmtId="3" fontId="40" fillId="0" borderId="32" xfId="14" applyNumberFormat="1" applyFont="1" applyFill="1" applyBorder="1" applyAlignment="1">
      <alignment horizontal="center"/>
    </xf>
    <xf numFmtId="0" fontId="39" fillId="0" borderId="19" xfId="14" applyFont="1" applyBorder="1" applyAlignment="1">
      <alignment horizontal="center"/>
    </xf>
    <xf numFmtId="0" fontId="39" fillId="0" borderId="0" xfId="14" applyFont="1" applyBorder="1" applyAlignment="1">
      <alignment horizontal="center"/>
    </xf>
    <xf numFmtId="0" fontId="39" fillId="0" borderId="12" xfId="14" applyFont="1" applyBorder="1" applyAlignment="1">
      <alignment horizontal="center"/>
    </xf>
    <xf numFmtId="4" fontId="33" fillId="0" borderId="12" xfId="14" applyNumberFormat="1" applyFont="1" applyFill="1" applyBorder="1" applyAlignment="1">
      <alignment horizontal="center"/>
    </xf>
    <xf numFmtId="167" fontId="33" fillId="0" borderId="33" xfId="14" applyNumberFormat="1" applyFont="1" applyFill="1" applyBorder="1" applyAlignment="1">
      <alignment horizontal="center"/>
    </xf>
    <xf numFmtId="4" fontId="33" fillId="0" borderId="32" xfId="14" applyNumberFormat="1" applyFont="1" applyFill="1" applyBorder="1" applyAlignment="1">
      <alignment horizontal="center"/>
    </xf>
    <xf numFmtId="167" fontId="39" fillId="0" borderId="33" xfId="14" applyNumberFormat="1" applyFont="1" applyFill="1" applyBorder="1" applyAlignment="1">
      <alignment horizontal="center"/>
    </xf>
    <xf numFmtId="3" fontId="39" fillId="0" borderId="32" xfId="14" applyNumberFormat="1" applyFont="1" applyFill="1" applyBorder="1" applyAlignment="1">
      <alignment horizontal="center"/>
    </xf>
    <xf numFmtId="0" fontId="39" fillId="0" borderId="49" xfId="14" applyFont="1" applyBorder="1" applyAlignment="1">
      <alignment horizontal="center"/>
    </xf>
    <xf numFmtId="0" fontId="39" fillId="0" borderId="56" xfId="14" applyFont="1" applyBorder="1" applyAlignment="1">
      <alignment horizontal="center"/>
    </xf>
    <xf numFmtId="0" fontId="39" fillId="0" borderId="36" xfId="14" applyFont="1" applyBorder="1" applyAlignment="1">
      <alignment horizontal="center"/>
    </xf>
    <xf numFmtId="4" fontId="33" fillId="0" borderId="36" xfId="14" applyNumberFormat="1" applyFont="1" applyFill="1" applyBorder="1" applyAlignment="1">
      <alignment horizontal="center"/>
    </xf>
    <xf numFmtId="167" fontId="39" fillId="0" borderId="31" xfId="14" applyNumberFormat="1" applyFont="1" applyFill="1" applyBorder="1" applyAlignment="1">
      <alignment horizontal="center"/>
    </xf>
    <xf numFmtId="3" fontId="39" fillId="0" borderId="50" xfId="14" applyNumberFormat="1" applyFont="1" applyFill="1" applyBorder="1" applyAlignment="1">
      <alignment horizontal="center"/>
    </xf>
    <xf numFmtId="0" fontId="38" fillId="3" borderId="21" xfId="14" applyFont="1" applyFill="1" applyBorder="1" applyAlignment="1">
      <alignment horizontal="center" vertical="center"/>
    </xf>
    <xf numFmtId="0" fontId="38" fillId="3" borderId="14" xfId="14" applyFont="1" applyFill="1" applyBorder="1" applyAlignment="1">
      <alignment horizontal="center" vertical="center"/>
    </xf>
    <xf numFmtId="3" fontId="38" fillId="3" borderId="14" xfId="14" applyNumberFormat="1" applyFont="1" applyFill="1" applyBorder="1" applyAlignment="1">
      <alignment horizontal="center" vertical="center"/>
    </xf>
    <xf numFmtId="4" fontId="38" fillId="3" borderId="15" xfId="14" applyNumberFormat="1" applyFont="1" applyFill="1" applyBorder="1" applyAlignment="1">
      <alignment horizontal="center" vertical="center"/>
    </xf>
    <xf numFmtId="0" fontId="38" fillId="0" borderId="0" xfId="14" applyFont="1"/>
    <xf numFmtId="0" fontId="7" fillId="0" borderId="0" xfId="14"/>
    <xf numFmtId="0" fontId="7" fillId="0" borderId="0" xfId="14" applyFont="1" applyFill="1"/>
    <xf numFmtId="0" fontId="7" fillId="0" borderId="0" xfId="14" applyFill="1"/>
    <xf numFmtId="0" fontId="27" fillId="0" borderId="19" xfId="12" applyFont="1" applyBorder="1" applyAlignment="1">
      <alignment horizontal="center"/>
    </xf>
    <xf numFmtId="0" fontId="41" fillId="0" borderId="0" xfId="0" applyFont="1"/>
    <xf numFmtId="0" fontId="42" fillId="0" borderId="0" xfId="0" applyFont="1" applyAlignment="1">
      <alignment horizontal="center" wrapText="1"/>
    </xf>
    <xf numFmtId="0" fontId="43" fillId="0" borderId="0" xfId="0" applyFont="1" applyAlignment="1">
      <alignment horizontal="left" wrapText="1"/>
    </xf>
    <xf numFmtId="0" fontId="41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right" indent="1"/>
    </xf>
    <xf numFmtId="1" fontId="0" fillId="0" borderId="0" xfId="0" applyNumberFormat="1" applyFont="1"/>
    <xf numFmtId="0" fontId="45" fillId="0" borderId="0" xfId="0" applyFont="1" applyAlignment="1">
      <alignment horizontal="center" vertical="center"/>
    </xf>
    <xf numFmtId="0" fontId="41" fillId="0" borderId="12" xfId="0" applyFont="1" applyBorder="1" applyAlignment="1">
      <alignment horizontal="left" indent="1"/>
    </xf>
    <xf numFmtId="49" fontId="0" fillId="0" borderId="12" xfId="0" applyNumberFormat="1" applyFont="1" applyBorder="1" applyAlignment="1">
      <alignment horizontal="left" indent="3"/>
    </xf>
    <xf numFmtId="49" fontId="41" fillId="0" borderId="12" xfId="0" applyNumberFormat="1" applyFont="1" applyBorder="1" applyAlignment="1">
      <alignment horizontal="left" indent="1"/>
    </xf>
    <xf numFmtId="169" fontId="41" fillId="0" borderId="57" xfId="0" applyNumberFormat="1" applyFont="1" applyBorder="1" applyAlignment="1">
      <alignment horizontal="center"/>
    </xf>
    <xf numFmtId="3" fontId="41" fillId="0" borderId="57" xfId="0" applyNumberFormat="1" applyFont="1" applyBorder="1" applyAlignment="1">
      <alignment horizontal="center"/>
    </xf>
    <xf numFmtId="3" fontId="0" fillId="0" borderId="57" xfId="0" applyNumberFormat="1" applyFont="1" applyBorder="1" applyAlignment="1">
      <alignment horizontal="center"/>
    </xf>
    <xf numFmtId="0" fontId="35" fillId="0" borderId="0" xfId="7" applyFont="1"/>
    <xf numFmtId="0" fontId="8" fillId="0" borderId="0" xfId="7" applyFont="1"/>
    <xf numFmtId="0" fontId="9" fillId="0" borderId="0" xfId="7" applyFont="1"/>
    <xf numFmtId="0" fontId="9" fillId="0" borderId="0" xfId="7" applyFont="1" applyAlignment="1">
      <alignment horizontal="centerContinuous"/>
    </xf>
    <xf numFmtId="0" fontId="35" fillId="0" borderId="9" xfId="7" applyFont="1" applyBorder="1"/>
    <xf numFmtId="0" fontId="35" fillId="0" borderId="10" xfId="7" applyFont="1" applyBorder="1"/>
    <xf numFmtId="0" fontId="9" fillId="0" borderId="11" xfId="7" applyFont="1" applyBorder="1" applyAlignment="1">
      <alignment horizontal="center"/>
    </xf>
    <xf numFmtId="0" fontId="9" fillId="0" borderId="12" xfId="7" applyFont="1" applyBorder="1" applyAlignment="1">
      <alignment horizontal="center"/>
    </xf>
    <xf numFmtId="0" fontId="9" fillId="0" borderId="13" xfId="7" applyFont="1" applyBorder="1" applyAlignment="1">
      <alignment horizontal="center"/>
    </xf>
    <xf numFmtId="0" fontId="9" fillId="0" borderId="14" xfId="7" applyFont="1" applyBorder="1" applyAlignment="1">
      <alignment horizontal="center"/>
    </xf>
    <xf numFmtId="0" fontId="35" fillId="0" borderId="16" xfId="7" applyFont="1" applyBorder="1" applyAlignment="1">
      <alignment horizontal="center"/>
    </xf>
    <xf numFmtId="0" fontId="35" fillId="0" borderId="17" xfId="7" applyFont="1" applyBorder="1" applyAlignment="1">
      <alignment horizontal="center"/>
    </xf>
    <xf numFmtId="0" fontId="35" fillId="0" borderId="18" xfId="7" applyFont="1" applyBorder="1" applyAlignment="1">
      <alignment horizontal="center"/>
    </xf>
    <xf numFmtId="0" fontId="35" fillId="0" borderId="19" xfId="7" applyFont="1" applyBorder="1" applyAlignment="1">
      <alignment horizontal="center"/>
    </xf>
    <xf numFmtId="0" fontId="9" fillId="0" borderId="20" xfId="7" applyFont="1" applyBorder="1" applyAlignment="1">
      <alignment horizontal="center"/>
    </xf>
    <xf numFmtId="0" fontId="9" fillId="0" borderId="19" xfId="7" applyFont="1" applyBorder="1" applyAlignment="1">
      <alignment horizontal="center"/>
    </xf>
    <xf numFmtId="0" fontId="35" fillId="0" borderId="12" xfId="7" applyFont="1" applyBorder="1"/>
    <xf numFmtId="0" fontId="35" fillId="0" borderId="12" xfId="7" applyFont="1" applyBorder="1" applyAlignment="1">
      <alignment horizontal="center"/>
    </xf>
    <xf numFmtId="3" fontId="35" fillId="0" borderId="20" xfId="7" applyNumberFormat="1" applyFont="1" applyBorder="1" applyAlignment="1">
      <alignment horizontal="center"/>
    </xf>
    <xf numFmtId="0" fontId="35" fillId="0" borderId="12" xfId="7" applyFont="1" applyFill="1" applyBorder="1" applyAlignment="1">
      <alignment horizontal="left"/>
    </xf>
    <xf numFmtId="0" fontId="35" fillId="0" borderId="12" xfId="7" applyFont="1" applyFill="1" applyBorder="1" applyAlignment="1">
      <alignment horizontal="center"/>
    </xf>
    <xf numFmtId="3" fontId="35" fillId="0" borderId="20" xfId="7" applyNumberFormat="1" applyFont="1" applyFill="1" applyBorder="1" applyAlignment="1">
      <alignment horizontal="center"/>
    </xf>
    <xf numFmtId="0" fontId="8" fillId="0" borderId="0" xfId="7" applyFont="1" applyFill="1"/>
    <xf numFmtId="49" fontId="2" fillId="0" borderId="19" xfId="7" applyNumberFormat="1" applyFont="1" applyBorder="1" applyAlignment="1">
      <alignment horizontal="center"/>
    </xf>
    <xf numFmtId="0" fontId="35" fillId="0" borderId="12" xfId="7" applyFont="1" applyBorder="1" applyAlignment="1">
      <alignment horizontal="left"/>
    </xf>
    <xf numFmtId="0" fontId="9" fillId="0" borderId="19" xfId="7" applyFont="1" applyFill="1" applyBorder="1" applyAlignment="1">
      <alignment horizontal="center"/>
    </xf>
    <xf numFmtId="0" fontId="9" fillId="0" borderId="12" xfId="7" applyFont="1" applyFill="1" applyBorder="1"/>
    <xf numFmtId="0" fontId="35" fillId="0" borderId="12" xfId="7" applyFont="1" applyFill="1" applyBorder="1"/>
    <xf numFmtId="3" fontId="9" fillId="0" borderId="20" xfId="7" applyNumberFormat="1" applyFont="1" applyFill="1" applyBorder="1" applyAlignment="1">
      <alignment horizontal="center"/>
    </xf>
    <xf numFmtId="3" fontId="8" fillId="0" borderId="0" xfId="7" applyNumberFormat="1" applyFont="1"/>
    <xf numFmtId="0" fontId="9" fillId="0" borderId="0" xfId="7" applyFont="1" applyBorder="1" applyAlignment="1">
      <alignment horizontal="center"/>
    </xf>
    <xf numFmtId="0" fontId="35" fillId="0" borderId="0" xfId="7" applyFont="1" applyBorder="1"/>
    <xf numFmtId="0" fontId="35" fillId="0" borderId="0" xfId="7" applyFont="1" applyBorder="1" applyAlignment="1">
      <alignment horizontal="center"/>
    </xf>
    <xf numFmtId="0" fontId="9" fillId="0" borderId="19" xfId="7" applyNumberFormat="1" applyFont="1" applyFill="1" applyBorder="1" applyAlignment="1">
      <alignment horizontal="center"/>
    </xf>
    <xf numFmtId="0" fontId="5" fillId="0" borderId="0" xfId="6" applyFont="1" applyAlignment="1">
      <alignment vertical="center"/>
    </xf>
    <xf numFmtId="0" fontId="2" fillId="0" borderId="0" xfId="6" applyFont="1" applyAlignment="1">
      <alignment vertical="center" wrapText="1"/>
    </xf>
    <xf numFmtId="0" fontId="7" fillId="0" borderId="0" xfId="6" applyAlignment="1">
      <alignment vertical="center"/>
    </xf>
    <xf numFmtId="0" fontId="2" fillId="0" borderId="0" xfId="6" applyFont="1" applyFill="1" applyAlignment="1">
      <alignment vertical="center" wrapText="1"/>
    </xf>
    <xf numFmtId="0" fontId="9" fillId="0" borderId="0" xfId="6" applyFont="1" applyAlignment="1">
      <alignment vertical="center"/>
    </xf>
    <xf numFmtId="0" fontId="46" fillId="0" borderId="0" xfId="16" applyFont="1" applyAlignment="1">
      <alignment horizontal="left" vertical="center"/>
    </xf>
    <xf numFmtId="0" fontId="46" fillId="0" borderId="0" xfId="16" applyFont="1"/>
    <xf numFmtId="0" fontId="46" fillId="0" borderId="0" xfId="16" applyFont="1" applyAlignment="1">
      <alignment horizontal="center"/>
    </xf>
    <xf numFmtId="0" fontId="2" fillId="0" borderId="29" xfId="16" applyFont="1" applyBorder="1" applyAlignment="1">
      <alignment horizontal="center"/>
    </xf>
    <xf numFmtId="0" fontId="2" fillId="0" borderId="0" xfId="16" applyFont="1"/>
    <xf numFmtId="0" fontId="2" fillId="0" borderId="12" xfId="16" applyFont="1" applyBorder="1" applyAlignment="1">
      <alignment horizontal="center"/>
    </xf>
    <xf numFmtId="0" fontId="2" fillId="0" borderId="36" xfId="16" applyFont="1" applyBorder="1" applyAlignment="1">
      <alignment horizontal="center"/>
    </xf>
    <xf numFmtId="0" fontId="8" fillId="0" borderId="34" xfId="16" applyFont="1" applyBorder="1" applyAlignment="1">
      <alignment horizontal="center" vertical="center"/>
    </xf>
    <xf numFmtId="0" fontId="35" fillId="0" borderId="12" xfId="16" applyFont="1" applyBorder="1" applyAlignment="1">
      <alignment horizontal="left"/>
    </xf>
    <xf numFmtId="0" fontId="35" fillId="0" borderId="33" xfId="16" applyFont="1" applyBorder="1" applyAlignment="1">
      <alignment horizontal="center"/>
    </xf>
    <xf numFmtId="0" fontId="35" fillId="0" borderId="12" xfId="16" applyFont="1" applyBorder="1" applyAlignment="1">
      <alignment horizontal="center"/>
    </xf>
    <xf numFmtId="0" fontId="35" fillId="0" borderId="0" xfId="16" applyNumberFormat="1" applyFont="1" applyBorder="1" applyAlignment="1">
      <alignment horizontal="center"/>
    </xf>
    <xf numFmtId="1" fontId="35" fillId="0" borderId="12" xfId="16" applyNumberFormat="1" applyFont="1" applyBorder="1" applyAlignment="1">
      <alignment horizontal="center"/>
    </xf>
    <xf numFmtId="0" fontId="35" fillId="0" borderId="34" xfId="16" applyFont="1" applyBorder="1" applyAlignment="1">
      <alignment horizontal="center"/>
    </xf>
    <xf numFmtId="3" fontId="47" fillId="3" borderId="41" xfId="16" applyNumberFormat="1" applyFont="1" applyFill="1" applyBorder="1" applyAlignment="1">
      <alignment horizontal="center"/>
    </xf>
    <xf numFmtId="2" fontId="47" fillId="3" borderId="58" xfId="16" applyNumberFormat="1" applyFont="1" applyFill="1" applyBorder="1" applyAlignment="1">
      <alignment horizontal="center"/>
    </xf>
    <xf numFmtId="4" fontId="47" fillId="3" borderId="27" xfId="16" applyNumberFormat="1" applyFont="1" applyFill="1" applyBorder="1" applyAlignment="1">
      <alignment horizontal="center"/>
    </xf>
    <xf numFmtId="4" fontId="47" fillId="3" borderId="41" xfId="16" applyNumberFormat="1" applyFont="1" applyFill="1" applyBorder="1"/>
    <xf numFmtId="0" fontId="48" fillId="0" borderId="0" xfId="16" applyFont="1"/>
    <xf numFmtId="4" fontId="48" fillId="0" borderId="0" xfId="16" applyNumberFormat="1" applyFont="1"/>
    <xf numFmtId="0" fontId="32" fillId="0" borderId="0" xfId="16" applyFont="1" applyFill="1"/>
    <xf numFmtId="0" fontId="49" fillId="0" borderId="0" xfId="6" applyFont="1" applyFill="1" applyBorder="1"/>
    <xf numFmtId="0" fontId="32" fillId="0" borderId="0" xfId="6" applyFont="1" applyFill="1" applyBorder="1" applyAlignment="1">
      <alignment horizontal="center"/>
    </xf>
    <xf numFmtId="2" fontId="32" fillId="0" borderId="0" xfId="6" applyNumberFormat="1" applyFont="1" applyFill="1" applyBorder="1" applyAlignment="1">
      <alignment horizontal="center"/>
    </xf>
    <xf numFmtId="3" fontId="32" fillId="0" borderId="0" xfId="6" applyNumberFormat="1" applyFont="1" applyFill="1" applyBorder="1"/>
    <xf numFmtId="0" fontId="32" fillId="0" borderId="0" xfId="6" applyFont="1" applyFill="1"/>
    <xf numFmtId="0" fontId="32" fillId="0" borderId="0" xfId="16" applyFont="1" applyFill="1" applyAlignment="1">
      <alignment horizontal="center" vertical="center" wrapText="1"/>
    </xf>
    <xf numFmtId="3" fontId="32" fillId="0" borderId="0" xfId="6" applyNumberFormat="1" applyFont="1" applyBorder="1" applyAlignment="1">
      <alignment horizontal="center"/>
    </xf>
    <xf numFmtId="3" fontId="32" fillId="0" borderId="0" xfId="6" applyNumberFormat="1" applyFont="1" applyBorder="1"/>
    <xf numFmtId="0" fontId="32" fillId="0" borderId="0" xfId="6" applyFont="1" applyFill="1" applyBorder="1"/>
    <xf numFmtId="0" fontId="32" fillId="0" borderId="0" xfId="6" applyFont="1" applyBorder="1" applyAlignment="1">
      <alignment horizontal="center"/>
    </xf>
    <xf numFmtId="0" fontId="32" fillId="0" borderId="0" xfId="6" applyFont="1" applyBorder="1"/>
    <xf numFmtId="16" fontId="50" fillId="0" borderId="0" xfId="16" applyNumberFormat="1" applyFont="1" applyAlignment="1">
      <alignment horizontal="center" vertical="center"/>
    </xf>
    <xf numFmtId="0" fontId="50" fillId="0" borderId="0" xfId="16" applyFont="1" applyAlignment="1">
      <alignment horizontal="left" vertical="center"/>
    </xf>
    <xf numFmtId="4" fontId="50" fillId="0" borderId="0" xfId="6" applyNumberFormat="1" applyFont="1" applyBorder="1" applyAlignment="1">
      <alignment horizontal="center"/>
    </xf>
    <xf numFmtId="0" fontId="51" fillId="0" borderId="0" xfId="6" applyFont="1" applyBorder="1"/>
    <xf numFmtId="4" fontId="51" fillId="0" borderId="0" xfId="6" applyNumberFormat="1" applyFont="1" applyBorder="1" applyAlignment="1">
      <alignment horizontal="center"/>
    </xf>
    <xf numFmtId="3" fontId="50" fillId="0" borderId="0" xfId="6" applyNumberFormat="1" applyFont="1" applyBorder="1" applyAlignment="1">
      <alignment horizontal="center"/>
    </xf>
    <xf numFmtId="0" fontId="32" fillId="0" borderId="0" xfId="6" applyFont="1" applyBorder="1" applyAlignment="1">
      <alignment horizontal="left"/>
    </xf>
    <xf numFmtId="3" fontId="47" fillId="0" borderId="0" xfId="6" applyNumberFormat="1" applyFont="1" applyBorder="1" applyAlignment="1">
      <alignment horizontal="center"/>
    </xf>
    <xf numFmtId="16" fontId="46" fillId="0" borderId="0" xfId="16" applyNumberFormat="1" applyFont="1" applyAlignment="1">
      <alignment horizontal="center" vertical="center"/>
    </xf>
    <xf numFmtId="0" fontId="8" fillId="0" borderId="0" xfId="16" applyFont="1" applyAlignment="1">
      <alignment horizontal="center" vertical="center"/>
    </xf>
    <xf numFmtId="3" fontId="2" fillId="0" borderId="0" xfId="16" applyNumberFormat="1" applyFont="1" applyAlignment="1">
      <alignment horizontal="center" vertical="center"/>
    </xf>
    <xf numFmtId="0" fontId="2" fillId="0" borderId="59" xfId="16" applyFont="1" applyBorder="1" applyAlignment="1">
      <alignment horizontal="center"/>
    </xf>
    <xf numFmtId="0" fontId="2" fillId="0" borderId="44" xfId="16" applyFont="1" applyBorder="1" applyAlignment="1">
      <alignment horizontal="center"/>
    </xf>
    <xf numFmtId="0" fontId="2" fillId="0" borderId="59" xfId="16" applyFont="1" applyFill="1" applyBorder="1" applyAlignment="1">
      <alignment horizontal="center"/>
    </xf>
    <xf numFmtId="0" fontId="2" fillId="0" borderId="29" xfId="16" applyFont="1" applyFill="1" applyBorder="1" applyAlignment="1">
      <alignment horizontal="center"/>
    </xf>
    <xf numFmtId="0" fontId="2" fillId="0" borderId="30" xfId="16" applyFont="1" applyBorder="1" applyAlignment="1">
      <alignment horizontal="center"/>
    </xf>
    <xf numFmtId="0" fontId="2" fillId="0" borderId="36" xfId="16" applyFont="1" applyFill="1" applyBorder="1" applyAlignment="1">
      <alignment horizontal="center"/>
    </xf>
    <xf numFmtId="0" fontId="47" fillId="0" borderId="27" xfId="16" applyFont="1" applyFill="1" applyBorder="1" applyAlignment="1">
      <alignment horizontal="center"/>
    </xf>
    <xf numFmtId="0" fontId="47" fillId="0" borderId="41" xfId="16" applyFont="1" applyFill="1" applyBorder="1" applyAlignment="1">
      <alignment horizontal="center"/>
    </xf>
    <xf numFmtId="0" fontId="47" fillId="0" borderId="28" xfId="16" applyFont="1" applyFill="1" applyBorder="1" applyAlignment="1">
      <alignment horizontal="center"/>
    </xf>
    <xf numFmtId="0" fontId="8" fillId="0" borderId="34" xfId="16" applyFont="1" applyFill="1" applyBorder="1" applyAlignment="1">
      <alignment horizontal="center" vertical="center"/>
    </xf>
    <xf numFmtId="0" fontId="8" fillId="0" borderId="12" xfId="16" applyNumberFormat="1" applyFont="1" applyFill="1" applyBorder="1" applyAlignment="1">
      <alignment horizontal="left" vertical="center"/>
    </xf>
    <xf numFmtId="3" fontId="8" fillId="0" borderId="12" xfId="16" applyNumberFormat="1" applyFont="1" applyFill="1" applyBorder="1" applyAlignment="1">
      <alignment horizontal="center" vertical="center"/>
    </xf>
    <xf numFmtId="0" fontId="8" fillId="0" borderId="12" xfId="16" applyFont="1" applyFill="1" applyBorder="1" applyAlignment="1">
      <alignment horizontal="center" vertical="center"/>
    </xf>
    <xf numFmtId="170" fontId="8" fillId="0" borderId="12" xfId="23" applyNumberFormat="1" applyFont="1" applyFill="1" applyBorder="1" applyAlignment="1">
      <alignment horizontal="center" vertical="center"/>
    </xf>
    <xf numFmtId="0" fontId="8" fillId="0" borderId="12" xfId="16" applyFont="1" applyFill="1" applyBorder="1"/>
    <xf numFmtId="171" fontId="8" fillId="0" borderId="12" xfId="23" applyNumberFormat="1" applyFont="1" applyFill="1" applyBorder="1" applyAlignment="1">
      <alignment horizontal="center" vertical="center"/>
    </xf>
    <xf numFmtId="4" fontId="8" fillId="0" borderId="34" xfId="16" applyNumberFormat="1" applyFont="1" applyFill="1" applyBorder="1"/>
    <xf numFmtId="4" fontId="8" fillId="0" borderId="34" xfId="16" applyNumberFormat="1" applyFont="1" applyFill="1" applyBorder="1" applyAlignment="1">
      <alignment horizontal="right"/>
    </xf>
    <xf numFmtId="4" fontId="8" fillId="0" borderId="12" xfId="16" applyNumberFormat="1" applyFont="1" applyFill="1" applyBorder="1"/>
    <xf numFmtId="0" fontId="8" fillId="0" borderId="0" xfId="16" applyFont="1" applyFill="1"/>
    <xf numFmtId="3" fontId="47" fillId="3" borderId="27" xfId="16" applyNumberFormat="1" applyFont="1" applyFill="1" applyBorder="1" applyAlignment="1">
      <alignment horizontal="center"/>
    </xf>
    <xf numFmtId="3" fontId="52" fillId="3" borderId="41" xfId="16" applyNumberFormat="1" applyFont="1" applyFill="1" applyBorder="1" applyAlignment="1">
      <alignment horizontal="center"/>
    </xf>
    <xf numFmtId="3" fontId="52" fillId="3" borderId="28" xfId="16" applyNumberFormat="1" applyFont="1" applyFill="1" applyBorder="1" applyAlignment="1">
      <alignment horizontal="center"/>
    </xf>
    <xf numFmtId="0" fontId="47" fillId="3" borderId="41" xfId="16" applyFont="1" applyFill="1" applyBorder="1"/>
    <xf numFmtId="0" fontId="47" fillId="3" borderId="27" xfId="16" applyFont="1" applyFill="1" applyBorder="1"/>
    <xf numFmtId="4" fontId="47" fillId="3" borderId="41" xfId="16" applyNumberFormat="1" applyFont="1" applyFill="1" applyBorder="1" applyAlignment="1">
      <alignment horizontal="center"/>
    </xf>
    <xf numFmtId="0" fontId="47" fillId="0" borderId="0" xfId="16" applyFont="1" applyFill="1"/>
    <xf numFmtId="3" fontId="52" fillId="3" borderId="27" xfId="16" applyNumberFormat="1" applyFont="1" applyFill="1" applyBorder="1" applyAlignment="1">
      <alignment horizontal="left"/>
    </xf>
    <xf numFmtId="3" fontId="52" fillId="3" borderId="27" xfId="16" applyNumberFormat="1" applyFont="1" applyFill="1" applyBorder="1" applyAlignment="1">
      <alignment horizontal="center"/>
    </xf>
    <xf numFmtId="3" fontId="47" fillId="3" borderId="27" xfId="16" applyNumberFormat="1" applyFont="1" applyFill="1" applyBorder="1"/>
    <xf numFmtId="3" fontId="47" fillId="3" borderId="41" xfId="16" applyNumberFormat="1" applyFont="1" applyFill="1" applyBorder="1"/>
    <xf numFmtId="4" fontId="47" fillId="3" borderId="28" xfId="16" applyNumberFormat="1" applyFont="1" applyFill="1" applyBorder="1" applyAlignment="1">
      <alignment horizontal="center"/>
    </xf>
    <xf numFmtId="0" fontId="32" fillId="0" borderId="0" xfId="16" applyFont="1" applyBorder="1" applyAlignment="1">
      <alignment horizontal="center"/>
    </xf>
    <xf numFmtId="49" fontId="52" fillId="0" borderId="0" xfId="16" applyNumberFormat="1" applyFont="1" applyFill="1" applyBorder="1" applyAlignment="1">
      <alignment horizontal="left"/>
    </xf>
    <xf numFmtId="49" fontId="32" fillId="0" borderId="0" xfId="16" applyNumberFormat="1" applyFont="1" applyFill="1" applyBorder="1" applyAlignment="1">
      <alignment horizontal="left"/>
    </xf>
    <xf numFmtId="49" fontId="32" fillId="0" borderId="0" xfId="16" applyNumberFormat="1" applyFont="1" applyBorder="1" applyAlignment="1">
      <alignment horizontal="right"/>
    </xf>
    <xf numFmtId="49" fontId="32" fillId="0" borderId="0" xfId="16" applyNumberFormat="1" applyFont="1" applyBorder="1" applyAlignment="1">
      <alignment horizontal="left"/>
    </xf>
    <xf numFmtId="3" fontId="32" fillId="0" borderId="0" xfId="16" applyNumberFormat="1" applyFont="1" applyBorder="1" applyAlignment="1">
      <alignment horizontal="left"/>
    </xf>
    <xf numFmtId="0" fontId="32" fillId="0" borderId="0" xfId="16" applyFont="1" applyBorder="1" applyAlignment="1">
      <alignment horizontal="left"/>
    </xf>
    <xf numFmtId="3" fontId="52" fillId="0" borderId="0" xfId="16" applyNumberFormat="1" applyFont="1" applyBorder="1" applyAlignment="1">
      <alignment horizontal="center"/>
    </xf>
    <xf numFmtId="0" fontId="32" fillId="0" borderId="0" xfId="16" applyFont="1"/>
    <xf numFmtId="0" fontId="39" fillId="0" borderId="0" xfId="16" applyFont="1"/>
    <xf numFmtId="0" fontId="39" fillId="0" borderId="0" xfId="16" applyFont="1" applyAlignment="1">
      <alignment horizontal="center"/>
    </xf>
    <xf numFmtId="0" fontId="39" fillId="0" borderId="0" xfId="16" applyFont="1" applyAlignment="1">
      <alignment horizontal="center" vertical="center" wrapText="1"/>
    </xf>
    <xf numFmtId="0" fontId="38" fillId="0" borderId="41" xfId="16" applyFont="1" applyBorder="1" applyAlignment="1">
      <alignment horizontal="center" vertical="center" wrapText="1"/>
    </xf>
    <xf numFmtId="0" fontId="38" fillId="0" borderId="0" xfId="16" applyFont="1"/>
    <xf numFmtId="0" fontId="53" fillId="0" borderId="0" xfId="16" applyFont="1"/>
    <xf numFmtId="0" fontId="39" fillId="0" borderId="12" xfId="16" applyFont="1" applyBorder="1" applyAlignment="1">
      <alignment horizontal="center"/>
    </xf>
    <xf numFmtId="0" fontId="39" fillId="0" borderId="0" xfId="16" applyFont="1" applyFill="1" applyBorder="1"/>
    <xf numFmtId="0" fontId="39" fillId="0" borderId="12" xfId="16" applyFont="1" applyFill="1" applyBorder="1" applyAlignment="1">
      <alignment horizontal="center" vertical="center"/>
    </xf>
    <xf numFmtId="2" fontId="39" fillId="0" borderId="0" xfId="16" applyNumberFormat="1" applyFont="1" applyFill="1" applyBorder="1" applyAlignment="1">
      <alignment horizontal="center"/>
    </xf>
    <xf numFmtId="4" fontId="39" fillId="0" borderId="12" xfId="16" applyNumberFormat="1" applyFont="1" applyFill="1" applyBorder="1" applyAlignment="1">
      <alignment horizontal="center" vertical="center"/>
    </xf>
    <xf numFmtId="4" fontId="39" fillId="0" borderId="12" xfId="16" applyNumberFormat="1" applyFont="1" applyFill="1" applyBorder="1"/>
    <xf numFmtId="0" fontId="39" fillId="0" borderId="0" xfId="16" applyFont="1" applyFill="1"/>
    <xf numFmtId="172" fontId="39" fillId="0" borderId="0" xfId="16" applyNumberFormat="1" applyFont="1" applyFill="1" applyBorder="1" applyAlignment="1">
      <alignment horizontal="center"/>
    </xf>
    <xf numFmtId="4" fontId="52" fillId="3" borderId="41" xfId="16" applyNumberFormat="1" applyFont="1" applyFill="1" applyBorder="1" applyAlignment="1">
      <alignment horizontal="center"/>
    </xf>
    <xf numFmtId="0" fontId="47" fillId="0" borderId="0" xfId="16" applyFont="1" applyFill="1" applyBorder="1"/>
    <xf numFmtId="3" fontId="47" fillId="0" borderId="0" xfId="16" applyNumberFormat="1" applyFont="1" applyFill="1" applyBorder="1" applyAlignment="1">
      <alignment horizontal="left"/>
    </xf>
    <xf numFmtId="3" fontId="52" fillId="0" borderId="0" xfId="16" applyNumberFormat="1" applyFont="1" applyFill="1" applyBorder="1" applyAlignment="1">
      <alignment horizontal="center"/>
    </xf>
    <xf numFmtId="4" fontId="52" fillId="0" borderId="0" xfId="16" applyNumberFormat="1" applyFont="1" applyFill="1" applyBorder="1" applyAlignment="1">
      <alignment horizontal="center"/>
    </xf>
    <xf numFmtId="0" fontId="54" fillId="0" borderId="0" xfId="16" applyFont="1" applyBorder="1" applyAlignment="1">
      <alignment horizontal="center"/>
    </xf>
    <xf numFmtId="49" fontId="54" fillId="0" borderId="0" xfId="16" applyNumberFormat="1" applyFont="1" applyFill="1" applyBorder="1" applyAlignment="1">
      <alignment horizontal="left"/>
    </xf>
    <xf numFmtId="4" fontId="52" fillId="0" borderId="0" xfId="16" applyNumberFormat="1" applyFont="1" applyBorder="1" applyAlignment="1">
      <alignment horizontal="center"/>
    </xf>
    <xf numFmtId="3" fontId="52" fillId="0" borderId="0" xfId="16" applyNumberFormat="1" applyFont="1" applyBorder="1" applyAlignment="1">
      <alignment horizontal="left"/>
    </xf>
    <xf numFmtId="2" fontId="55" fillId="0" borderId="0" xfId="16" applyNumberFormat="1" applyFont="1" applyBorder="1"/>
    <xf numFmtId="4" fontId="51" fillId="0" borderId="0" xfId="16" applyNumberFormat="1" applyFont="1" applyBorder="1" applyAlignment="1">
      <alignment horizontal="center"/>
    </xf>
    <xf numFmtId="0" fontId="47" fillId="0" borderId="0" xfId="16" applyFont="1" applyBorder="1" applyAlignment="1">
      <alignment horizontal="center"/>
    </xf>
    <xf numFmtId="3" fontId="47" fillId="0" borderId="0" xfId="16" applyNumberFormat="1" applyFont="1" applyBorder="1" applyAlignment="1">
      <alignment horizontal="center"/>
    </xf>
    <xf numFmtId="3" fontId="55" fillId="0" borderId="0" xfId="16" applyNumberFormat="1" applyFont="1" applyBorder="1" applyAlignment="1">
      <alignment horizontal="center"/>
    </xf>
    <xf numFmtId="0" fontId="54" fillId="0" borderId="0" xfId="6" applyFont="1"/>
    <xf numFmtId="0" fontId="32" fillId="0" borderId="0" xfId="6" applyFont="1"/>
    <xf numFmtId="0" fontId="32" fillId="0" borderId="0" xfId="6" applyFont="1" applyAlignment="1">
      <alignment horizontal="center"/>
    </xf>
    <xf numFmtId="4" fontId="54" fillId="0" borderId="0" xfId="6" applyNumberFormat="1" applyFont="1" applyAlignment="1">
      <alignment horizontal="center"/>
    </xf>
    <xf numFmtId="0" fontId="54" fillId="0" borderId="0" xfId="6" applyFont="1" applyAlignment="1">
      <alignment horizontal="left"/>
    </xf>
    <xf numFmtId="3" fontId="54" fillId="0" borderId="0" xfId="6" applyNumberFormat="1" applyFont="1" applyAlignment="1">
      <alignment horizontal="center"/>
    </xf>
    <xf numFmtId="4" fontId="51" fillId="0" borderId="0" xfId="16" applyNumberFormat="1" applyFont="1"/>
    <xf numFmtId="0" fontId="5" fillId="0" borderId="0" xfId="16" applyFont="1"/>
    <xf numFmtId="0" fontId="2" fillId="0" borderId="0" xfId="6" applyFont="1" applyAlignment="1">
      <alignment vertical="center"/>
    </xf>
    <xf numFmtId="41" fontId="2" fillId="0" borderId="0" xfId="6" applyNumberFormat="1" applyFont="1" applyAlignment="1">
      <alignment vertical="center"/>
    </xf>
    <xf numFmtId="41" fontId="5" fillId="0" borderId="0" xfId="6" applyNumberFormat="1" applyFont="1" applyAlignment="1">
      <alignment horizontal="center" vertical="center" wrapText="1"/>
    </xf>
    <xf numFmtId="41" fontId="5" fillId="0" borderId="0" xfId="6" applyNumberFormat="1" applyFont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41" fontId="2" fillId="0" borderId="0" xfId="6" applyNumberFormat="1" applyFont="1" applyAlignment="1">
      <alignment horizontal="center" vertical="center"/>
    </xf>
    <xf numFmtId="41" fontId="3" fillId="0" borderId="0" xfId="6" applyNumberFormat="1" applyFont="1" applyAlignment="1">
      <alignment vertical="center"/>
    </xf>
    <xf numFmtId="173" fontId="5" fillId="0" borderId="0" xfId="6" applyNumberFormat="1" applyFont="1" applyAlignment="1">
      <alignment vertical="center"/>
    </xf>
    <xf numFmtId="174" fontId="3" fillId="0" borderId="0" xfId="6" applyNumberFormat="1" applyFont="1" applyAlignment="1">
      <alignment vertical="center"/>
    </xf>
    <xf numFmtId="41" fontId="2" fillId="0" borderId="0" xfId="6" applyNumberFormat="1" applyFont="1" applyFill="1" applyAlignment="1">
      <alignment horizontal="right" vertical="center"/>
    </xf>
    <xf numFmtId="41" fontId="2" fillId="0" borderId="11" xfId="6" applyNumberFormat="1" applyFont="1" applyBorder="1" applyAlignment="1">
      <alignment horizontal="center" vertical="center"/>
    </xf>
    <xf numFmtId="41" fontId="2" fillId="0" borderId="7" xfId="6" applyNumberFormat="1" applyFont="1" applyBorder="1" applyAlignment="1">
      <alignment horizontal="left" vertical="center"/>
    </xf>
    <xf numFmtId="41" fontId="2" fillId="0" borderId="11" xfId="6" applyNumberFormat="1" applyFont="1" applyBorder="1" applyAlignment="1">
      <alignment vertical="center"/>
    </xf>
    <xf numFmtId="41" fontId="2" fillId="0" borderId="7" xfId="6" applyNumberFormat="1" applyFont="1" applyBorder="1" applyAlignment="1">
      <alignment vertical="center"/>
    </xf>
    <xf numFmtId="41" fontId="9" fillId="0" borderId="7" xfId="6" applyNumberFormat="1" applyFont="1" applyBorder="1" applyAlignment="1">
      <alignment vertical="center"/>
    </xf>
    <xf numFmtId="41" fontId="35" fillId="0" borderId="0" xfId="6" applyNumberFormat="1" applyFont="1" applyAlignment="1">
      <alignment vertical="center"/>
    </xf>
    <xf numFmtId="41" fontId="2" fillId="0" borderId="7" xfId="6" applyNumberFormat="1" applyFont="1" applyFill="1" applyBorder="1" applyAlignment="1">
      <alignment vertical="center"/>
    </xf>
    <xf numFmtId="41" fontId="2" fillId="0" borderId="0" xfId="6" applyNumberFormat="1" applyFont="1" applyFill="1" applyAlignment="1">
      <alignment vertical="center"/>
    </xf>
    <xf numFmtId="41" fontId="2" fillId="0" borderId="11" xfId="6" applyNumberFormat="1" applyFont="1" applyFill="1" applyBorder="1" applyAlignment="1">
      <alignment horizontal="center" vertical="center"/>
    </xf>
    <xf numFmtId="41" fontId="2" fillId="0" borderId="7" xfId="6" applyNumberFormat="1" applyFont="1" applyFill="1" applyBorder="1" applyAlignment="1">
      <alignment vertical="center" wrapText="1"/>
    </xf>
    <xf numFmtId="41" fontId="2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Border="1" applyAlignment="1">
      <alignment vertical="center"/>
    </xf>
    <xf numFmtId="41" fontId="8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Alignment="1">
      <alignment vertical="center"/>
    </xf>
    <xf numFmtId="169" fontId="2" fillId="0" borderId="32" xfId="6" applyNumberFormat="1" applyFont="1" applyFill="1" applyBorder="1" applyAlignment="1">
      <alignment horizontal="center" vertical="center"/>
    </xf>
    <xf numFmtId="169" fontId="2" fillId="0" borderId="32" xfId="6" applyNumberFormat="1" applyFont="1" applyBorder="1" applyAlignment="1">
      <alignment vertical="center"/>
    </xf>
    <xf numFmtId="169" fontId="2" fillId="0" borderId="32" xfId="6" applyNumberFormat="1" applyFont="1" applyBorder="1" applyAlignment="1">
      <alignment horizontal="center" vertical="center"/>
    </xf>
    <xf numFmtId="169" fontId="9" fillId="0" borderId="32" xfId="6" applyNumberFormat="1" applyFont="1" applyBorder="1" applyAlignment="1">
      <alignment horizontal="center" vertical="center"/>
    </xf>
    <xf numFmtId="169" fontId="8" fillId="0" borderId="32" xfId="6" applyNumberFormat="1" applyFont="1" applyBorder="1" applyAlignment="1">
      <alignment horizontal="center" vertical="center"/>
    </xf>
    <xf numFmtId="41" fontId="2" fillId="0" borderId="0" xfId="6" applyNumberFormat="1" applyFont="1" applyAlignment="1">
      <alignment horizontal="center" vertical="center" wrapText="1"/>
    </xf>
    <xf numFmtId="41" fontId="2" fillId="0" borderId="0" xfId="6" applyNumberFormat="1" applyFont="1" applyAlignment="1">
      <alignment horizontal="left" vertical="center" wrapText="1"/>
    </xf>
    <xf numFmtId="49" fontId="2" fillId="0" borderId="11" xfId="6" applyNumberFormat="1" applyFont="1" applyBorder="1" applyAlignment="1">
      <alignment horizontal="center" vertical="center"/>
    </xf>
    <xf numFmtId="41" fontId="2" fillId="0" borderId="7" xfId="6" applyNumberFormat="1" applyFont="1" applyBorder="1" applyAlignment="1">
      <alignment vertical="center" wrapText="1"/>
    </xf>
    <xf numFmtId="0" fontId="2" fillId="0" borderId="19" xfId="6" applyFont="1" applyBorder="1" applyAlignment="1">
      <alignment horizontal="center" vertical="center"/>
    </xf>
    <xf numFmtId="0" fontId="2" fillId="0" borderId="11" xfId="6" applyFont="1" applyBorder="1" applyAlignment="1">
      <alignment horizontal="center" vertical="center"/>
    </xf>
    <xf numFmtId="0" fontId="58" fillId="0" borderId="0" xfId="8" applyFont="1"/>
    <xf numFmtId="0" fontId="58" fillId="0" borderId="0" xfId="8" applyFont="1" applyAlignment="1">
      <alignment horizontal="center" vertical="center"/>
    </xf>
    <xf numFmtId="0" fontId="58" fillId="0" borderId="19" xfId="8" applyFont="1" applyBorder="1" applyAlignment="1">
      <alignment horizontal="center"/>
    </xf>
    <xf numFmtId="0" fontId="58" fillId="0" borderId="12" xfId="8" applyFont="1" applyBorder="1"/>
    <xf numFmtId="0" fontId="58" fillId="0" borderId="20" xfId="8" applyFont="1" applyBorder="1"/>
    <xf numFmtId="0" fontId="58" fillId="0" borderId="12" xfId="8" applyFont="1" applyBorder="1" applyAlignment="1">
      <alignment horizontal="center"/>
    </xf>
    <xf numFmtId="170" fontId="58" fillId="0" borderId="0" xfId="8" applyNumberFormat="1" applyFont="1"/>
    <xf numFmtId="9" fontId="58" fillId="0" borderId="0" xfId="19" applyFont="1"/>
    <xf numFmtId="168" fontId="58" fillId="0" borderId="12" xfId="8" applyNumberFormat="1" applyFont="1" applyFill="1" applyBorder="1" applyAlignment="1">
      <alignment horizontal="center"/>
    </xf>
    <xf numFmtId="9" fontId="58" fillId="0" borderId="12" xfId="8" applyNumberFormat="1" applyFont="1" applyBorder="1" applyAlignment="1">
      <alignment horizontal="center"/>
    </xf>
    <xf numFmtId="0" fontId="60" fillId="3" borderId="19" xfId="8" applyFont="1" applyFill="1" applyBorder="1" applyAlignment="1">
      <alignment horizontal="center"/>
    </xf>
    <xf numFmtId="0" fontId="60" fillId="3" borderId="12" xfId="8" applyFont="1" applyFill="1" applyBorder="1"/>
    <xf numFmtId="9" fontId="60" fillId="3" borderId="12" xfId="8" applyNumberFormat="1" applyFont="1" applyFill="1" applyBorder="1" applyAlignment="1">
      <alignment horizontal="center"/>
    </xf>
    <xf numFmtId="0" fontId="58" fillId="0" borderId="21" xfId="8" applyFont="1" applyBorder="1" applyAlignment="1">
      <alignment horizontal="center"/>
    </xf>
    <xf numFmtId="0" fontId="58" fillId="0" borderId="14" xfId="8" applyFont="1" applyBorder="1"/>
    <xf numFmtId="43" fontId="58" fillId="0" borderId="15" xfId="8" applyNumberFormat="1" applyFont="1" applyBorder="1"/>
    <xf numFmtId="0" fontId="58" fillId="0" borderId="0" xfId="8" applyFont="1" applyAlignment="1">
      <alignment horizontal="center"/>
    </xf>
    <xf numFmtId="43" fontId="58" fillId="0" borderId="0" xfId="8" applyNumberFormat="1" applyFont="1"/>
    <xf numFmtId="0" fontId="60" fillId="0" borderId="19" xfId="8" applyFont="1" applyBorder="1" applyAlignment="1">
      <alignment horizontal="center"/>
    </xf>
    <xf numFmtId="0" fontId="60" fillId="0" borderId="12" xfId="8" applyFont="1" applyBorder="1"/>
    <xf numFmtId="0" fontId="60" fillId="0" borderId="12" xfId="8" applyFont="1" applyBorder="1" applyAlignment="1">
      <alignment horizontal="center"/>
    </xf>
    <xf numFmtId="169" fontId="2" fillId="0" borderId="20" xfId="23" applyNumberFormat="1" applyFont="1" applyFill="1" applyBorder="1" applyAlignment="1">
      <alignment horizontal="center" vertical="center"/>
    </xf>
    <xf numFmtId="0" fontId="2" fillId="3" borderId="21" xfId="6" applyFont="1" applyFill="1" applyBorder="1" applyAlignment="1">
      <alignment horizontal="center" vertical="center"/>
    </xf>
    <xf numFmtId="41" fontId="2" fillId="3" borderId="3" xfId="6" applyNumberFormat="1" applyFont="1" applyFill="1" applyBorder="1" applyAlignment="1">
      <alignment vertical="center"/>
    </xf>
    <xf numFmtId="0" fontId="62" fillId="0" borderId="12" xfId="8" applyFont="1" applyBorder="1"/>
    <xf numFmtId="0" fontId="58" fillId="0" borderId="12" xfId="8" applyFont="1" applyBorder="1" applyAlignment="1">
      <alignment horizontal="left" indent="1"/>
    </xf>
    <xf numFmtId="169" fontId="58" fillId="0" borderId="20" xfId="8" applyNumberFormat="1" applyFont="1" applyBorder="1" applyAlignment="1">
      <alignment horizontal="center"/>
    </xf>
    <xf numFmtId="169" fontId="60" fillId="0" borderId="20" xfId="8" applyNumberFormat="1" applyFont="1" applyBorder="1" applyAlignment="1">
      <alignment horizontal="center"/>
    </xf>
    <xf numFmtId="169" fontId="60" fillId="3" borderId="20" xfId="8" applyNumberFormat="1" applyFont="1" applyFill="1" applyBorder="1" applyAlignment="1">
      <alignment horizontal="center"/>
    </xf>
    <xf numFmtId="0" fontId="60" fillId="0" borderId="16" xfId="8" applyFont="1" applyBorder="1" applyAlignment="1">
      <alignment horizontal="center" vertical="center"/>
    </xf>
    <xf numFmtId="0" fontId="60" fillId="0" borderId="17" xfId="8" applyFont="1" applyBorder="1" applyAlignment="1">
      <alignment horizontal="center" vertical="center"/>
    </xf>
    <xf numFmtId="0" fontId="60" fillId="0" borderId="18" xfId="8" applyFont="1" applyBorder="1" applyAlignment="1">
      <alignment horizontal="center" vertical="center" wrapText="1"/>
    </xf>
    <xf numFmtId="49" fontId="63" fillId="0" borderId="12" xfId="0" applyNumberFormat="1" applyFont="1" applyBorder="1" applyAlignment="1">
      <alignment horizontal="left" indent="1"/>
    </xf>
    <xf numFmtId="3" fontId="63" fillId="0" borderId="57" xfId="0" applyNumberFormat="1" applyFont="1" applyBorder="1" applyAlignment="1">
      <alignment horizontal="center"/>
    </xf>
    <xf numFmtId="49" fontId="63" fillId="3" borderId="12" xfId="0" applyNumberFormat="1" applyFont="1" applyFill="1" applyBorder="1" applyAlignment="1">
      <alignment horizontal="left" indent="1"/>
    </xf>
    <xf numFmtId="3" fontId="63" fillId="3" borderId="57" xfId="0" applyNumberFormat="1" applyFont="1" applyFill="1" applyBorder="1" applyAlignment="1">
      <alignment horizontal="center"/>
    </xf>
    <xf numFmtId="0" fontId="9" fillId="3" borderId="21" xfId="7" applyFont="1" applyFill="1" applyBorder="1" applyAlignment="1">
      <alignment horizontal="center"/>
    </xf>
    <xf numFmtId="0" fontId="9" fillId="3" borderId="14" xfId="7" applyFont="1" applyFill="1" applyBorder="1"/>
    <xf numFmtId="3" fontId="9" fillId="3" borderId="15" xfId="7" applyNumberFormat="1" applyFont="1" applyFill="1" applyBorder="1" applyAlignment="1">
      <alignment horizontal="center"/>
    </xf>
    <xf numFmtId="0" fontId="35" fillId="3" borderId="14" xfId="7" applyFont="1" applyFill="1" applyBorder="1" applyAlignment="1">
      <alignment horizontal="center"/>
    </xf>
    <xf numFmtId="0" fontId="39" fillId="0" borderId="0" xfId="0" applyFont="1"/>
    <xf numFmtId="0" fontId="39" fillId="0" borderId="0" xfId="0" applyFont="1" applyAlignment="1">
      <alignment horizontal="right"/>
    </xf>
    <xf numFmtId="0" fontId="38" fillId="0" borderId="0" xfId="0" applyFont="1" applyAlignment="1"/>
    <xf numFmtId="41" fontId="2" fillId="0" borderId="0" xfId="6" applyNumberFormat="1" applyFont="1" applyAlignment="1">
      <alignment horizontal="center" vertical="center" wrapText="1"/>
    </xf>
    <xf numFmtId="169" fontId="2" fillId="3" borderId="4" xfId="23" applyNumberFormat="1" applyFont="1" applyFill="1" applyBorder="1" applyAlignment="1">
      <alignment horizontal="center" vertical="center"/>
    </xf>
    <xf numFmtId="169" fontId="2" fillId="0" borderId="32" xfId="23" applyNumberFormat="1" applyFont="1" applyFill="1" applyBorder="1" applyAlignment="1">
      <alignment horizontal="center" vertical="center"/>
    </xf>
    <xf numFmtId="169" fontId="2" fillId="0" borderId="11" xfId="23" applyNumberFormat="1" applyFont="1" applyBorder="1" applyAlignment="1">
      <alignment horizontal="center" vertical="center"/>
    </xf>
    <xf numFmtId="169" fontId="2" fillId="0" borderId="32" xfId="23" applyNumberFormat="1" applyFont="1" applyBorder="1" applyAlignment="1">
      <alignment horizontal="center" vertical="center"/>
    </xf>
    <xf numFmtId="169" fontId="9" fillId="0" borderId="32" xfId="23" applyNumberFormat="1" applyFont="1" applyBorder="1" applyAlignment="1">
      <alignment horizontal="center" vertical="center"/>
    </xf>
    <xf numFmtId="169" fontId="8" fillId="0" borderId="32" xfId="23" applyNumberFormat="1" applyFont="1" applyBorder="1" applyAlignment="1">
      <alignment horizontal="center" vertical="center"/>
    </xf>
    <xf numFmtId="41" fontId="2" fillId="3" borderId="13" xfId="6" applyNumberFormat="1" applyFont="1" applyFill="1" applyBorder="1" applyAlignment="1">
      <alignment horizontal="center" vertical="center"/>
    </xf>
    <xf numFmtId="41" fontId="2" fillId="3" borderId="4" xfId="6" applyNumberFormat="1" applyFont="1" applyFill="1" applyBorder="1" applyAlignment="1">
      <alignment horizontal="center" vertical="center"/>
    </xf>
    <xf numFmtId="9" fontId="2" fillId="0" borderId="11" xfId="18" applyFont="1" applyFill="1" applyBorder="1" applyAlignment="1">
      <alignment horizontal="center" vertical="center"/>
    </xf>
    <xf numFmtId="9" fontId="2" fillId="0" borderId="32" xfId="18" applyFont="1" applyFill="1" applyBorder="1" applyAlignment="1">
      <alignment horizontal="center" vertical="center"/>
    </xf>
    <xf numFmtId="41" fontId="2" fillId="0" borderId="11" xfId="18" applyNumberFormat="1" applyFont="1" applyFill="1" applyBorder="1" applyAlignment="1">
      <alignment horizontal="center" vertical="center"/>
    </xf>
    <xf numFmtId="41" fontId="2" fillId="0" borderId="32" xfId="18" applyNumberFormat="1" applyFont="1" applyFill="1" applyBorder="1" applyAlignment="1">
      <alignment horizontal="center" vertical="center"/>
    </xf>
    <xf numFmtId="41" fontId="2" fillId="0" borderId="11" xfId="6" applyNumberFormat="1" applyFont="1" applyBorder="1" applyAlignment="1">
      <alignment horizontal="center" vertical="center"/>
    </xf>
    <xf numFmtId="41" fontId="2" fillId="0" borderId="32" xfId="6" applyNumberFormat="1" applyFont="1" applyBorder="1" applyAlignment="1">
      <alignment horizontal="center" vertical="center"/>
    </xf>
    <xf numFmtId="9" fontId="2" fillId="0" borderId="11" xfId="6" applyNumberFormat="1" applyFont="1" applyBorder="1" applyAlignment="1">
      <alignment horizontal="center" vertical="center"/>
    </xf>
    <xf numFmtId="9" fontId="2" fillId="0" borderId="32" xfId="6" applyNumberFormat="1" applyFont="1" applyBorder="1" applyAlignment="1">
      <alignment horizontal="center" vertical="center"/>
    </xf>
    <xf numFmtId="168" fontId="9" fillId="0" borderId="11" xfId="18" applyNumberFormat="1" applyFont="1" applyBorder="1" applyAlignment="1">
      <alignment horizontal="center" vertical="center"/>
    </xf>
    <xf numFmtId="168" fontId="9" fillId="0" borderId="32" xfId="18" applyNumberFormat="1" applyFont="1" applyBorder="1" applyAlignment="1">
      <alignment horizontal="center" vertical="center"/>
    </xf>
    <xf numFmtId="41" fontId="2" fillId="0" borderId="26" xfId="6" applyNumberFormat="1" applyFont="1" applyBorder="1" applyAlignment="1">
      <alignment horizontal="center" vertical="center"/>
    </xf>
    <xf numFmtId="14" fontId="2" fillId="0" borderId="0" xfId="6" applyNumberFormat="1" applyFont="1" applyAlignment="1">
      <alignment horizontal="center" vertical="center" wrapText="1"/>
    </xf>
    <xf numFmtId="41" fontId="2" fillId="0" borderId="19" xfId="6" applyNumberFormat="1" applyFont="1" applyBorder="1" applyAlignment="1">
      <alignment horizontal="center" vertical="center"/>
    </xf>
    <xf numFmtId="9" fontId="2" fillId="0" borderId="19" xfId="6" applyNumberFormat="1" applyFont="1" applyBorder="1" applyAlignment="1">
      <alignment horizontal="center" vertical="center"/>
    </xf>
    <xf numFmtId="41" fontId="2" fillId="0" borderId="52" xfId="6" applyNumberFormat="1" applyFont="1" applyBorder="1" applyAlignment="1">
      <alignment horizontal="center" vertical="center"/>
    </xf>
    <xf numFmtId="168" fontId="9" fillId="0" borderId="19" xfId="18" applyNumberFormat="1" applyFont="1" applyBorder="1" applyAlignment="1">
      <alignment horizontal="center" vertical="center"/>
    </xf>
    <xf numFmtId="9" fontId="2" fillId="0" borderId="19" xfId="18" applyFont="1" applyFill="1" applyBorder="1" applyAlignment="1">
      <alignment horizontal="center" vertical="center"/>
    </xf>
    <xf numFmtId="41" fontId="2" fillId="0" borderId="19" xfId="18" applyNumberFormat="1" applyFont="1" applyFill="1" applyBorder="1" applyAlignment="1">
      <alignment horizontal="center" vertical="center"/>
    </xf>
    <xf numFmtId="41" fontId="2" fillId="3" borderId="21" xfId="6" applyNumberFormat="1" applyFont="1" applyFill="1" applyBorder="1" applyAlignment="1">
      <alignment horizontal="center" vertical="center"/>
    </xf>
    <xf numFmtId="169" fontId="2" fillId="0" borderId="32" xfId="23" applyNumberFormat="1" applyFont="1" applyBorder="1" applyAlignment="1">
      <alignment vertical="center"/>
    </xf>
    <xf numFmtId="169" fontId="2" fillId="0" borderId="19" xfId="6" applyNumberFormat="1" applyFont="1" applyFill="1" applyBorder="1" applyAlignment="1">
      <alignment horizontal="center" vertical="center"/>
    </xf>
    <xf numFmtId="169" fontId="2" fillId="0" borderId="46" xfId="6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vertical="center"/>
    </xf>
    <xf numFmtId="169" fontId="2" fillId="0" borderId="20" xfId="23" applyNumberFormat="1" applyFont="1" applyBorder="1" applyAlignment="1">
      <alignment horizontal="right" vertical="center"/>
    </xf>
    <xf numFmtId="169" fontId="2" fillId="0" borderId="19" xfId="23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horizontal="center" vertical="center"/>
    </xf>
    <xf numFmtId="169" fontId="2" fillId="0" borderId="20" xfId="23" applyNumberFormat="1" applyFont="1" applyBorder="1" applyAlignment="1">
      <alignment horizontal="center" vertical="center"/>
    </xf>
    <xf numFmtId="169" fontId="9" fillId="0" borderId="19" xfId="23" applyNumberFormat="1" applyFont="1" applyBorder="1" applyAlignment="1">
      <alignment horizontal="center" vertical="center"/>
    </xf>
    <xf numFmtId="169" fontId="9" fillId="0" borderId="20" xfId="23" applyNumberFormat="1" applyFont="1" applyBorder="1" applyAlignment="1">
      <alignment horizontal="center" vertical="center"/>
    </xf>
    <xf numFmtId="169" fontId="8" fillId="0" borderId="19" xfId="23" applyNumberFormat="1" applyFont="1" applyBorder="1" applyAlignment="1">
      <alignment horizontal="center" vertical="center"/>
    </xf>
    <xf numFmtId="169" fontId="8" fillId="0" borderId="20" xfId="23" applyNumberFormat="1" applyFont="1" applyBorder="1" applyAlignment="1">
      <alignment horizontal="center" vertical="center"/>
    </xf>
    <xf numFmtId="169" fontId="2" fillId="3" borderId="21" xfId="23" applyNumberFormat="1" applyFont="1" applyFill="1" applyBorder="1" applyAlignment="1">
      <alignment horizontal="center" vertical="center"/>
    </xf>
    <xf numFmtId="169" fontId="2" fillId="3" borderId="15" xfId="23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horizontal="right" vertical="center"/>
    </xf>
    <xf numFmtId="0" fontId="2" fillId="0" borderId="72" xfId="6" applyNumberFormat="1" applyFont="1" applyBorder="1" applyAlignment="1">
      <alignment horizontal="center" vertical="center" wrapText="1"/>
    </xf>
    <xf numFmtId="0" fontId="2" fillId="0" borderId="45" xfId="6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6" applyNumberFormat="1" applyFont="1" applyBorder="1" applyAlignment="1">
      <alignment vertical="center" wrapText="1"/>
    </xf>
    <xf numFmtId="0" fontId="13" fillId="0" borderId="0" xfId="0" applyNumberFormat="1" applyFont="1" applyAlignment="1">
      <alignment vertical="center" wrapText="1"/>
    </xf>
    <xf numFmtId="0" fontId="60" fillId="0" borderId="17" xfId="8" applyFont="1" applyBorder="1" applyAlignment="1">
      <alignment horizontal="center" vertical="center" wrapText="1"/>
    </xf>
    <xf numFmtId="0" fontId="60" fillId="0" borderId="81" xfId="8" applyFont="1" applyBorder="1" applyAlignment="1">
      <alignment horizontal="center" vertical="center" wrapText="1"/>
    </xf>
    <xf numFmtId="0" fontId="58" fillId="0" borderId="34" xfId="8" applyFont="1" applyBorder="1" applyAlignment="1">
      <alignment horizontal="center"/>
    </xf>
    <xf numFmtId="168" fontId="58" fillId="0" borderId="34" xfId="8" applyNumberFormat="1" applyFont="1" applyFill="1" applyBorder="1" applyAlignment="1">
      <alignment horizontal="center"/>
    </xf>
    <xf numFmtId="0" fontId="60" fillId="0" borderId="34" xfId="8" applyFont="1" applyBorder="1" applyAlignment="1">
      <alignment horizontal="center"/>
    </xf>
    <xf numFmtId="9" fontId="58" fillId="0" borderId="34" xfId="8" applyNumberFormat="1" applyFont="1" applyBorder="1" applyAlignment="1">
      <alignment horizontal="center"/>
    </xf>
    <xf numFmtId="9" fontId="60" fillId="3" borderId="34" xfId="8" applyNumberFormat="1" applyFont="1" applyFill="1" applyBorder="1" applyAlignment="1">
      <alignment horizontal="center"/>
    </xf>
    <xf numFmtId="0" fontId="58" fillId="0" borderId="53" xfId="8" applyFont="1" applyBorder="1"/>
    <xf numFmtId="0" fontId="16" fillId="0" borderId="0" xfId="0" applyFont="1" applyBorder="1" applyAlignment="1"/>
    <xf numFmtId="0" fontId="0" fillId="0" borderId="0" xfId="0" applyFont="1" applyBorder="1"/>
    <xf numFmtId="0" fontId="16" fillId="0" borderId="0" xfId="0" applyFont="1" applyBorder="1" applyAlignment="1">
      <alignment horizontal="center"/>
    </xf>
    <xf numFmtId="1" fontId="3" fillId="0" borderId="8" xfId="0" applyNumberFormat="1" applyFont="1" applyBorder="1" applyAlignment="1">
      <alignment horizontal="center" vertical="center"/>
    </xf>
    <xf numFmtId="0" fontId="60" fillId="0" borderId="16" xfId="8" applyFont="1" applyBorder="1" applyAlignment="1">
      <alignment horizontal="center" vertical="center" wrapText="1"/>
    </xf>
    <xf numFmtId="0" fontId="60" fillId="0" borderId="79" xfId="8" applyFont="1" applyBorder="1" applyAlignment="1">
      <alignment horizontal="center" vertical="center" wrapText="1"/>
    </xf>
    <xf numFmtId="1" fontId="3" fillId="0" borderId="21" xfId="0" applyNumberFormat="1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12" fillId="0" borderId="0" xfId="10" applyNumberFormat="1" applyFont="1" applyAlignment="1">
      <alignment horizontal="center" vertical="center"/>
    </xf>
    <xf numFmtId="4" fontId="6" fillId="0" borderId="0" xfId="10" applyNumberFormat="1" applyFont="1" applyAlignment="1">
      <alignment horizontal="center" vertical="center"/>
    </xf>
    <xf numFmtId="4" fontId="30" fillId="0" borderId="0" xfId="5" applyNumberFormat="1" applyFont="1"/>
    <xf numFmtId="4" fontId="36" fillId="0" borderId="0" xfId="10" applyNumberFormat="1" applyFont="1" applyFill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168" fontId="0" fillId="0" borderId="12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9" fontId="0" fillId="0" borderId="12" xfId="17" applyFont="1" applyBorder="1" applyAlignment="1">
      <alignment horizontal="center" vertical="center"/>
    </xf>
    <xf numFmtId="0" fontId="27" fillId="3" borderId="12" xfId="0" applyFont="1" applyFill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49" fontId="41" fillId="0" borderId="12" xfId="0" applyNumberFormat="1" applyFont="1" applyBorder="1" applyAlignment="1">
      <alignment horizontal="center" vertical="center"/>
    </xf>
    <xf numFmtId="49" fontId="63" fillId="0" borderId="12" xfId="0" applyNumberFormat="1" applyFont="1" applyBorder="1" applyAlignment="1">
      <alignment horizontal="center" vertical="center"/>
    </xf>
    <xf numFmtId="49" fontId="63" fillId="3" borderId="12" xfId="0" applyNumberFormat="1" applyFont="1" applyFill="1" applyBorder="1" applyAlignment="1">
      <alignment horizontal="center" vertical="center"/>
    </xf>
    <xf numFmtId="0" fontId="59" fillId="0" borderId="12" xfId="0" applyFont="1" applyBorder="1" applyAlignment="1">
      <alignment horizontal="left" indent="1"/>
    </xf>
    <xf numFmtId="0" fontId="59" fillId="0" borderId="12" xfId="0" applyFont="1" applyBorder="1" applyAlignment="1">
      <alignment horizontal="center" vertical="center" wrapText="1"/>
    </xf>
    <xf numFmtId="0" fontId="59" fillId="0" borderId="57" xfId="0" applyFont="1" applyBorder="1" applyAlignment="1">
      <alignment horizontal="center" vertical="center" wrapText="1"/>
    </xf>
    <xf numFmtId="0" fontId="59" fillId="0" borderId="34" xfId="0" applyFont="1" applyBorder="1" applyAlignment="1">
      <alignment horizontal="center" vertical="center" wrapText="1"/>
    </xf>
    <xf numFmtId="169" fontId="41" fillId="0" borderId="34" xfId="0" applyNumberFormat="1" applyFont="1" applyBorder="1" applyAlignment="1">
      <alignment horizontal="center"/>
    </xf>
    <xf numFmtId="3" fontId="41" fillId="0" borderId="34" xfId="0" applyNumberFormat="1" applyFont="1" applyBorder="1" applyAlignment="1">
      <alignment horizontal="center"/>
    </xf>
    <xf numFmtId="3" fontId="0" fillId="0" borderId="34" xfId="0" applyNumberFormat="1" applyFont="1" applyBorder="1" applyAlignment="1">
      <alignment horizontal="center"/>
    </xf>
    <xf numFmtId="3" fontId="63" fillId="0" borderId="34" xfId="0" applyNumberFormat="1" applyFont="1" applyBorder="1" applyAlignment="1">
      <alignment horizontal="center"/>
    </xf>
    <xf numFmtId="3" fontId="63" fillId="3" borderId="34" xfId="0" applyNumberFormat="1" applyFont="1" applyFill="1" applyBorder="1" applyAlignment="1">
      <alignment horizontal="center"/>
    </xf>
    <xf numFmtId="0" fontId="59" fillId="0" borderId="19" xfId="0" applyFont="1" applyBorder="1" applyAlignment="1">
      <alignment horizontal="center" vertical="center" wrapText="1"/>
    </xf>
    <xf numFmtId="0" fontId="59" fillId="0" borderId="20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/>
    </xf>
    <xf numFmtId="169" fontId="41" fillId="0" borderId="20" xfId="0" applyNumberFormat="1" applyFont="1" applyBorder="1" applyAlignment="1">
      <alignment horizontal="center"/>
    </xf>
    <xf numFmtId="49" fontId="0" fillId="0" borderId="19" xfId="0" applyNumberFormat="1" applyFont="1" applyBorder="1" applyAlignment="1">
      <alignment horizontal="right"/>
    </xf>
    <xf numFmtId="3" fontId="0" fillId="0" borderId="20" xfId="0" applyNumberFormat="1" applyFont="1" applyBorder="1" applyAlignment="1">
      <alignment horizontal="center"/>
    </xf>
    <xf numFmtId="3" fontId="41" fillId="0" borderId="20" xfId="0" applyNumberFormat="1" applyFont="1" applyBorder="1" applyAlignment="1">
      <alignment horizontal="center"/>
    </xf>
    <xf numFmtId="0" fontId="63" fillId="0" borderId="19" xfId="0" applyFont="1" applyBorder="1" applyAlignment="1">
      <alignment horizontal="center"/>
    </xf>
    <xf numFmtId="3" fontId="63" fillId="0" borderId="20" xfId="0" applyNumberFormat="1" applyFont="1" applyBorder="1" applyAlignment="1">
      <alignment horizontal="center"/>
    </xf>
    <xf numFmtId="0" fontId="63" fillId="3" borderId="19" xfId="0" applyFont="1" applyFill="1" applyBorder="1" applyAlignment="1">
      <alignment horizontal="center"/>
    </xf>
    <xf numFmtId="3" fontId="63" fillId="3" borderId="20" xfId="0" applyNumberFormat="1" applyFont="1" applyFill="1" applyBorder="1" applyAlignment="1">
      <alignment horizontal="center"/>
    </xf>
    <xf numFmtId="0" fontId="41" fillId="0" borderId="21" xfId="0" applyFont="1" applyBorder="1" applyAlignment="1">
      <alignment horizontal="center"/>
    </xf>
    <xf numFmtId="49" fontId="41" fillId="0" borderId="14" xfId="0" applyNumberFormat="1" applyFont="1" applyBorder="1" applyAlignment="1">
      <alignment horizontal="left" indent="1"/>
    </xf>
    <xf numFmtId="49" fontId="41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3" fontId="41" fillId="0" borderId="82" xfId="0" applyNumberFormat="1" applyFont="1" applyBorder="1" applyAlignment="1">
      <alignment horizontal="center"/>
    </xf>
    <xf numFmtId="3" fontId="41" fillId="0" borderId="53" xfId="0" applyNumberFormat="1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0" fontId="45" fillId="0" borderId="39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0" fontId="35" fillId="0" borderId="22" xfId="7" applyFont="1" applyBorder="1"/>
    <xf numFmtId="0" fontId="9" fillId="0" borderId="34" xfId="7" applyFont="1" applyBorder="1" applyAlignment="1">
      <alignment horizontal="center"/>
    </xf>
    <xf numFmtId="0" fontId="9" fillId="0" borderId="53" xfId="7" applyFont="1" applyBorder="1" applyAlignment="1">
      <alignment horizontal="center"/>
    </xf>
    <xf numFmtId="0" fontId="35" fillId="0" borderId="81" xfId="7" applyFont="1" applyBorder="1" applyAlignment="1">
      <alignment horizontal="center"/>
    </xf>
    <xf numFmtId="0" fontId="35" fillId="0" borderId="34" xfId="7" applyFont="1" applyBorder="1" applyAlignment="1">
      <alignment horizontal="center"/>
    </xf>
    <xf numFmtId="0" fontId="35" fillId="0" borderId="34" xfId="7" applyFont="1" applyFill="1" applyBorder="1" applyAlignment="1">
      <alignment horizontal="center"/>
    </xf>
    <xf numFmtId="0" fontId="35" fillId="3" borderId="53" xfId="7" applyFont="1" applyFill="1" applyBorder="1" applyAlignment="1">
      <alignment horizontal="center"/>
    </xf>
    <xf numFmtId="0" fontId="2" fillId="0" borderId="13" xfId="6" applyNumberFormat="1" applyFont="1" applyBorder="1" applyAlignment="1">
      <alignment horizontal="center" vertical="center"/>
    </xf>
    <xf numFmtId="0" fontId="2" fillId="0" borderId="3" xfId="6" applyNumberFormat="1" applyFont="1" applyBorder="1" applyAlignment="1">
      <alignment horizontal="center" vertical="center"/>
    </xf>
    <xf numFmtId="0" fontId="2" fillId="0" borderId="16" xfId="6" applyNumberFormat="1" applyFont="1" applyBorder="1" applyAlignment="1">
      <alignment horizontal="center" vertical="center"/>
    </xf>
    <xf numFmtId="0" fontId="2" fillId="0" borderId="4" xfId="6" applyNumberFormat="1" applyFont="1" applyBorder="1" applyAlignment="1">
      <alignment horizontal="center" vertical="center"/>
    </xf>
    <xf numFmtId="0" fontId="2" fillId="0" borderId="21" xfId="6" applyNumberFormat="1" applyFont="1" applyBorder="1" applyAlignment="1">
      <alignment horizontal="center" vertical="center"/>
    </xf>
    <xf numFmtId="0" fontId="2" fillId="0" borderId="15" xfId="6" applyNumberFormat="1" applyFont="1" applyBorder="1" applyAlignment="1">
      <alignment horizontal="center" vertical="center"/>
    </xf>
    <xf numFmtId="0" fontId="2" fillId="0" borderId="3" xfId="6" applyNumberFormat="1" applyFont="1" applyBorder="1" applyAlignment="1">
      <alignment horizontal="center"/>
    </xf>
    <xf numFmtId="0" fontId="2" fillId="0" borderId="16" xfId="6" applyNumberFormat="1" applyFont="1" applyBorder="1" applyAlignment="1">
      <alignment horizontal="center"/>
    </xf>
    <xf numFmtId="0" fontId="2" fillId="0" borderId="79" xfId="6" applyNumberFormat="1" applyFont="1" applyBorder="1" applyAlignment="1">
      <alignment horizontal="center"/>
    </xf>
    <xf numFmtId="0" fontId="45" fillId="0" borderId="16" xfId="0" applyFont="1" applyBorder="1" applyAlignment="1">
      <alignment horizontal="center" vertical="center" wrapText="1"/>
    </xf>
    <xf numFmtId="0" fontId="45" fillId="0" borderId="17" xfId="0" applyFont="1" applyBorder="1" applyAlignment="1">
      <alignment horizontal="center" vertical="center" wrapText="1"/>
    </xf>
    <xf numFmtId="0" fontId="45" fillId="0" borderId="81" xfId="0" applyFont="1" applyBorder="1" applyAlignment="1">
      <alignment horizontal="center" vertical="center" wrapText="1"/>
    </xf>
    <xf numFmtId="0" fontId="45" fillId="0" borderId="18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175" fontId="38" fillId="0" borderId="0" xfId="5" applyNumberFormat="1" applyFont="1" applyFill="1" applyAlignment="1">
      <alignment horizontal="right" vertical="top"/>
    </xf>
    <xf numFmtId="0" fontId="38" fillId="0" borderId="0" xfId="9" applyFont="1"/>
    <xf numFmtId="0" fontId="12" fillId="0" borderId="0" xfId="9" applyFont="1"/>
    <xf numFmtId="0" fontId="38" fillId="0" borderId="0" xfId="9" applyFont="1" applyAlignment="1">
      <alignment horizontal="center"/>
    </xf>
    <xf numFmtId="0" fontId="39" fillId="0" borderId="0" xfId="9" applyFont="1"/>
    <xf numFmtId="0" fontId="38" fillId="0" borderId="63" xfId="9" applyFont="1" applyBorder="1"/>
    <xf numFmtId="0" fontId="38" fillId="0" borderId="64" xfId="9" applyFont="1" applyBorder="1"/>
    <xf numFmtId="0" fontId="38" fillId="0" borderId="64" xfId="9" applyFont="1" applyBorder="1" applyAlignment="1">
      <alignment horizontal="center"/>
    </xf>
    <xf numFmtId="0" fontId="38" fillId="0" borderId="26" xfId="9" applyFont="1" applyBorder="1" applyAlignment="1">
      <alignment horizontal="center"/>
    </xf>
    <xf numFmtId="0" fontId="38" fillId="0" borderId="65" xfId="9" applyFont="1" applyBorder="1" applyAlignment="1">
      <alignment horizontal="center"/>
    </xf>
    <xf numFmtId="0" fontId="38" fillId="0" borderId="60" xfId="9" applyFont="1" applyBorder="1" applyAlignment="1">
      <alignment horizontal="center"/>
    </xf>
    <xf numFmtId="0" fontId="38" fillId="0" borderId="32" xfId="9" applyFont="1" applyBorder="1" applyAlignment="1">
      <alignment horizontal="center"/>
    </xf>
    <xf numFmtId="0" fontId="38" fillId="0" borderId="65" xfId="9" applyFont="1" applyBorder="1"/>
    <xf numFmtId="0" fontId="38" fillId="0" borderId="60" xfId="9" applyFont="1" applyBorder="1"/>
    <xf numFmtId="0" fontId="38" fillId="0" borderId="66" xfId="9" applyFont="1" applyBorder="1"/>
    <xf numFmtId="0" fontId="38" fillId="0" borderId="61" xfId="9" applyFont="1" applyBorder="1"/>
    <xf numFmtId="0" fontId="38" fillId="0" borderId="67" xfId="9" applyFont="1" applyBorder="1" applyAlignment="1">
      <alignment horizontal="center"/>
    </xf>
    <xf numFmtId="0" fontId="38" fillId="0" borderId="62" xfId="9" applyFont="1" applyBorder="1" applyAlignment="1">
      <alignment horizontal="center"/>
    </xf>
    <xf numFmtId="0" fontId="38" fillId="0" borderId="68" xfId="9" applyFont="1" applyBorder="1" applyAlignment="1">
      <alignment horizontal="center"/>
    </xf>
    <xf numFmtId="3" fontId="38" fillId="0" borderId="60" xfId="24" applyNumberFormat="1" applyFont="1" applyFill="1" applyBorder="1" applyAlignment="1" applyProtection="1"/>
    <xf numFmtId="3" fontId="38" fillId="0" borderId="32" xfId="9" applyNumberFormat="1" applyFont="1" applyBorder="1"/>
    <xf numFmtId="3" fontId="38" fillId="0" borderId="60" xfId="24" applyNumberFormat="1" applyFont="1" applyFill="1" applyBorder="1" applyAlignment="1" applyProtection="1">
      <alignment horizontal="center"/>
    </xf>
    <xf numFmtId="3" fontId="38" fillId="0" borderId="32" xfId="9" applyNumberFormat="1" applyFont="1" applyBorder="1" applyAlignment="1">
      <alignment horizontal="center"/>
    </xf>
    <xf numFmtId="0" fontId="13" fillId="0" borderId="0" xfId="9" applyFont="1"/>
    <xf numFmtId="3" fontId="12" fillId="0" borderId="0" xfId="9" applyNumberFormat="1" applyFont="1"/>
    <xf numFmtId="49" fontId="38" fillId="0" borderId="65" xfId="9" applyNumberFormat="1" applyFont="1" applyBorder="1" applyAlignment="1">
      <alignment horizontal="center"/>
    </xf>
    <xf numFmtId="3" fontId="39" fillId="0" borderId="60" xfId="24" applyNumberFormat="1" applyFont="1" applyFill="1" applyBorder="1" applyAlignment="1" applyProtection="1">
      <alignment horizontal="center"/>
    </xf>
    <xf numFmtId="3" fontId="39" fillId="0" borderId="32" xfId="9" applyNumberFormat="1" applyFont="1" applyBorder="1" applyAlignment="1">
      <alignment horizontal="center"/>
    </xf>
    <xf numFmtId="3" fontId="38" fillId="0" borderId="0" xfId="9" applyNumberFormat="1" applyFont="1" applyBorder="1"/>
    <xf numFmtId="3" fontId="65" fillId="0" borderId="0" xfId="9" applyNumberFormat="1" applyFont="1"/>
    <xf numFmtId="0" fontId="38" fillId="3" borderId="65" xfId="9" applyFont="1" applyFill="1" applyBorder="1" applyAlignment="1">
      <alignment horizontal="center"/>
    </xf>
    <xf numFmtId="0" fontId="38" fillId="3" borderId="60" xfId="9" applyFont="1" applyFill="1" applyBorder="1"/>
    <xf numFmtId="3" fontId="38" fillId="3" borderId="60" xfId="24" applyNumberFormat="1" applyFont="1" applyFill="1" applyBorder="1" applyAlignment="1" applyProtection="1">
      <alignment horizontal="center"/>
    </xf>
    <xf numFmtId="3" fontId="38" fillId="3" borderId="32" xfId="9" applyNumberFormat="1" applyFont="1" applyFill="1" applyBorder="1" applyAlignment="1">
      <alignment horizontal="center"/>
    </xf>
    <xf numFmtId="0" fontId="38" fillId="0" borderId="69" xfId="9" applyFont="1" applyBorder="1" applyAlignment="1">
      <alignment horizontal="center"/>
    </xf>
    <xf numFmtId="0" fontId="38" fillId="0" borderId="70" xfId="9" applyFont="1" applyBorder="1"/>
    <xf numFmtId="3" fontId="38" fillId="0" borderId="70" xfId="24" applyNumberFormat="1" applyFont="1" applyFill="1" applyBorder="1" applyAlignment="1" applyProtection="1">
      <alignment horizontal="center"/>
    </xf>
    <xf numFmtId="3" fontId="38" fillId="0" borderId="4" xfId="9" applyNumberFormat="1" applyFont="1" applyBorder="1" applyAlignment="1">
      <alignment horizontal="center"/>
    </xf>
    <xf numFmtId="0" fontId="12" fillId="0" borderId="0" xfId="9" applyFont="1" applyAlignment="1">
      <alignment horizontal="left" indent="4"/>
    </xf>
    <xf numFmtId="41" fontId="38" fillId="0" borderId="0" xfId="6" applyNumberFormat="1" applyFont="1" applyAlignment="1">
      <alignment vertical="center"/>
    </xf>
    <xf numFmtId="41" fontId="38" fillId="0" borderId="0" xfId="6" applyNumberFormat="1" applyFont="1" applyAlignment="1">
      <alignment horizontal="center" vertical="center"/>
    </xf>
    <xf numFmtId="0" fontId="12" fillId="0" borderId="0" xfId="0" applyFont="1"/>
    <xf numFmtId="0" fontId="39" fillId="0" borderId="0" xfId="0" applyFont="1" applyBorder="1" applyAlignment="1">
      <alignment horizontal="left"/>
    </xf>
    <xf numFmtId="0" fontId="39" fillId="0" borderId="0" xfId="0" applyFont="1" applyBorder="1" applyAlignment="1">
      <alignment horizontal="right"/>
    </xf>
    <xf numFmtId="0" fontId="38" fillId="0" borderId="0" xfId="0" applyFont="1"/>
    <xf numFmtId="0" fontId="9" fillId="0" borderId="0" xfId="0" applyFont="1"/>
    <xf numFmtId="0" fontId="12" fillId="0" borderId="0" xfId="0" applyFont="1" applyBorder="1" applyAlignment="1"/>
    <xf numFmtId="0" fontId="9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35" fillId="0" borderId="17" xfId="0" applyFont="1" applyBorder="1" applyAlignment="1">
      <alignment horizontal="center" vertical="center" wrapText="1"/>
    </xf>
    <xf numFmtId="0" fontId="35" fillId="0" borderId="81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35" fillId="0" borderId="12" xfId="0" applyFont="1" applyBorder="1" applyAlignment="1">
      <alignment vertical="center"/>
    </xf>
    <xf numFmtId="0" fontId="35" fillId="0" borderId="34" xfId="0" applyFont="1" applyBorder="1" applyAlignment="1">
      <alignment horizontal="center" vertical="center"/>
    </xf>
    <xf numFmtId="3" fontId="35" fillId="0" borderId="20" xfId="0" applyNumberFormat="1" applyFont="1" applyBorder="1" applyAlignment="1">
      <alignment horizontal="center" vertical="center"/>
    </xf>
    <xf numFmtId="3" fontId="35" fillId="0" borderId="19" xfId="0" applyNumberFormat="1" applyFont="1" applyBorder="1" applyAlignment="1">
      <alignment horizontal="center" vertical="center"/>
    </xf>
    <xf numFmtId="3" fontId="35" fillId="0" borderId="7" xfId="0" applyNumberFormat="1" applyFont="1" applyBorder="1" applyAlignment="1">
      <alignment horizontal="center" vertical="center"/>
    </xf>
    <xf numFmtId="0" fontId="35" fillId="0" borderId="12" xfId="0" applyFont="1" applyBorder="1" applyAlignment="1">
      <alignment horizontal="left" vertical="center"/>
    </xf>
    <xf numFmtId="49" fontId="9" fillId="0" borderId="19" xfId="0" applyNumberFormat="1" applyFont="1" applyBorder="1" applyAlignment="1">
      <alignment horizontal="center" vertical="center"/>
    </xf>
    <xf numFmtId="3" fontId="67" fillId="0" borderId="20" xfId="0" applyNumberFormat="1" applyFont="1" applyBorder="1" applyAlignment="1">
      <alignment horizontal="center" vertical="center"/>
    </xf>
    <xf numFmtId="3" fontId="67" fillId="0" borderId="19" xfId="0" applyNumberFormat="1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vertical="center"/>
    </xf>
    <xf numFmtId="0" fontId="35" fillId="3" borderId="34" xfId="0" applyFont="1" applyFill="1" applyBorder="1" applyAlignment="1">
      <alignment horizontal="center" vertical="center"/>
    </xf>
    <xf numFmtId="0" fontId="35" fillId="3" borderId="19" xfId="0" applyFont="1" applyFill="1" applyBorder="1" applyAlignment="1">
      <alignment horizontal="center" vertical="center"/>
    </xf>
    <xf numFmtId="3" fontId="35" fillId="3" borderId="20" xfId="0" applyNumberFormat="1" applyFont="1" applyFill="1" applyBorder="1" applyAlignment="1">
      <alignment horizontal="center" vertical="center"/>
    </xf>
    <xf numFmtId="3" fontId="35" fillId="3" borderId="19" xfId="0" applyNumberFormat="1" applyFont="1" applyFill="1" applyBorder="1" applyAlignment="1">
      <alignment horizontal="center" vertical="center"/>
    </xf>
    <xf numFmtId="3" fontId="35" fillId="3" borderId="7" xfId="0" applyNumberFormat="1" applyFont="1" applyFill="1" applyBorder="1" applyAlignment="1">
      <alignment horizontal="center" vertical="center"/>
    </xf>
    <xf numFmtId="0" fontId="35" fillId="2" borderId="0" xfId="0" applyFont="1" applyFill="1" applyAlignment="1">
      <alignment vertical="center"/>
    </xf>
    <xf numFmtId="0" fontId="9" fillId="0" borderId="12" xfId="0" applyFont="1" applyBorder="1" applyAlignment="1">
      <alignment vertical="center"/>
    </xf>
    <xf numFmtId="3" fontId="9" fillId="3" borderId="20" xfId="0" applyNumberFormat="1" applyFont="1" applyFill="1" applyBorder="1" applyAlignment="1">
      <alignment horizontal="center" vertical="center"/>
    </xf>
    <xf numFmtId="3" fontId="9" fillId="3" borderId="19" xfId="0" applyNumberFormat="1" applyFont="1" applyFill="1" applyBorder="1" applyAlignment="1">
      <alignment horizontal="center" vertical="center"/>
    </xf>
    <xf numFmtId="3" fontId="9" fillId="3" borderId="7" xfId="0" applyNumberFormat="1" applyFont="1" applyFill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3" fontId="9" fillId="0" borderId="19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53" xfId="0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3" fontId="9" fillId="0" borderId="21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41" fontId="9" fillId="0" borderId="0" xfId="6" applyNumberFormat="1" applyFont="1" applyAlignment="1">
      <alignment vertical="center"/>
    </xf>
    <xf numFmtId="41" fontId="9" fillId="0" borderId="0" xfId="6" applyNumberFormat="1" applyFont="1" applyAlignment="1">
      <alignment horizontal="center" vertical="center"/>
    </xf>
    <xf numFmtId="175" fontId="9" fillId="0" borderId="0" xfId="5" applyNumberFormat="1" applyFont="1" applyFill="1" applyAlignment="1">
      <alignment horizontal="right" vertical="top"/>
    </xf>
    <xf numFmtId="0" fontId="10" fillId="0" borderId="30" xfId="10" applyFont="1" applyBorder="1" applyAlignment="1">
      <alignment horizontal="centerContinuous" vertical="center"/>
    </xf>
    <xf numFmtId="0" fontId="10" fillId="0" borderId="56" xfId="10" applyFont="1" applyBorder="1" applyAlignment="1">
      <alignment horizontal="centerContinuous" vertical="center"/>
    </xf>
    <xf numFmtId="0" fontId="10" fillId="0" borderId="31" xfId="10" applyFont="1" applyBorder="1" applyAlignment="1">
      <alignment horizontal="centerContinuous" vertical="center"/>
    </xf>
    <xf numFmtId="0" fontId="10" fillId="0" borderId="34" xfId="10" applyFont="1" applyBorder="1" applyAlignment="1">
      <alignment horizontal="centerContinuous"/>
    </xf>
    <xf numFmtId="0" fontId="10" fillId="0" borderId="33" xfId="10" applyFont="1" applyBorder="1" applyAlignment="1">
      <alignment horizontal="centerContinuous"/>
    </xf>
    <xf numFmtId="0" fontId="68" fillId="0" borderId="0" xfId="12" applyFont="1"/>
    <xf numFmtId="175" fontId="69" fillId="0" borderId="0" xfId="5" applyNumberFormat="1" applyFont="1" applyFill="1" applyAlignment="1">
      <alignment horizontal="right" vertical="top"/>
    </xf>
    <xf numFmtId="0" fontId="70" fillId="0" borderId="0" xfId="10" applyFont="1" applyAlignment="1"/>
    <xf numFmtId="0" fontId="68" fillId="0" borderId="0" xfId="12" applyFont="1" applyAlignment="1">
      <alignment horizontal="left"/>
    </xf>
    <xf numFmtId="0" fontId="71" fillId="0" borderId="9" xfId="12" applyFont="1" applyBorder="1" applyAlignment="1">
      <alignment horizontal="center"/>
    </xf>
    <xf numFmtId="0" fontId="71" fillId="0" borderId="46" xfId="12" applyFont="1" applyBorder="1" applyAlignment="1">
      <alignment horizontal="center"/>
    </xf>
    <xf numFmtId="0" fontId="71" fillId="0" borderId="10" xfId="12" applyFont="1" applyBorder="1" applyAlignment="1">
      <alignment horizontal="center"/>
    </xf>
    <xf numFmtId="0" fontId="68" fillId="0" borderId="10" xfId="12" applyFont="1" applyBorder="1"/>
    <xf numFmtId="0" fontId="71" fillId="0" borderId="26" xfId="12" applyFont="1" applyBorder="1" applyAlignment="1">
      <alignment horizontal="center"/>
    </xf>
    <xf numFmtId="0" fontId="71" fillId="0" borderId="0" xfId="12" applyFont="1"/>
    <xf numFmtId="0" fontId="68" fillId="0" borderId="11" xfId="12" applyFont="1" applyBorder="1"/>
    <xf numFmtId="0" fontId="68" fillId="0" borderId="20" xfId="12" applyFont="1" applyBorder="1"/>
    <xf numFmtId="0" fontId="71" fillId="0" borderId="12" xfId="12" applyFont="1" applyBorder="1" applyAlignment="1">
      <alignment horizontal="center"/>
    </xf>
    <xf numFmtId="0" fontId="71" fillId="0" borderId="34" xfId="12" applyFont="1" applyBorder="1" applyAlignment="1">
      <alignment horizontal="center"/>
    </xf>
    <xf numFmtId="0" fontId="68" fillId="0" borderId="47" xfId="12" applyFont="1" applyBorder="1"/>
    <xf numFmtId="0" fontId="68" fillId="0" borderId="48" xfId="12" applyFont="1" applyBorder="1"/>
    <xf numFmtId="0" fontId="71" fillId="0" borderId="32" xfId="12" applyFont="1" applyBorder="1" applyAlignment="1">
      <alignment horizontal="center"/>
    </xf>
    <xf numFmtId="0" fontId="71" fillId="0" borderId="11" xfId="12" applyFont="1" applyBorder="1" applyAlignment="1">
      <alignment horizontal="center"/>
    </xf>
    <xf numFmtId="0" fontId="71" fillId="0" borderId="20" xfId="12" applyFont="1" applyBorder="1" applyAlignment="1">
      <alignment horizontal="center"/>
    </xf>
    <xf numFmtId="0" fontId="71" fillId="0" borderId="19" xfId="12" applyFont="1" applyBorder="1" applyAlignment="1">
      <alignment horizontal="center" vertical="center"/>
    </xf>
    <xf numFmtId="0" fontId="71" fillId="0" borderId="32" xfId="12" applyFont="1" applyBorder="1" applyAlignment="1">
      <alignment horizontal="center" vertical="center"/>
    </xf>
    <xf numFmtId="0" fontId="71" fillId="0" borderId="19" xfId="12" applyFont="1" applyBorder="1" applyAlignment="1">
      <alignment horizontal="center"/>
    </xf>
    <xf numFmtId="0" fontId="73" fillId="0" borderId="11" xfId="12" applyFont="1" applyBorder="1" applyAlignment="1">
      <alignment horizontal="center"/>
    </xf>
    <xf numFmtId="0" fontId="73" fillId="0" borderId="20" xfId="12" applyFont="1" applyBorder="1" applyAlignment="1">
      <alignment horizontal="center"/>
    </xf>
    <xf numFmtId="0" fontId="71" fillId="0" borderId="35" xfId="12" applyFont="1" applyBorder="1" applyAlignment="1">
      <alignment horizontal="center"/>
    </xf>
    <xf numFmtId="0" fontId="71" fillId="0" borderId="37" xfId="12" applyFont="1" applyBorder="1" applyAlignment="1">
      <alignment horizontal="center"/>
    </xf>
    <xf numFmtId="0" fontId="71" fillId="0" borderId="49" xfId="12" applyFont="1" applyBorder="1" applyAlignment="1">
      <alignment horizontal="center"/>
    </xf>
    <xf numFmtId="0" fontId="71" fillId="0" borderId="36" xfId="12" applyFont="1" applyBorder="1" applyAlignment="1">
      <alignment horizontal="center"/>
    </xf>
    <xf numFmtId="0" fontId="71" fillId="0" borderId="50" xfId="12" applyFont="1" applyBorder="1" applyAlignment="1">
      <alignment horizontal="center"/>
    </xf>
    <xf numFmtId="0" fontId="74" fillId="0" borderId="38" xfId="12" applyFont="1" applyBorder="1" applyAlignment="1">
      <alignment horizontal="center"/>
    </xf>
    <xf numFmtId="0" fontId="74" fillId="0" borderId="45" xfId="12" applyFont="1" applyBorder="1" applyAlignment="1">
      <alignment horizontal="center"/>
    </xf>
    <xf numFmtId="0" fontId="74" fillId="0" borderId="39" xfId="12" applyFont="1" applyBorder="1" applyAlignment="1">
      <alignment horizontal="center"/>
    </xf>
    <xf numFmtId="0" fontId="74" fillId="0" borderId="51" xfId="12" applyFont="1" applyBorder="1" applyAlignment="1">
      <alignment horizontal="center"/>
    </xf>
    <xf numFmtId="0" fontId="74" fillId="0" borderId="4" xfId="12" applyFont="1" applyBorder="1" applyAlignment="1">
      <alignment horizontal="center"/>
    </xf>
    <xf numFmtId="0" fontId="74" fillId="0" borderId="0" xfId="12" applyFont="1"/>
    <xf numFmtId="0" fontId="74" fillId="0" borderId="52" xfId="12" applyFont="1" applyBorder="1" applyAlignment="1">
      <alignment horizontal="center"/>
    </xf>
    <xf numFmtId="0" fontId="74" fillId="0" borderId="22" xfId="12" applyFont="1" applyBorder="1"/>
    <xf numFmtId="0" fontId="74" fillId="0" borderId="52" xfId="12" applyFont="1" applyBorder="1"/>
    <xf numFmtId="0" fontId="74" fillId="0" borderId="10" xfId="12" applyFont="1" applyBorder="1"/>
    <xf numFmtId="4" fontId="74" fillId="0" borderId="52" xfId="12" applyNumberFormat="1" applyFont="1" applyBorder="1" applyAlignment="1">
      <alignment horizontal="center"/>
    </xf>
    <xf numFmtId="4" fontId="74" fillId="0" borderId="46" xfId="12" applyNumberFormat="1" applyFont="1" applyBorder="1" applyAlignment="1">
      <alignment horizontal="center"/>
    </xf>
    <xf numFmtId="3" fontId="74" fillId="0" borderId="22" xfId="12" applyNumberFormat="1" applyFont="1" applyBorder="1" applyAlignment="1">
      <alignment horizontal="center"/>
    </xf>
    <xf numFmtId="3" fontId="74" fillId="0" borderId="5" xfId="12" applyNumberFormat="1" applyFont="1" applyBorder="1" applyAlignment="1">
      <alignment horizontal="center"/>
    </xf>
    <xf numFmtId="4" fontId="74" fillId="0" borderId="26" xfId="12" applyNumberFormat="1" applyFont="1" applyBorder="1" applyAlignment="1">
      <alignment horizontal="center"/>
    </xf>
    <xf numFmtId="0" fontId="68" fillId="0" borderId="19" xfId="12" applyFont="1" applyBorder="1" applyAlignment="1">
      <alignment horizontal="center"/>
    </xf>
    <xf numFmtId="0" fontId="68" fillId="0" borderId="34" xfId="12" applyFont="1" applyBorder="1"/>
    <xf numFmtId="0" fontId="68" fillId="0" borderId="12" xfId="12" applyFont="1" applyBorder="1" applyAlignment="1">
      <alignment horizontal="center"/>
    </xf>
    <xf numFmtId="4" fontId="75" fillId="0" borderId="19" xfId="11" applyNumberFormat="1" applyFont="1" applyFill="1" applyBorder="1" applyAlignment="1">
      <alignment horizontal="center"/>
    </xf>
    <xf numFmtId="4" fontId="75" fillId="0" borderId="20" xfId="11" applyNumberFormat="1" applyFont="1" applyFill="1" applyBorder="1" applyAlignment="1">
      <alignment horizontal="center"/>
    </xf>
    <xf numFmtId="164" fontId="68" fillId="0" borderId="34" xfId="12" applyNumberFormat="1" applyFont="1" applyBorder="1" applyAlignment="1">
      <alignment horizontal="center"/>
    </xf>
    <xf numFmtId="3" fontId="68" fillId="0" borderId="7" xfId="12" applyNumberFormat="1" applyFont="1" applyBorder="1" applyAlignment="1">
      <alignment horizontal="center"/>
    </xf>
    <xf numFmtId="3" fontId="68" fillId="0" borderId="32" xfId="12" applyNumberFormat="1" applyFont="1" applyBorder="1" applyAlignment="1">
      <alignment horizontal="center"/>
    </xf>
    <xf numFmtId="4" fontId="76" fillId="0" borderId="19" xfId="12" applyNumberFormat="1" applyFont="1" applyFill="1" applyBorder="1" applyAlignment="1">
      <alignment horizontal="center"/>
    </xf>
    <xf numFmtId="4" fontId="68" fillId="0" borderId="20" xfId="12" applyNumberFormat="1" applyFont="1" applyFill="1" applyBorder="1" applyAlignment="1">
      <alignment horizontal="center"/>
    </xf>
    <xf numFmtId="164" fontId="77" fillId="0" borderId="34" xfId="12" applyNumberFormat="1" applyFont="1" applyBorder="1" applyAlignment="1">
      <alignment horizontal="center" vertical="center" wrapText="1"/>
    </xf>
    <xf numFmtId="164" fontId="78" fillId="0" borderId="7" xfId="12" applyNumberFormat="1" applyFont="1" applyBorder="1" applyAlignment="1">
      <alignment horizontal="center"/>
    </xf>
    <xf numFmtId="4" fontId="68" fillId="0" borderId="19" xfId="12" applyNumberFormat="1" applyFont="1" applyFill="1" applyBorder="1" applyAlignment="1">
      <alignment horizontal="center"/>
    </xf>
    <xf numFmtId="0" fontId="79" fillId="0" borderId="19" xfId="12" applyFont="1" applyBorder="1" applyAlignment="1">
      <alignment horizontal="center"/>
    </xf>
    <xf numFmtId="0" fontId="71" fillId="0" borderId="20" xfId="12" applyFont="1" applyBorder="1" applyAlignment="1">
      <alignment horizontal="left"/>
    </xf>
    <xf numFmtId="4" fontId="68" fillId="0" borderId="19" xfId="12" applyNumberFormat="1" applyFont="1" applyBorder="1" applyAlignment="1">
      <alignment horizontal="center"/>
    </xf>
    <xf numFmtId="4" fontId="68" fillId="0" borderId="20" xfId="12" applyNumberFormat="1" applyFont="1" applyBorder="1" applyAlignment="1">
      <alignment horizontal="center"/>
    </xf>
    <xf numFmtId="3" fontId="68" fillId="0" borderId="34" xfId="12" applyNumberFormat="1" applyFont="1" applyBorder="1" applyAlignment="1">
      <alignment horizontal="center"/>
    </xf>
    <xf numFmtId="3" fontId="71" fillId="0" borderId="32" xfId="12" applyNumberFormat="1" applyFont="1" applyBorder="1" applyAlignment="1">
      <alignment horizontal="center"/>
    </xf>
    <xf numFmtId="0" fontId="74" fillId="0" borderId="19" xfId="12" applyFont="1" applyBorder="1" applyAlignment="1">
      <alignment horizontal="center"/>
    </xf>
    <xf numFmtId="0" fontId="74" fillId="0" borderId="20" xfId="12" applyFont="1" applyBorder="1" applyAlignment="1">
      <alignment horizontal="left"/>
    </xf>
    <xf numFmtId="0" fontId="74" fillId="0" borderId="12" xfId="12" applyFont="1" applyBorder="1" applyAlignment="1">
      <alignment horizontal="center"/>
    </xf>
    <xf numFmtId="4" fontId="74" fillId="0" borderId="19" xfId="12" applyNumberFormat="1" applyFont="1" applyBorder="1" applyAlignment="1">
      <alignment horizontal="center"/>
    </xf>
    <xf numFmtId="4" fontId="74" fillId="0" borderId="20" xfId="12" applyNumberFormat="1" applyFont="1" applyBorder="1" applyAlignment="1">
      <alignment horizontal="center"/>
    </xf>
    <xf numFmtId="3" fontId="74" fillId="0" borderId="34" xfId="12" applyNumberFormat="1" applyFont="1" applyBorder="1" applyAlignment="1">
      <alignment horizontal="center"/>
    </xf>
    <xf numFmtId="3" fontId="74" fillId="0" borderId="7" xfId="12" applyNumberFormat="1" applyFont="1" applyBorder="1" applyAlignment="1">
      <alignment horizontal="center"/>
    </xf>
    <xf numFmtId="3" fontId="74" fillId="0" borderId="32" xfId="12" applyNumberFormat="1" applyFont="1" applyBorder="1" applyAlignment="1">
      <alignment horizontal="center"/>
    </xf>
    <xf numFmtId="4" fontId="71" fillId="0" borderId="32" xfId="12" applyNumberFormat="1" applyFont="1" applyBorder="1" applyAlignment="1">
      <alignment horizontal="center"/>
    </xf>
    <xf numFmtId="0" fontId="68" fillId="0" borderId="21" xfId="12" applyFont="1" applyBorder="1" applyAlignment="1">
      <alignment horizontal="center"/>
    </xf>
    <xf numFmtId="0" fontId="68" fillId="0" borderId="15" xfId="12" applyFont="1" applyBorder="1"/>
    <xf numFmtId="0" fontId="68" fillId="0" borderId="21" xfId="12" applyFont="1" applyBorder="1"/>
    <xf numFmtId="0" fontId="68" fillId="0" borderId="14" xfId="12" applyFont="1" applyBorder="1"/>
    <xf numFmtId="4" fontId="68" fillId="0" borderId="21" xfId="12" applyNumberFormat="1" applyFont="1" applyBorder="1" applyAlignment="1">
      <alignment horizontal="center"/>
    </xf>
    <xf numFmtId="4" fontId="68" fillId="0" borderId="15" xfId="12" applyNumberFormat="1" applyFont="1" applyBorder="1" applyAlignment="1">
      <alignment horizontal="center"/>
    </xf>
    <xf numFmtId="3" fontId="68" fillId="0" borderId="53" xfId="12" applyNumberFormat="1" applyFont="1" applyBorder="1" applyAlignment="1">
      <alignment horizontal="center"/>
    </xf>
    <xf numFmtId="3" fontId="68" fillId="0" borderId="3" xfId="12" applyNumberFormat="1" applyFont="1" applyBorder="1" applyAlignment="1">
      <alignment horizontal="center"/>
    </xf>
    <xf numFmtId="4" fontId="68" fillId="0" borderId="4" xfId="12" applyNumberFormat="1" applyFont="1" applyBorder="1" applyAlignment="1">
      <alignment horizontal="center"/>
    </xf>
    <xf numFmtId="0" fontId="68" fillId="0" borderId="0" xfId="12" applyFont="1" applyBorder="1" applyAlignment="1">
      <alignment horizontal="center"/>
    </xf>
    <xf numFmtId="0" fontId="68" fillId="0" borderId="0" xfId="12" applyFont="1" applyBorder="1"/>
    <xf numFmtId="4" fontId="68" fillId="0" borderId="0" xfId="12" applyNumberFormat="1" applyFont="1" applyBorder="1" applyAlignment="1">
      <alignment horizontal="center"/>
    </xf>
    <xf numFmtId="3" fontId="68" fillId="0" borderId="0" xfId="12" applyNumberFormat="1" applyFont="1" applyBorder="1" applyAlignment="1">
      <alignment horizontal="center"/>
    </xf>
    <xf numFmtId="0" fontId="80" fillId="0" borderId="0" xfId="11" applyFont="1" applyBorder="1" applyAlignment="1">
      <alignment horizontal="left" vertical="center" wrapText="1"/>
    </xf>
    <xf numFmtId="0" fontId="81" fillId="0" borderId="0" xfId="11" applyFont="1" applyBorder="1"/>
    <xf numFmtId="0" fontId="82" fillId="0" borderId="0" xfId="11" applyFont="1" applyBorder="1" applyAlignment="1">
      <alignment horizontal="left"/>
    </xf>
    <xf numFmtId="0" fontId="81" fillId="0" borderId="0" xfId="11" applyFont="1"/>
    <xf numFmtId="0" fontId="83" fillId="0" borderId="0" xfId="10" applyFont="1" applyBorder="1" applyAlignment="1">
      <alignment vertical="center"/>
    </xf>
    <xf numFmtId="0" fontId="83" fillId="0" borderId="0" xfId="11" applyFont="1" applyBorder="1" applyAlignment="1">
      <alignment vertical="center"/>
    </xf>
    <xf numFmtId="0" fontId="71" fillId="0" borderId="0" xfId="12" applyFont="1" applyAlignment="1">
      <alignment horizontal="center" vertical="top"/>
    </xf>
    <xf numFmtId="2" fontId="68" fillId="0" borderId="0" xfId="12" applyNumberFormat="1" applyFont="1" applyAlignment="1">
      <alignment horizontal="center" vertical="center"/>
    </xf>
    <xf numFmtId="0" fontId="68" fillId="0" borderId="0" xfId="12" applyFont="1" applyAlignment="1">
      <alignment vertical="center" wrapText="1"/>
    </xf>
    <xf numFmtId="0" fontId="74" fillId="0" borderId="0" xfId="12" applyFont="1" applyAlignment="1">
      <alignment horizontal="center" vertical="center"/>
    </xf>
    <xf numFmtId="0" fontId="68" fillId="0" borderId="0" xfId="12" applyFont="1" applyAlignment="1">
      <alignment vertical="center"/>
    </xf>
    <xf numFmtId="0" fontId="74" fillId="0" borderId="0" xfId="12" applyFont="1" applyAlignment="1">
      <alignment vertical="center"/>
    </xf>
    <xf numFmtId="0" fontId="68" fillId="0" borderId="0" xfId="12" applyFont="1" applyAlignment="1">
      <alignment horizontal="center" vertical="center"/>
    </xf>
    <xf numFmtId="0" fontId="68" fillId="0" borderId="0" xfId="12" applyFont="1" applyAlignment="1">
      <alignment horizontal="center" vertical="top"/>
    </xf>
    <xf numFmtId="0" fontId="71" fillId="0" borderId="0" xfId="12" applyFont="1" applyFill="1" applyBorder="1"/>
    <xf numFmtId="4" fontId="74" fillId="0" borderId="0" xfId="12" applyNumberFormat="1" applyFont="1" applyBorder="1" applyAlignment="1">
      <alignment horizontal="center"/>
    </xf>
    <xf numFmtId="0" fontId="74" fillId="0" borderId="0" xfId="12" applyFont="1" applyBorder="1" applyAlignment="1">
      <alignment horizontal="center"/>
    </xf>
    <xf numFmtId="2" fontId="71" fillId="0" borderId="0" xfId="12" applyNumberFormat="1" applyFont="1" applyAlignment="1">
      <alignment horizontal="center"/>
    </xf>
    <xf numFmtId="0" fontId="74" fillId="0" borderId="0" xfId="12" applyFont="1" applyFill="1" applyBorder="1"/>
    <xf numFmtId="0" fontId="68" fillId="0" borderId="0" xfId="12" applyFont="1" applyAlignment="1">
      <alignment horizontal="center" vertical="center" wrapText="1"/>
    </xf>
    <xf numFmtId="0" fontId="77" fillId="0" borderId="0" xfId="5" applyFont="1" applyAlignment="1">
      <alignment vertical="center" wrapText="1"/>
    </xf>
    <xf numFmtId="3" fontId="81" fillId="0" borderId="0" xfId="11" applyNumberFormat="1" applyFont="1" applyAlignment="1">
      <alignment horizontal="center" vertical="center"/>
    </xf>
    <xf numFmtId="0" fontId="81" fillId="0" borderId="0" xfId="11" applyFont="1" applyAlignment="1">
      <alignment horizontal="left" vertical="center"/>
    </xf>
    <xf numFmtId="0" fontId="84" fillId="0" borderId="0" xfId="12" applyFont="1"/>
    <xf numFmtId="0" fontId="85" fillId="0" borderId="0" xfId="5" applyFont="1"/>
    <xf numFmtId="0" fontId="74" fillId="0" borderId="0" xfId="10" applyFont="1" applyAlignment="1">
      <alignment horizontal="center" vertical="center"/>
    </xf>
    <xf numFmtId="0" fontId="86" fillId="0" borderId="0" xfId="10" applyFont="1" applyAlignment="1">
      <alignment vertical="center"/>
    </xf>
    <xf numFmtId="0" fontId="74" fillId="0" borderId="0" xfId="10" applyFont="1" applyAlignment="1">
      <alignment horizontal="left" vertical="center"/>
    </xf>
    <xf numFmtId="0" fontId="86" fillId="0" borderId="0" xfId="10" applyFont="1" applyAlignment="1">
      <alignment horizontal="center" vertical="center"/>
    </xf>
    <xf numFmtId="0" fontId="86" fillId="0" borderId="0" xfId="10" applyFont="1"/>
    <xf numFmtId="2" fontId="87" fillId="0" borderId="0" xfId="10" applyNumberFormat="1" applyFont="1" applyAlignment="1">
      <alignment horizontal="center" vertical="center"/>
    </xf>
    <xf numFmtId="0" fontId="87" fillId="0" borderId="0" xfId="10" applyFont="1" applyAlignment="1">
      <alignment horizontal="center" vertical="center"/>
    </xf>
    <xf numFmtId="0" fontId="88" fillId="0" borderId="0" xfId="5" applyFont="1"/>
    <xf numFmtId="0" fontId="85" fillId="0" borderId="0" xfId="5" applyFont="1" applyAlignment="1">
      <alignment horizontal="center"/>
    </xf>
    <xf numFmtId="3" fontId="89" fillId="0" borderId="0" xfId="10" applyNumberFormat="1" applyFont="1" applyFill="1" applyAlignment="1">
      <alignment horizontal="center" vertical="center" wrapText="1"/>
    </xf>
    <xf numFmtId="0" fontId="87" fillId="0" borderId="0" xfId="10" applyFont="1" applyAlignment="1">
      <alignment horizontal="center" vertical="center" wrapText="1"/>
    </xf>
    <xf numFmtId="0" fontId="74" fillId="0" borderId="0" xfId="10" applyFont="1" applyAlignment="1">
      <alignment horizontal="left" vertical="center" wrapText="1"/>
    </xf>
    <xf numFmtId="3" fontId="90" fillId="0" borderId="0" xfId="10" applyNumberFormat="1" applyFont="1" applyAlignment="1">
      <alignment horizontal="center" vertical="center"/>
    </xf>
    <xf numFmtId="0" fontId="91" fillId="0" borderId="0" xfId="5" applyFont="1"/>
    <xf numFmtId="0" fontId="91" fillId="0" borderId="0" xfId="5" applyFont="1" applyAlignment="1">
      <alignment horizontal="center"/>
    </xf>
    <xf numFmtId="0" fontId="93" fillId="0" borderId="0" xfId="0" applyFont="1" applyAlignment="1">
      <alignment vertical="center"/>
    </xf>
    <xf numFmtId="41" fontId="92" fillId="0" borderId="0" xfId="6" applyNumberFormat="1" applyFont="1" applyAlignment="1">
      <alignment vertical="center"/>
    </xf>
    <xf numFmtId="41" fontId="92" fillId="0" borderId="0" xfId="6" applyNumberFormat="1" applyFont="1" applyAlignment="1">
      <alignment horizontal="center" vertical="center"/>
    </xf>
    <xf numFmtId="0" fontId="95" fillId="0" borderId="0" xfId="10" applyFont="1" applyAlignment="1">
      <alignment horizontal="center"/>
    </xf>
    <xf numFmtId="0" fontId="95" fillId="0" borderId="0" xfId="10" applyFont="1" applyAlignment="1">
      <alignment horizontal="left"/>
    </xf>
    <xf numFmtId="0" fontId="96" fillId="0" borderId="0" xfId="0" applyFont="1"/>
    <xf numFmtId="0" fontId="98" fillId="0" borderId="0" xfId="10" applyFont="1" applyAlignment="1"/>
    <xf numFmtId="0" fontId="1" fillId="0" borderId="0" xfId="12" applyFont="1" applyAlignment="1">
      <alignment horizontal="left"/>
    </xf>
    <xf numFmtId="0" fontId="27" fillId="0" borderId="9" xfId="12" applyFont="1" applyBorder="1" applyAlignment="1">
      <alignment horizontal="center"/>
    </xf>
    <xf numFmtId="0" fontId="27" fillId="0" borderId="46" xfId="12" applyFont="1" applyBorder="1" applyAlignment="1">
      <alignment horizontal="center"/>
    </xf>
    <xf numFmtId="0" fontId="27" fillId="0" borderId="10" xfId="12" applyFont="1" applyBorder="1" applyAlignment="1">
      <alignment horizontal="center"/>
    </xf>
    <xf numFmtId="0" fontId="1" fillId="0" borderId="10" xfId="12" applyFont="1" applyBorder="1"/>
    <xf numFmtId="0" fontId="27" fillId="0" borderId="26" xfId="12" applyFont="1" applyBorder="1" applyAlignment="1">
      <alignment horizontal="center"/>
    </xf>
    <xf numFmtId="0" fontId="27" fillId="0" borderId="0" xfId="12" applyFont="1"/>
    <xf numFmtId="0" fontId="1" fillId="0" borderId="11" xfId="12" applyFont="1" applyBorder="1"/>
    <xf numFmtId="0" fontId="1" fillId="0" borderId="20" xfId="12" applyFont="1" applyBorder="1"/>
    <xf numFmtId="0" fontId="27" fillId="0" borderId="12" xfId="12" applyFont="1" applyBorder="1" applyAlignment="1">
      <alignment horizontal="center"/>
    </xf>
    <xf numFmtId="0" fontId="27" fillId="0" borderId="34" xfId="12" applyFont="1" applyBorder="1" applyAlignment="1">
      <alignment horizontal="center"/>
    </xf>
    <xf numFmtId="0" fontId="1" fillId="0" borderId="47" xfId="12" applyFont="1" applyBorder="1"/>
    <xf numFmtId="0" fontId="1" fillId="0" borderId="48" xfId="12" applyFont="1" applyBorder="1"/>
    <xf numFmtId="0" fontId="27" fillId="0" borderId="32" xfId="12" applyFont="1" applyBorder="1" applyAlignment="1">
      <alignment horizontal="center"/>
    </xf>
    <xf numFmtId="0" fontId="27" fillId="0" borderId="11" xfId="12" applyFont="1" applyBorder="1" applyAlignment="1">
      <alignment horizontal="center"/>
    </xf>
    <xf numFmtId="0" fontId="27" fillId="0" borderId="20" xfId="12" applyFont="1" applyBorder="1" applyAlignment="1">
      <alignment horizontal="center"/>
    </xf>
    <xf numFmtId="0" fontId="27" fillId="0" borderId="19" xfId="12" applyFont="1" applyBorder="1" applyAlignment="1">
      <alignment horizontal="center" vertical="center"/>
    </xf>
    <xf numFmtId="0" fontId="27" fillId="0" borderId="32" xfId="12" applyFont="1" applyBorder="1" applyAlignment="1">
      <alignment horizontal="center" vertical="center"/>
    </xf>
    <xf numFmtId="0" fontId="24" fillId="0" borderId="11" xfId="12" applyFont="1" applyBorder="1" applyAlignment="1">
      <alignment horizontal="center"/>
    </xf>
    <xf numFmtId="0" fontId="24" fillId="0" borderId="20" xfId="12" applyFont="1" applyBorder="1" applyAlignment="1">
      <alignment horizontal="center"/>
    </xf>
    <xf numFmtId="0" fontId="27" fillId="0" borderId="35" xfId="12" applyFont="1" applyBorder="1" applyAlignment="1">
      <alignment horizontal="center"/>
    </xf>
    <xf numFmtId="0" fontId="27" fillId="0" borderId="37" xfId="12" applyFont="1" applyBorder="1" applyAlignment="1">
      <alignment horizontal="center"/>
    </xf>
    <xf numFmtId="0" fontId="27" fillId="0" borderId="49" xfId="12" applyFont="1" applyBorder="1" applyAlignment="1">
      <alignment horizontal="center"/>
    </xf>
    <xf numFmtId="0" fontId="27" fillId="0" borderId="36" xfId="12" applyFont="1" applyBorder="1" applyAlignment="1">
      <alignment horizontal="center"/>
    </xf>
    <xf numFmtId="0" fontId="27" fillId="0" borderId="50" xfId="12" applyFont="1" applyBorder="1" applyAlignment="1">
      <alignment horizontal="center"/>
    </xf>
    <xf numFmtId="0" fontId="1" fillId="0" borderId="38" xfId="12" applyFont="1" applyBorder="1" applyAlignment="1">
      <alignment horizontal="center"/>
    </xf>
    <xf numFmtId="0" fontId="1" fillId="0" borderId="45" xfId="12" applyFont="1" applyBorder="1" applyAlignment="1">
      <alignment horizontal="center"/>
    </xf>
    <xf numFmtId="0" fontId="1" fillId="0" borderId="39" xfId="12" applyFont="1" applyBorder="1" applyAlignment="1">
      <alignment horizontal="center"/>
    </xf>
    <xf numFmtId="0" fontId="1" fillId="0" borderId="51" xfId="12" applyFont="1" applyBorder="1" applyAlignment="1">
      <alignment horizontal="center"/>
    </xf>
    <xf numFmtId="0" fontId="1" fillId="0" borderId="4" xfId="12" applyFont="1" applyBorder="1" applyAlignment="1">
      <alignment horizontal="center"/>
    </xf>
    <xf numFmtId="0" fontId="1" fillId="0" borderId="52" xfId="12" applyFont="1" applyBorder="1" applyAlignment="1">
      <alignment horizontal="center"/>
    </xf>
    <xf numFmtId="0" fontId="1" fillId="0" borderId="22" xfId="12" applyFont="1" applyBorder="1"/>
    <xf numFmtId="0" fontId="1" fillId="0" borderId="52" xfId="12" applyFont="1" applyBorder="1"/>
    <xf numFmtId="4" fontId="1" fillId="0" borderId="52" xfId="12" applyNumberFormat="1" applyFont="1" applyBorder="1" applyAlignment="1">
      <alignment horizontal="center"/>
    </xf>
    <xf numFmtId="4" fontId="1" fillId="0" borderId="46" xfId="12" applyNumberFormat="1" applyFont="1" applyBorder="1" applyAlignment="1">
      <alignment horizontal="center"/>
    </xf>
    <xf numFmtId="3" fontId="1" fillId="0" borderId="22" xfId="12" applyNumberFormat="1" applyFont="1" applyBorder="1" applyAlignment="1">
      <alignment horizontal="center"/>
    </xf>
    <xf numFmtId="3" fontId="1" fillId="0" borderId="5" xfId="12" applyNumberFormat="1" applyFont="1" applyBorder="1" applyAlignment="1">
      <alignment horizontal="center"/>
    </xf>
    <xf numFmtId="4" fontId="1" fillId="0" borderId="26" xfId="12" applyNumberFormat="1" applyFont="1" applyBorder="1" applyAlignment="1">
      <alignment horizontal="center"/>
    </xf>
    <xf numFmtId="0" fontId="1" fillId="0" borderId="19" xfId="12" applyFont="1" applyBorder="1" applyAlignment="1">
      <alignment horizontal="center"/>
    </xf>
    <xf numFmtId="0" fontId="1" fillId="0" borderId="34" xfId="12" applyFont="1" applyBorder="1"/>
    <xf numFmtId="0" fontId="1" fillId="0" borderId="12" xfId="12" applyFont="1" applyBorder="1" applyAlignment="1">
      <alignment horizontal="center"/>
    </xf>
    <xf numFmtId="4" fontId="1" fillId="0" borderId="19" xfId="11" applyNumberFormat="1" applyFont="1" applyFill="1" applyBorder="1" applyAlignment="1">
      <alignment horizontal="center"/>
    </xf>
    <xf numFmtId="4" fontId="1" fillId="0" borderId="20" xfId="11" applyNumberFormat="1" applyFont="1" applyFill="1" applyBorder="1" applyAlignment="1">
      <alignment horizontal="center"/>
    </xf>
    <xf numFmtId="164" fontId="1" fillId="0" borderId="34" xfId="12" applyNumberFormat="1" applyFont="1" applyBorder="1" applyAlignment="1">
      <alignment horizontal="center"/>
    </xf>
    <xf numFmtId="3" fontId="1" fillId="0" borderId="7" xfId="12" applyNumberFormat="1" applyFont="1" applyBorder="1" applyAlignment="1">
      <alignment horizontal="center"/>
    </xf>
    <xf numFmtId="3" fontId="1" fillId="0" borderId="32" xfId="12" applyNumberFormat="1" applyFont="1" applyBorder="1" applyAlignment="1">
      <alignment horizontal="center"/>
    </xf>
    <xf numFmtId="164" fontId="99" fillId="0" borderId="7" xfId="12" applyNumberFormat="1" applyFont="1" applyBorder="1" applyAlignment="1">
      <alignment horizontal="center"/>
    </xf>
    <xf numFmtId="0" fontId="27" fillId="0" borderId="20" xfId="12" applyFont="1" applyBorder="1" applyAlignment="1">
      <alignment horizontal="left"/>
    </xf>
    <xf numFmtId="4" fontId="1" fillId="0" borderId="19" xfId="12" applyNumberFormat="1" applyFont="1" applyBorder="1" applyAlignment="1">
      <alignment horizontal="center"/>
    </xf>
    <xf numFmtId="4" fontId="1" fillId="0" borderId="20" xfId="12" applyNumberFormat="1" applyFont="1" applyBorder="1" applyAlignment="1">
      <alignment horizontal="center"/>
    </xf>
    <xf numFmtId="3" fontId="1" fillId="0" borderId="34" xfId="12" applyNumberFormat="1" applyFont="1" applyBorder="1" applyAlignment="1">
      <alignment horizontal="center"/>
    </xf>
    <xf numFmtId="3" fontId="27" fillId="0" borderId="32" xfId="12" applyNumberFormat="1" applyFont="1" applyBorder="1" applyAlignment="1">
      <alignment horizontal="center"/>
    </xf>
    <xf numFmtId="0" fontId="1" fillId="0" borderId="20" xfId="12" applyFont="1" applyBorder="1" applyAlignment="1">
      <alignment horizontal="left"/>
    </xf>
    <xf numFmtId="4" fontId="27" fillId="0" borderId="32" xfId="12" applyNumberFormat="1" applyFont="1" applyBorder="1" applyAlignment="1">
      <alignment horizontal="center"/>
    </xf>
    <xf numFmtId="0" fontId="1" fillId="0" borderId="21" xfId="12" applyFont="1" applyBorder="1" applyAlignment="1">
      <alignment horizontal="center"/>
    </xf>
    <xf numFmtId="0" fontId="1" fillId="0" borderId="15" xfId="12" applyFont="1" applyBorder="1"/>
    <xf numFmtId="0" fontId="1" fillId="0" borderId="21" xfId="12" applyFont="1" applyBorder="1"/>
    <xf numFmtId="0" fontId="1" fillId="0" borderId="14" xfId="12" applyFont="1" applyBorder="1"/>
    <xf numFmtId="4" fontId="1" fillId="0" borderId="21" xfId="12" applyNumberFormat="1" applyFont="1" applyBorder="1" applyAlignment="1">
      <alignment horizontal="center"/>
    </xf>
    <xf numFmtId="4" fontId="1" fillId="0" borderId="15" xfId="12" applyNumberFormat="1" applyFont="1" applyBorder="1" applyAlignment="1">
      <alignment horizontal="center"/>
    </xf>
    <xf numFmtId="3" fontId="1" fillId="0" borderId="53" xfId="12" applyNumberFormat="1" applyFont="1" applyBorder="1" applyAlignment="1">
      <alignment horizontal="center"/>
    </xf>
    <xf numFmtId="3" fontId="1" fillId="0" borderId="3" xfId="12" applyNumberFormat="1" applyFont="1" applyBorder="1" applyAlignment="1">
      <alignment horizontal="center"/>
    </xf>
    <xf numFmtId="4" fontId="1" fillId="0" borderId="4" xfId="12" applyNumberFormat="1" applyFont="1" applyBorder="1" applyAlignment="1">
      <alignment horizontal="center"/>
    </xf>
    <xf numFmtId="0" fontId="1" fillId="0" borderId="0" xfId="12" applyFont="1" applyBorder="1" applyAlignment="1">
      <alignment horizontal="center"/>
    </xf>
    <xf numFmtId="0" fontId="1" fillId="0" borderId="0" xfId="12" applyFont="1" applyBorder="1"/>
    <xf numFmtId="4" fontId="1" fillId="0" borderId="0" xfId="12" applyNumberFormat="1" applyFont="1" applyBorder="1" applyAlignment="1">
      <alignment horizontal="center"/>
    </xf>
    <xf numFmtId="0" fontId="98" fillId="0" borderId="0" xfId="12" applyFont="1"/>
    <xf numFmtId="0" fontId="101" fillId="0" borderId="0" xfId="5" applyFont="1"/>
    <xf numFmtId="0" fontId="1" fillId="0" borderId="0" xfId="10" applyFont="1" applyAlignment="1">
      <alignment vertical="center"/>
    </xf>
    <xf numFmtId="0" fontId="1" fillId="0" borderId="0" xfId="10" applyFont="1"/>
    <xf numFmtId="2" fontId="27" fillId="0" borderId="0" xfId="10" applyNumberFormat="1" applyFont="1" applyAlignment="1">
      <alignment horizontal="center" vertical="center"/>
    </xf>
    <xf numFmtId="0" fontId="27" fillId="0" borderId="0" xfId="10" applyFont="1" applyAlignment="1">
      <alignment horizontal="center" vertical="center"/>
    </xf>
    <xf numFmtId="0" fontId="98" fillId="0" borderId="0" xfId="5" applyFont="1"/>
    <xf numFmtId="0" fontId="101" fillId="0" borderId="0" xfId="5" applyFont="1" applyAlignment="1">
      <alignment horizontal="center"/>
    </xf>
    <xf numFmtId="0" fontId="102" fillId="0" borderId="0" xfId="5" applyFont="1" applyAlignment="1">
      <alignment horizontal="center"/>
    </xf>
    <xf numFmtId="0" fontId="102" fillId="0" borderId="0" xfId="5" applyFont="1"/>
    <xf numFmtId="0" fontId="103" fillId="0" borderId="0" xfId="5" applyFont="1"/>
    <xf numFmtId="3" fontId="24" fillId="0" borderId="0" xfId="10" applyNumberFormat="1" applyFont="1" applyFill="1" applyAlignment="1">
      <alignment horizontal="center" vertical="center" wrapText="1"/>
    </xf>
    <xf numFmtId="0" fontId="27" fillId="0" borderId="0" xfId="10" applyFont="1" applyAlignment="1">
      <alignment horizontal="center" vertical="center" wrapText="1"/>
    </xf>
    <xf numFmtId="0" fontId="1" fillId="0" borderId="0" xfId="10" applyFont="1" applyAlignment="1">
      <alignment horizontal="left" vertical="center" wrapText="1"/>
    </xf>
    <xf numFmtId="0" fontId="100" fillId="0" borderId="0" xfId="10" applyFont="1" applyAlignment="1">
      <alignment horizontal="center"/>
    </xf>
    <xf numFmtId="0" fontId="100" fillId="0" borderId="0" xfId="10" applyFont="1" applyAlignment="1">
      <alignment horizontal="left"/>
    </xf>
    <xf numFmtId="0" fontId="104" fillId="0" borderId="0" xfId="11" applyFont="1" applyBorder="1" applyAlignment="1">
      <alignment horizontal="left" vertical="center" wrapText="1"/>
    </xf>
    <xf numFmtId="0" fontId="68" fillId="0" borderId="0" xfId="11" applyFont="1" applyBorder="1"/>
    <xf numFmtId="0" fontId="105" fillId="0" borderId="0" xfId="11" applyFont="1" applyBorder="1" applyAlignment="1">
      <alignment horizontal="left"/>
    </xf>
    <xf numFmtId="0" fontId="68" fillId="0" borderId="0" xfId="11" applyFont="1"/>
    <xf numFmtId="0" fontId="77" fillId="0" borderId="0" xfId="10" applyFont="1" applyBorder="1" applyAlignment="1">
      <alignment vertical="center"/>
    </xf>
    <xf numFmtId="0" fontId="77" fillId="0" borderId="0" xfId="11" applyFont="1" applyBorder="1" applyAlignment="1">
      <alignment vertical="center"/>
    </xf>
    <xf numFmtId="0" fontId="79" fillId="0" borderId="0" xfId="12" applyFont="1" applyAlignment="1">
      <alignment horizontal="center" vertical="top"/>
    </xf>
    <xf numFmtId="0" fontId="79" fillId="0" borderId="0" xfId="12" applyFont="1" applyFill="1" applyBorder="1"/>
    <xf numFmtId="2" fontId="79" fillId="0" borderId="0" xfId="12" applyNumberFormat="1" applyFont="1" applyAlignment="1">
      <alignment horizontal="center"/>
    </xf>
    <xf numFmtId="0" fontId="79" fillId="0" borderId="0" xfId="12" applyFont="1"/>
    <xf numFmtId="0" fontId="68" fillId="0" borderId="0" xfId="12" applyFont="1" applyFill="1" applyBorder="1"/>
    <xf numFmtId="0" fontId="106" fillId="0" borderId="0" xfId="5" applyFont="1"/>
    <xf numFmtId="3" fontId="68" fillId="0" borderId="0" xfId="11" applyNumberFormat="1" applyFont="1" applyAlignment="1">
      <alignment horizontal="center" vertical="center"/>
    </xf>
    <xf numFmtId="0" fontId="68" fillId="0" borderId="0" xfId="11" applyFont="1" applyAlignment="1">
      <alignment horizontal="left" vertical="center"/>
    </xf>
    <xf numFmtId="0" fontId="107" fillId="0" borderId="0" xfId="12" applyFont="1"/>
    <xf numFmtId="0" fontId="68" fillId="0" borderId="0" xfId="10" applyFont="1"/>
    <xf numFmtId="0" fontId="68" fillId="0" borderId="0" xfId="10" applyFont="1" applyAlignment="1">
      <alignment horizontal="center" vertical="center"/>
    </xf>
    <xf numFmtId="0" fontId="68" fillId="0" borderId="0" xfId="10" applyFont="1" applyAlignment="1">
      <alignment vertical="center"/>
    </xf>
    <xf numFmtId="0" fontId="68" fillId="0" borderId="0" xfId="10" applyFont="1" applyAlignment="1">
      <alignment horizontal="left" vertical="center"/>
    </xf>
    <xf numFmtId="2" fontId="79" fillId="0" borderId="0" xfId="10" applyNumberFormat="1" applyFont="1" applyAlignment="1">
      <alignment horizontal="center" vertical="center"/>
    </xf>
    <xf numFmtId="0" fontId="79" fillId="0" borderId="0" xfId="10" applyFont="1" applyAlignment="1">
      <alignment horizontal="center" vertical="center"/>
    </xf>
    <xf numFmtId="0" fontId="27" fillId="0" borderId="56" xfId="0" applyFont="1" applyBorder="1"/>
    <xf numFmtId="41" fontId="57" fillId="0" borderId="0" xfId="6" applyNumberFormat="1" applyFont="1" applyAlignment="1">
      <alignment horizontal="center" vertical="center"/>
    </xf>
    <xf numFmtId="41" fontId="2" fillId="0" borderId="0" xfId="6" applyNumberFormat="1" applyFont="1" applyAlignment="1">
      <alignment horizontal="center" vertical="center" wrapText="1"/>
    </xf>
    <xf numFmtId="41" fontId="2" fillId="0" borderId="71" xfId="6" applyNumberFormat="1" applyFont="1" applyBorder="1" applyAlignment="1">
      <alignment horizontal="center" vertical="center"/>
    </xf>
    <xf numFmtId="41" fontId="2" fillId="0" borderId="72" xfId="6" applyNumberFormat="1" applyFont="1" applyBorder="1" applyAlignment="1">
      <alignment horizontal="center" vertical="center"/>
    </xf>
    <xf numFmtId="41" fontId="2" fillId="0" borderId="73" xfId="6" applyNumberFormat="1" applyFont="1" applyBorder="1" applyAlignment="1">
      <alignment horizontal="center" vertical="center"/>
    </xf>
    <xf numFmtId="41" fontId="2" fillId="0" borderId="74" xfId="6" applyNumberFormat="1" applyFont="1" applyBorder="1" applyAlignment="1">
      <alignment horizontal="center" vertical="center"/>
    </xf>
    <xf numFmtId="41" fontId="2" fillId="0" borderId="9" xfId="6" applyNumberFormat="1" applyFont="1" applyBorder="1" applyAlignment="1">
      <alignment horizontal="center" vertical="center" wrapText="1"/>
    </xf>
    <xf numFmtId="41" fontId="2" fillId="0" borderId="13" xfId="6" applyNumberFormat="1" applyFont="1" applyBorder="1" applyAlignment="1">
      <alignment horizontal="center" vertical="center" wrapText="1"/>
    </xf>
    <xf numFmtId="41" fontId="2" fillId="0" borderId="9" xfId="6" applyNumberFormat="1" applyFont="1" applyBorder="1" applyAlignment="1">
      <alignment horizontal="center" vertical="center"/>
    </xf>
    <xf numFmtId="41" fontId="2" fillId="0" borderId="26" xfId="6" applyNumberFormat="1" applyFont="1" applyBorder="1" applyAlignment="1">
      <alignment horizontal="center" vertical="center"/>
    </xf>
    <xf numFmtId="41" fontId="2" fillId="0" borderId="71" xfId="6" applyNumberFormat="1" applyFont="1" applyBorder="1" applyAlignment="1">
      <alignment horizontal="center" vertical="center" wrapText="1"/>
    </xf>
    <xf numFmtId="41" fontId="2" fillId="0" borderId="75" xfId="6" applyNumberFormat="1" applyFont="1" applyBorder="1" applyAlignment="1">
      <alignment horizontal="center" vertical="center" wrapText="1"/>
    </xf>
    <xf numFmtId="41" fontId="2" fillId="0" borderId="75" xfId="6" applyNumberFormat="1" applyFont="1" applyBorder="1" applyAlignment="1">
      <alignment horizontal="center" vertical="center"/>
    </xf>
    <xf numFmtId="0" fontId="66" fillId="0" borderId="80" xfId="0" applyFont="1" applyBorder="1" applyAlignment="1">
      <alignment horizontal="center"/>
    </xf>
    <xf numFmtId="0" fontId="13" fillId="0" borderId="0" xfId="0" applyNumberFormat="1" applyFont="1" applyAlignment="1">
      <alignment horizontal="left" vertical="center" wrapText="1"/>
    </xf>
    <xf numFmtId="0" fontId="2" fillId="0" borderId="0" xfId="6" applyNumberFormat="1" applyFont="1" applyBorder="1" applyAlignment="1">
      <alignment horizontal="left" vertical="center" wrapText="1"/>
    </xf>
    <xf numFmtId="41" fontId="2" fillId="0" borderId="72" xfId="6" applyNumberFormat="1" applyFont="1" applyBorder="1" applyAlignment="1">
      <alignment horizontal="center" vertical="center" wrapText="1"/>
    </xf>
    <xf numFmtId="41" fontId="2" fillId="0" borderId="73" xfId="6" applyNumberFormat="1" applyFont="1" applyBorder="1" applyAlignment="1">
      <alignment horizontal="center" vertical="center" wrapText="1"/>
    </xf>
    <xf numFmtId="41" fontId="2" fillId="0" borderId="74" xfId="6" applyNumberFormat="1" applyFont="1" applyBorder="1" applyAlignment="1">
      <alignment horizontal="center" vertical="center" wrapText="1"/>
    </xf>
    <xf numFmtId="41" fontId="2" fillId="0" borderId="24" xfId="6" applyNumberFormat="1" applyFont="1" applyBorder="1" applyAlignment="1">
      <alignment horizontal="center" vertical="center" wrapText="1"/>
    </xf>
    <xf numFmtId="0" fontId="2" fillId="0" borderId="46" xfId="6" applyNumberFormat="1" applyFont="1" applyBorder="1" applyAlignment="1">
      <alignment horizontal="center" vertical="center" wrapText="1"/>
    </xf>
    <xf numFmtId="0" fontId="2" fillId="0" borderId="15" xfId="6" applyNumberFormat="1" applyFont="1" applyBorder="1" applyAlignment="1">
      <alignment horizontal="center" vertical="center" wrapText="1"/>
    </xf>
    <xf numFmtId="41" fontId="2" fillId="0" borderId="52" xfId="6" applyNumberFormat="1" applyFont="1" applyBorder="1" applyAlignment="1">
      <alignment horizontal="center" vertical="center" wrapText="1"/>
    </xf>
    <xf numFmtId="41" fontId="2" fillId="0" borderId="21" xfId="6" applyNumberFormat="1" applyFont="1" applyBorder="1" applyAlignment="1">
      <alignment horizontal="center" vertical="center" wrapText="1"/>
    </xf>
    <xf numFmtId="41" fontId="2" fillId="0" borderId="51" xfId="6" applyNumberFormat="1" applyFont="1" applyBorder="1" applyAlignment="1">
      <alignment horizontal="center" vertical="center" wrapText="1"/>
    </xf>
    <xf numFmtId="169" fontId="2" fillId="0" borderId="11" xfId="23" applyNumberFormat="1" applyFont="1" applyBorder="1" applyAlignment="1">
      <alignment horizontal="center" vertical="center"/>
    </xf>
    <xf numFmtId="169" fontId="2" fillId="0" borderId="32" xfId="23" applyNumberFormat="1" applyFont="1" applyBorder="1" applyAlignment="1">
      <alignment horizontal="center" vertical="center"/>
    </xf>
    <xf numFmtId="169" fontId="8" fillId="0" borderId="11" xfId="23" applyNumberFormat="1" applyFont="1" applyBorder="1" applyAlignment="1">
      <alignment horizontal="center" vertical="center"/>
    </xf>
    <xf numFmtId="169" fontId="8" fillId="0" borderId="32" xfId="23" applyNumberFormat="1" applyFont="1" applyBorder="1" applyAlignment="1">
      <alignment horizontal="center" vertical="center"/>
    </xf>
    <xf numFmtId="169" fontId="2" fillId="0" borderId="11" xfId="23" applyNumberFormat="1" applyFont="1" applyFill="1" applyBorder="1" applyAlignment="1">
      <alignment horizontal="center" vertical="center"/>
    </xf>
    <xf numFmtId="169" fontId="2" fillId="0" borderId="32" xfId="23" applyNumberFormat="1" applyFont="1" applyFill="1" applyBorder="1" applyAlignment="1">
      <alignment horizontal="center" vertical="center"/>
    </xf>
    <xf numFmtId="169" fontId="9" fillId="0" borderId="11" xfId="23" applyNumberFormat="1" applyFont="1" applyBorder="1" applyAlignment="1">
      <alignment horizontal="center" vertical="center"/>
    </xf>
    <xf numFmtId="169" fontId="9" fillId="0" borderId="32" xfId="23" applyNumberFormat="1" applyFont="1" applyBorder="1" applyAlignment="1">
      <alignment horizontal="center" vertical="center"/>
    </xf>
    <xf numFmtId="0" fontId="2" fillId="0" borderId="78" xfId="6" applyNumberFormat="1" applyFont="1" applyBorder="1" applyAlignment="1">
      <alignment horizontal="center" vertical="center"/>
    </xf>
    <xf numFmtId="0" fontId="2" fillId="0" borderId="79" xfId="6" applyNumberFormat="1" applyFont="1" applyBorder="1" applyAlignment="1">
      <alignment horizontal="center" vertical="center"/>
    </xf>
    <xf numFmtId="169" fontId="2" fillId="0" borderId="9" xfId="6" applyNumberFormat="1" applyFont="1" applyFill="1" applyBorder="1" applyAlignment="1">
      <alignment horizontal="center" vertical="center"/>
    </xf>
    <xf numFmtId="169" fontId="2" fillId="0" borderId="26" xfId="6" applyNumberFormat="1" applyFont="1" applyFill="1" applyBorder="1" applyAlignment="1">
      <alignment horizontal="center" vertical="center"/>
    </xf>
    <xf numFmtId="169" fontId="2" fillId="3" borderId="13" xfId="23" applyNumberFormat="1" applyFont="1" applyFill="1" applyBorder="1" applyAlignment="1">
      <alignment horizontal="center" vertical="center"/>
    </xf>
    <xf numFmtId="169" fontId="2" fillId="3" borderId="4" xfId="23" applyNumberFormat="1" applyFont="1" applyFill="1" applyBorder="1" applyAlignment="1">
      <alignment horizontal="center" vertical="center"/>
    </xf>
    <xf numFmtId="0" fontId="38" fillId="0" borderId="80" xfId="0" applyFont="1" applyBorder="1" applyAlignment="1">
      <alignment horizontal="center"/>
    </xf>
    <xf numFmtId="0" fontId="38" fillId="0" borderId="0" xfId="6" applyNumberFormat="1" applyFont="1" applyBorder="1" applyAlignment="1">
      <alignment horizontal="left" vertical="center" wrapText="1"/>
    </xf>
    <xf numFmtId="0" fontId="38" fillId="0" borderId="0" xfId="9" applyFont="1" applyBorder="1" applyAlignment="1">
      <alignment horizontal="center"/>
    </xf>
    <xf numFmtId="0" fontId="45" fillId="0" borderId="0" xfId="8" applyFont="1" applyAlignment="1">
      <alignment horizontal="center"/>
    </xf>
    <xf numFmtId="0" fontId="59" fillId="0" borderId="0" xfId="8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7" fillId="0" borderId="0" xfId="0" applyNumberFormat="1" applyFont="1" applyAlignment="1">
      <alignment horizontal="left" vertical="center" wrapText="1"/>
    </xf>
    <xf numFmtId="0" fontId="9" fillId="0" borderId="8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6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3" fillId="0" borderId="0" xfId="12" applyFont="1" applyFill="1" applyAlignment="1">
      <alignment horizontal="left" vertical="center" wrapText="1"/>
    </xf>
    <xf numFmtId="4" fontId="23" fillId="0" borderId="0" xfId="10" applyNumberFormat="1" applyFont="1" applyFill="1" applyAlignment="1">
      <alignment horizontal="left" vertical="center" wrapText="1"/>
    </xf>
    <xf numFmtId="0" fontId="26" fillId="0" borderId="0" xfId="12" applyFont="1" applyAlignment="1">
      <alignment horizontal="left" vertical="center" wrapText="1"/>
    </xf>
    <xf numFmtId="0" fontId="5" fillId="0" borderId="0" xfId="10" applyFont="1" applyAlignment="1">
      <alignment horizontal="left" vertical="center" wrapText="1"/>
    </xf>
    <xf numFmtId="0" fontId="27" fillId="0" borderId="0" xfId="10" applyFont="1" applyAlignment="1">
      <alignment horizontal="left" vertical="center" wrapText="1"/>
    </xf>
    <xf numFmtId="0" fontId="27" fillId="0" borderId="0" xfId="5" applyFont="1" applyFill="1" applyAlignment="1">
      <alignment horizontal="left" vertical="center" wrapText="1"/>
    </xf>
    <xf numFmtId="0" fontId="28" fillId="0" borderId="0" xfId="5" applyFont="1" applyAlignment="1">
      <alignment horizontal="left" vertical="center" wrapText="1"/>
    </xf>
    <xf numFmtId="0" fontId="10" fillId="0" borderId="0" xfId="10" applyFont="1" applyAlignment="1">
      <alignment horizontal="center"/>
    </xf>
    <xf numFmtId="0" fontId="10" fillId="0" borderId="0" xfId="10" applyFont="1" applyBorder="1" applyAlignment="1">
      <alignment horizontal="center"/>
    </xf>
    <xf numFmtId="0" fontId="10" fillId="0" borderId="56" xfId="10" applyFont="1" applyBorder="1" applyAlignment="1">
      <alignment horizontal="center"/>
    </xf>
    <xf numFmtId="0" fontId="10" fillId="4" borderId="76" xfId="10" applyFont="1" applyFill="1" applyBorder="1" applyAlignment="1">
      <alignment horizontal="left" vertical="center" wrapText="1"/>
    </xf>
    <xf numFmtId="0" fontId="20" fillId="4" borderId="55" xfId="15" applyFont="1" applyFill="1" applyBorder="1" applyAlignment="1">
      <alignment horizontal="left" vertical="center"/>
    </xf>
    <xf numFmtId="0" fontId="68" fillId="0" borderId="0" xfId="12" applyFont="1" applyAlignment="1">
      <alignment horizontal="center" vertical="center"/>
    </xf>
    <xf numFmtId="0" fontId="92" fillId="0" borderId="0" xfId="6" applyNumberFormat="1" applyFont="1" applyBorder="1" applyAlignment="1">
      <alignment horizontal="left" vertical="center" wrapText="1"/>
    </xf>
    <xf numFmtId="0" fontId="94" fillId="0" borderId="0" xfId="0" applyNumberFormat="1" applyFont="1" applyAlignment="1">
      <alignment horizontal="left" vertical="center" wrapText="1"/>
    </xf>
    <xf numFmtId="0" fontId="97" fillId="0" borderId="80" xfId="0" applyFont="1" applyBorder="1" applyAlignment="1">
      <alignment horizontal="center"/>
    </xf>
    <xf numFmtId="0" fontId="79" fillId="0" borderId="0" xfId="10" applyFont="1" applyAlignment="1">
      <alignment horizontal="left" vertical="center" wrapText="1"/>
    </xf>
    <xf numFmtId="0" fontId="74" fillId="0" borderId="0" xfId="10" applyFont="1" applyAlignment="1">
      <alignment horizontal="left" vertical="center" wrapText="1"/>
    </xf>
    <xf numFmtId="0" fontId="71" fillId="0" borderId="0" xfId="12" applyFont="1" applyFill="1" applyAlignment="1">
      <alignment horizontal="left" vertical="center" wrapText="1"/>
    </xf>
    <xf numFmtId="0" fontId="77" fillId="0" borderId="0" xfId="5" applyFont="1" applyAlignment="1">
      <alignment horizontal="left" vertical="center" wrapText="1"/>
    </xf>
    <xf numFmtId="0" fontId="79" fillId="0" borderId="0" xfId="5" applyFont="1" applyFill="1" applyAlignment="1">
      <alignment horizontal="left" vertical="center" wrapText="1"/>
    </xf>
    <xf numFmtId="0" fontId="69" fillId="0" borderId="0" xfId="10" applyFont="1" applyAlignment="1">
      <alignment horizontal="center"/>
    </xf>
    <xf numFmtId="0" fontId="92" fillId="0" borderId="0" xfId="12" applyFont="1" applyAlignment="1">
      <alignment horizontal="center"/>
    </xf>
    <xf numFmtId="0" fontId="71" fillId="0" borderId="71" xfId="12" applyFont="1" applyBorder="1" applyAlignment="1">
      <alignment horizontal="center" vertical="center"/>
    </xf>
    <xf numFmtId="0" fontId="71" fillId="0" borderId="75" xfId="12" applyFont="1" applyBorder="1" applyAlignment="1">
      <alignment horizontal="center" vertical="center"/>
    </xf>
    <xf numFmtId="0" fontId="71" fillId="0" borderId="5" xfId="12" applyFont="1" applyBorder="1" applyAlignment="1">
      <alignment horizontal="center" vertical="center" wrapText="1"/>
    </xf>
    <xf numFmtId="0" fontId="72" fillId="0" borderId="7" xfId="14" applyFont="1" applyBorder="1" applyAlignment="1">
      <alignment horizontal="center" vertical="center" wrapText="1"/>
    </xf>
    <xf numFmtId="0" fontId="72" fillId="0" borderId="77" xfId="14" applyFont="1" applyBorder="1" applyAlignment="1">
      <alignment horizontal="center" vertical="center" wrapText="1"/>
    </xf>
    <xf numFmtId="0" fontId="71" fillId="0" borderId="5" xfId="12" applyFont="1" applyBorder="1" applyAlignment="1">
      <alignment horizontal="center" vertical="center"/>
    </xf>
    <xf numFmtId="0" fontId="72" fillId="0" borderId="7" xfId="14" applyFont="1" applyBorder="1" applyAlignment="1">
      <alignment horizontal="center" vertical="center"/>
    </xf>
    <xf numFmtId="0" fontId="72" fillId="0" borderId="77" xfId="14" applyFont="1" applyBorder="1" applyAlignment="1">
      <alignment horizontal="center" vertical="center"/>
    </xf>
    <xf numFmtId="0" fontId="1" fillId="0" borderId="0" xfId="10" applyFont="1" applyAlignment="1">
      <alignment horizontal="left" vertical="center" wrapText="1"/>
    </xf>
    <xf numFmtId="0" fontId="79" fillId="0" borderId="0" xfId="12" applyFont="1" applyFill="1" applyAlignment="1">
      <alignment horizontal="left" vertical="center" wrapText="1"/>
    </xf>
    <xf numFmtId="0" fontId="9" fillId="0" borderId="0" xfId="10" applyFont="1" applyAlignment="1">
      <alignment horizontal="center"/>
    </xf>
    <xf numFmtId="0" fontId="9" fillId="0" borderId="0" xfId="12" applyFont="1" applyAlignment="1">
      <alignment horizontal="center"/>
    </xf>
    <xf numFmtId="0" fontId="27" fillId="0" borderId="71" xfId="12" applyFont="1" applyBorder="1" applyAlignment="1">
      <alignment horizontal="center" vertical="center"/>
    </xf>
    <xf numFmtId="0" fontId="27" fillId="0" borderId="75" xfId="12" applyFont="1" applyBorder="1" applyAlignment="1">
      <alignment horizontal="center" vertical="center"/>
    </xf>
    <xf numFmtId="0" fontId="27" fillId="0" borderId="5" xfId="12" applyFont="1" applyBorder="1" applyAlignment="1">
      <alignment horizontal="center" vertical="center" wrapText="1"/>
    </xf>
    <xf numFmtId="0" fontId="1" fillId="0" borderId="7" xfId="14" applyFont="1" applyBorder="1" applyAlignment="1">
      <alignment horizontal="center" vertical="center" wrapText="1"/>
    </xf>
    <xf numFmtId="0" fontId="1" fillId="0" borderId="77" xfId="14" applyFont="1" applyBorder="1" applyAlignment="1">
      <alignment horizontal="center" vertical="center" wrapText="1"/>
    </xf>
    <xf numFmtId="0" fontId="27" fillId="0" borderId="5" xfId="12" applyFont="1" applyBorder="1" applyAlignment="1">
      <alignment horizontal="center" vertical="center"/>
    </xf>
    <xf numFmtId="0" fontId="1" fillId="0" borderId="7" xfId="14" applyFont="1" applyBorder="1" applyAlignment="1">
      <alignment horizontal="center" vertical="center"/>
    </xf>
    <xf numFmtId="0" fontId="1" fillId="0" borderId="77" xfId="14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5" fillId="0" borderId="25" xfId="0" applyFont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83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5" fillId="0" borderId="84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9" fillId="0" borderId="0" xfId="7" applyFont="1" applyAlignment="1">
      <alignment horizontal="center"/>
    </xf>
    <xf numFmtId="0" fontId="9" fillId="0" borderId="4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39" fillId="0" borderId="0" xfId="14" applyFont="1" applyAlignment="1">
      <alignment horizontal="left" wrapText="1"/>
    </xf>
    <xf numFmtId="0" fontId="39" fillId="0" borderId="0" xfId="14" applyFont="1" applyAlignment="1">
      <alignment horizontal="left"/>
    </xf>
    <xf numFmtId="0" fontId="19" fillId="0" borderId="0" xfId="0" applyFont="1" applyBorder="1" applyAlignment="1">
      <alignment horizontal="center"/>
    </xf>
    <xf numFmtId="0" fontId="38" fillId="0" borderId="0" xfId="14" applyFont="1" applyAlignment="1">
      <alignment horizontal="center"/>
    </xf>
    <xf numFmtId="0" fontId="38" fillId="0" borderId="52" xfId="14" applyFont="1" applyBorder="1" applyAlignment="1">
      <alignment horizontal="center" vertical="center"/>
    </xf>
    <xf numFmtId="0" fontId="38" fillId="0" borderId="19" xfId="14" applyFont="1" applyBorder="1" applyAlignment="1">
      <alignment horizontal="center" vertical="center"/>
    </xf>
    <xf numFmtId="0" fontId="38" fillId="0" borderId="49" xfId="14" applyFont="1" applyBorder="1" applyAlignment="1">
      <alignment horizontal="center" vertical="center"/>
    </xf>
    <xf numFmtId="0" fontId="38" fillId="0" borderId="10" xfId="14" applyFont="1" applyBorder="1" applyAlignment="1">
      <alignment horizontal="center" vertical="center"/>
    </xf>
    <xf numFmtId="0" fontId="38" fillId="0" borderId="12" xfId="14" applyFont="1" applyBorder="1" applyAlignment="1">
      <alignment horizontal="center" vertical="center"/>
    </xf>
    <xf numFmtId="0" fontId="38" fillId="0" borderId="36" xfId="14" applyFont="1" applyBorder="1" applyAlignment="1">
      <alignment horizontal="center" vertical="center"/>
    </xf>
    <xf numFmtId="0" fontId="38" fillId="0" borderId="10" xfId="14" applyFont="1" applyBorder="1" applyAlignment="1">
      <alignment horizontal="center" vertical="center" wrapText="1"/>
    </xf>
    <xf numFmtId="0" fontId="38" fillId="0" borderId="12" xfId="14" applyFont="1" applyBorder="1" applyAlignment="1">
      <alignment horizontal="center" vertical="center" wrapText="1"/>
    </xf>
    <xf numFmtId="0" fontId="38" fillId="0" borderId="36" xfId="14" applyFont="1" applyBorder="1" applyAlignment="1">
      <alignment horizontal="center" vertical="center" wrapText="1"/>
    </xf>
    <xf numFmtId="0" fontId="38" fillId="0" borderId="10" xfId="14" applyFont="1" applyFill="1" applyBorder="1" applyAlignment="1">
      <alignment horizontal="center" vertical="center"/>
    </xf>
    <xf numFmtId="0" fontId="38" fillId="0" borderId="12" xfId="14" applyFont="1" applyFill="1" applyBorder="1" applyAlignment="1">
      <alignment horizontal="center" vertical="center"/>
    </xf>
    <xf numFmtId="0" fontId="38" fillId="0" borderId="36" xfId="14" applyFont="1" applyFill="1" applyBorder="1" applyAlignment="1">
      <alignment horizontal="center" vertical="center"/>
    </xf>
    <xf numFmtId="0" fontId="38" fillId="0" borderId="23" xfId="14" applyFont="1" applyFill="1" applyBorder="1" applyAlignment="1">
      <alignment horizontal="center" vertical="center"/>
    </xf>
    <xf numFmtId="0" fontId="38" fillId="0" borderId="75" xfId="14" applyFont="1" applyFill="1" applyBorder="1" applyAlignment="1">
      <alignment horizontal="center" vertical="center"/>
    </xf>
    <xf numFmtId="0" fontId="38" fillId="0" borderId="29" xfId="14" applyFont="1" applyFill="1" applyBorder="1" applyAlignment="1">
      <alignment horizontal="center" vertical="center"/>
    </xf>
    <xf numFmtId="0" fontId="38" fillId="0" borderId="48" xfId="14" applyFont="1" applyFill="1" applyBorder="1" applyAlignment="1">
      <alignment horizontal="center" vertical="center"/>
    </xf>
    <xf numFmtId="0" fontId="38" fillId="0" borderId="37" xfId="14" applyFont="1" applyFill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0" fontId="9" fillId="0" borderId="0" xfId="6" applyFont="1" applyAlignment="1">
      <alignment horizontal="center" vertical="center" wrapText="1"/>
    </xf>
    <xf numFmtId="0" fontId="2" fillId="0" borderId="0" xfId="6" applyFont="1" applyAlignment="1">
      <alignment horizontal="center" vertical="center" wrapText="1"/>
    </xf>
    <xf numFmtId="0" fontId="47" fillId="0" borderId="27" xfId="16" applyFont="1" applyBorder="1" applyAlignment="1">
      <alignment horizontal="center"/>
    </xf>
    <xf numFmtId="0" fontId="47" fillId="0" borderId="28" xfId="16" applyFont="1" applyBorder="1" applyAlignment="1">
      <alignment horizontal="center"/>
    </xf>
    <xf numFmtId="0" fontId="2" fillId="0" borderId="29" xfId="16" applyFont="1" applyBorder="1" applyAlignment="1">
      <alignment horizontal="center" vertical="center" wrapText="1"/>
    </xf>
    <xf numFmtId="0" fontId="2" fillId="0" borderId="12" xfId="16" applyFont="1" applyBorder="1" applyAlignment="1">
      <alignment horizontal="center" vertical="center" wrapText="1"/>
    </xf>
    <xf numFmtId="0" fontId="2" fillId="0" borderId="36" xfId="16" applyFont="1" applyBorder="1" applyAlignment="1">
      <alignment horizontal="center" vertical="center" wrapText="1"/>
    </xf>
    <xf numFmtId="3" fontId="47" fillId="3" borderId="27" xfId="16" applyNumberFormat="1" applyFont="1" applyFill="1" applyBorder="1" applyAlignment="1">
      <alignment horizontal="left"/>
    </xf>
    <xf numFmtId="3" fontId="47" fillId="3" borderId="58" xfId="16" applyNumberFormat="1" applyFont="1" applyFill="1" applyBorder="1" applyAlignment="1">
      <alignment horizontal="left"/>
    </xf>
    <xf numFmtId="3" fontId="47" fillId="3" borderId="28" xfId="16" applyNumberFormat="1" applyFont="1" applyFill="1" applyBorder="1" applyAlignment="1">
      <alignment horizontal="left"/>
    </xf>
    <xf numFmtId="0" fontId="32" fillId="0" borderId="0" xfId="6" applyFont="1" applyFill="1" applyBorder="1" applyAlignment="1">
      <alignment horizontal="left"/>
    </xf>
    <xf numFmtId="0" fontId="10" fillId="0" borderId="0" xfId="0" applyNumberFormat="1" applyFont="1" applyAlignment="1">
      <alignment horizontal="left" vertical="center" wrapText="1"/>
    </xf>
    <xf numFmtId="0" fontId="47" fillId="0" borderId="58" xfId="16" applyFont="1" applyBorder="1" applyAlignment="1">
      <alignment horizontal="center"/>
    </xf>
    <xf numFmtId="0" fontId="4" fillId="0" borderId="0" xfId="6" applyNumberFormat="1" applyFont="1" applyBorder="1" applyAlignment="1">
      <alignment horizontal="left" vertical="center" wrapText="1"/>
    </xf>
    <xf numFmtId="0" fontId="38" fillId="0" borderId="27" xfId="16" applyFont="1" applyBorder="1" applyAlignment="1">
      <alignment horizontal="center" vertical="center" wrapText="1"/>
    </xf>
    <xf numFmtId="0" fontId="38" fillId="0" borderId="28" xfId="16" applyFont="1" applyBorder="1" applyAlignment="1">
      <alignment horizontal="center" vertical="center" wrapText="1"/>
    </xf>
  </cellXfs>
  <cellStyles count="25">
    <cellStyle name="_бизнес план 2008 17.10.07 СН-МНГ ВМР " xfId="1"/>
    <cellStyle name="_бизнес план 2008 17.10.07 СН-МНГ ГЗД" xfId="2"/>
    <cellStyle name="_бизнес план 2008 17.10.07 СН-МНГ телеметрия" xfId="3"/>
    <cellStyle name="Euro" xfId="4"/>
    <cellStyle name="Обычный" xfId="0" builtinId="0"/>
    <cellStyle name="Обычный 2" xfId="5"/>
    <cellStyle name="Обычный 2 2" xfId="6"/>
    <cellStyle name="Обычный 3" xfId="7"/>
    <cellStyle name="Обычный 4" xfId="8"/>
    <cellStyle name="Обычный 5" xfId="9"/>
    <cellStyle name="Обычный_Перевозка бригадного хозяйства" xfId="10"/>
    <cellStyle name="Обычный_Перевозка бригадного хозяйства 2" xfId="11"/>
    <cellStyle name="Обычный_Расчет 4_Транспортные расходы12." xfId="12"/>
    <cellStyle name="Обычный_Расчет 5_Транспортировка вахт" xfId="13"/>
    <cellStyle name="Обычный_Сводный расчет 22сут основной (18сут.) по ТНК  " xfId="14"/>
    <cellStyle name="Обычный_Транспортир бриг хозяйства" xfId="15"/>
    <cellStyle name="Обычный_Энергопоезд 11" xfId="16"/>
    <cellStyle name="Процентный" xfId="17" builtinId="5"/>
    <cellStyle name="Процентный 2" xfId="18"/>
    <cellStyle name="Процентный 3" xfId="19"/>
    <cellStyle name="Стиль 1" xfId="20"/>
    <cellStyle name="Тысячи [0]_ГТМкл" xfId="21"/>
    <cellStyle name="Тысячи_ГТМкл" xfId="22"/>
    <cellStyle name="Финансовый 2" xfId="23"/>
    <cellStyle name="Финансовый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ozovaNN.RUA21902MM/&#1056;&#1072;&#1073;&#1086;&#1095;&#1080;&#1081;%20&#1089;&#1090;&#1086;&#1083;/&#1041;&#1091;&#1088;&#1077;&#1085;&#1080;&#1077;/&#1044;&#1086;&#1075;&#1086;&#1074;&#1086;&#1088;&#1072;%202014/&#1041;&#1091;&#1088;&#1077;&#1085;&#1080;&#1077;/&#1055;&#1088;&#1080;&#1083;%20%20&#8470;16,18,%2018.1.%20&#1057;&#1074;&#1086;&#1076;%20&#1089;&#1090;-&#1090;&#1080;%20&#1042;&#1052;&#1056;%20&#1080;%20&#1073;&#1091;&#108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5;&#1077;&#1088;&#1077;&#1076;&#1074;&#1080;&#1078;&#1082;&#1080;/&#1042;&#1072;&#1090;&#1080;&#1085;&#1089;&#1082;&#1086;&#1077;%20&#1084;.&#1088;_01.01.13/5&#1084;%20c%20&#1055;&#1042;&#1054;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8;&#1088;&#1072;&#1085;&#1089;&#1087;&#1086;&#1088;&#1090;&#1080;&#1088;&#1086;&#1074;&#1082;&#1080;%20&#1041;&#1059;/&#1058;&#1088;&#1072;&#1085;-&#1082;&#1072;%20&#1089;%20&#1042;&#1072;&#1090;&#1072;%20169%20&#1085;&#1072;%20&#1047;&#1059;&#1041;%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romovAM/&#1056;&#1072;&#1073;&#1086;&#1095;&#1080;&#1081;%20&#1089;&#1090;&#1086;&#1083;/&#1041;&#1072;&#1083;&#1074;&#1072;&#1085;&#1082;&#1072;_&#1084;&#1086;&#1085;&#1090;_&#1076;&#1077;&#1084;&#1086;&#1085;&#1090;_&#1041;&#1059;_3000_&#1069;&#1059;&#1050;_&#1041;&#1059;_3200_&#1069;&#1059;&#105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IMA/&#1042;&#1052;&#1056;/&#1047;&#1072;&#1087;&#1072;&#1076;&#1085;&#1072;&#1103;%20&#1057;&#1080;&#1073;&#1080;&#1088;&#1100;/&#1041;&#1072;&#1083;&#1074;&#1072;&#1085;&#1082;&#1072;/&#1041;&#1072;&#1083;&#1074;&#1072;&#1085;&#1082;&#1072;_&#1084;&#1086;&#1085;&#1090;_&#1076;&#1077;&#1084;&#1086;&#1085;&#1090;_&#1041;&#1059;_3200_200_&#1044;&#1069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8"/>
      <sheetName val="Приложение 18.1"/>
      <sheetName val="Приложение 16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_передвижки"/>
      <sheetName val="Материалы 5м"/>
      <sheetName val="Зарпл_передвижки"/>
      <sheetName val="Зарпл_ПВО"/>
      <sheetName val="3.транспорт 5 м"/>
      <sheetName val="транспорт ПВО "/>
      <sheetName val="4.Аморт_передв. "/>
      <sheetName val="6.ДЭС"/>
      <sheetName val="Услуги УПЗ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СВОД (2)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  <sheetName val="переправа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 t="str">
            <v>Урал трал 30-40 тн.</v>
          </cell>
        </row>
        <row r="45">
          <cell r="B45" t="str">
            <v>Урал тягач (буксировка вагон-домов)</v>
          </cell>
        </row>
        <row r="46">
          <cell r="B46" t="str">
            <v>Урал илосос (вакуумник)</v>
          </cell>
        </row>
        <row r="47">
          <cell r="B47" t="str">
            <v>Урал 555710 АЦ вакуум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W58"/>
  <sheetViews>
    <sheetView view="pageBreakPreview" topLeftCell="A34" zoomScaleNormal="100" zoomScaleSheetLayoutView="100" workbookViewId="0">
      <selection activeCell="B34" sqref="B34"/>
    </sheetView>
  </sheetViews>
  <sheetFormatPr defaultColWidth="33.1640625" defaultRowHeight="15.75" x14ac:dyDescent="0.2"/>
  <cols>
    <col min="1" max="1" width="11" style="346" customWidth="1"/>
    <col min="2" max="2" width="52.5" style="346" bestFit="1" customWidth="1"/>
    <col min="3" max="3" width="9.83203125" style="350" bestFit="1" customWidth="1"/>
    <col min="4" max="4" width="9.83203125" style="350" customWidth="1"/>
    <col min="5" max="5" width="17.83203125" style="346" customWidth="1"/>
    <col min="6" max="6" width="13" style="346" customWidth="1"/>
    <col min="7" max="7" width="19.6640625" style="346" customWidth="1"/>
    <col min="8" max="8" width="13.6640625" style="346" customWidth="1"/>
    <col min="9" max="9" width="17" style="346" customWidth="1"/>
    <col min="10" max="10" width="10.6640625" style="346" customWidth="1"/>
    <col min="11" max="11" width="15.6640625" style="346" bestFit="1" customWidth="1"/>
    <col min="12" max="249" width="10.6640625" style="346" customWidth="1"/>
    <col min="250" max="250" width="8.83203125" style="346" customWidth="1"/>
    <col min="251" max="251" width="60.6640625" style="346" customWidth="1"/>
    <col min="252" max="252" width="12.1640625" style="346" customWidth="1"/>
    <col min="253" max="253" width="25.83203125" style="346" customWidth="1"/>
    <col min="254" max="16384" width="33.1640625" style="346"/>
  </cols>
  <sheetData>
    <row r="1" spans="1:9" ht="24.75" customHeight="1" x14ac:dyDescent="0.2">
      <c r="C1" s="346"/>
      <c r="D1" s="346"/>
      <c r="I1" s="565" t="s">
        <v>314</v>
      </c>
    </row>
    <row r="2" spans="1:9" ht="18.75" x14ac:dyDescent="0.2">
      <c r="A2" s="904" t="s">
        <v>179</v>
      </c>
      <c r="B2" s="904"/>
      <c r="C2" s="904"/>
      <c r="D2" s="904"/>
      <c r="E2" s="904"/>
      <c r="F2" s="904"/>
      <c r="G2" s="904"/>
      <c r="H2" s="904"/>
      <c r="I2" s="904"/>
    </row>
    <row r="3" spans="1:9" ht="15.75" customHeight="1" x14ac:dyDescent="0.2">
      <c r="A3" s="905" t="s">
        <v>200</v>
      </c>
      <c r="B3" s="905"/>
      <c r="C3" s="905"/>
      <c r="D3" s="905"/>
      <c r="E3" s="905"/>
      <c r="F3" s="905"/>
      <c r="G3" s="905"/>
      <c r="H3" s="905"/>
      <c r="I3" s="905"/>
    </row>
    <row r="4" spans="1:9" ht="15.75" customHeight="1" x14ac:dyDescent="0.2">
      <c r="A4" s="905" t="s">
        <v>103</v>
      </c>
      <c r="B4" s="905"/>
      <c r="C4" s="905"/>
      <c r="D4" s="905"/>
      <c r="E4" s="905"/>
      <c r="F4" s="905"/>
      <c r="G4" s="905"/>
      <c r="H4" s="905"/>
      <c r="I4" s="905"/>
    </row>
    <row r="5" spans="1:9" ht="15.75" customHeight="1" x14ac:dyDescent="0.2">
      <c r="A5" s="374"/>
      <c r="B5" s="374"/>
      <c r="C5" s="374"/>
      <c r="D5" s="423"/>
      <c r="E5" s="374"/>
      <c r="F5" s="423"/>
      <c r="G5" s="374"/>
      <c r="H5" s="423"/>
      <c r="I5" s="374"/>
    </row>
    <row r="6" spans="1:9" ht="31.5" customHeight="1" x14ac:dyDescent="0.2">
      <c r="A6" s="346" t="s">
        <v>180</v>
      </c>
      <c r="B6" s="375" t="s">
        <v>242</v>
      </c>
      <c r="C6" s="346"/>
      <c r="D6" s="346"/>
      <c r="G6" s="347" t="s">
        <v>181</v>
      </c>
      <c r="H6" s="347"/>
    </row>
    <row r="7" spans="1:9" x14ac:dyDescent="0.2">
      <c r="B7" s="348" t="s">
        <v>105</v>
      </c>
      <c r="C7" s="349">
        <v>0</v>
      </c>
      <c r="D7" s="349"/>
      <c r="E7" s="350" t="s">
        <v>50</v>
      </c>
      <c r="F7" s="350"/>
      <c r="G7" s="351">
        <v>0</v>
      </c>
      <c r="H7" s="351"/>
    </row>
    <row r="8" spans="1:9" x14ac:dyDescent="0.2">
      <c r="A8" s="350"/>
      <c r="B8" s="348" t="s">
        <v>182</v>
      </c>
      <c r="C8" s="349">
        <v>0</v>
      </c>
      <c r="D8" s="349"/>
      <c r="E8" s="350" t="s">
        <v>50</v>
      </c>
      <c r="F8" s="350"/>
      <c r="G8" s="351">
        <v>0</v>
      </c>
      <c r="H8" s="351"/>
      <c r="I8" s="350"/>
    </row>
    <row r="9" spans="1:9" x14ac:dyDescent="0.2">
      <c r="A9" s="350"/>
      <c r="B9" s="348" t="s">
        <v>183</v>
      </c>
      <c r="C9" s="349">
        <v>0</v>
      </c>
      <c r="D9" s="349"/>
      <c r="E9" s="350" t="s">
        <v>50</v>
      </c>
      <c r="F9" s="350"/>
      <c r="G9" s="353">
        <v>0</v>
      </c>
      <c r="H9" s="353"/>
      <c r="I9" s="350"/>
    </row>
    <row r="10" spans="1:9" x14ac:dyDescent="0.2">
      <c r="A10" s="350"/>
      <c r="B10" s="348" t="s">
        <v>184</v>
      </c>
      <c r="C10" s="349">
        <v>0</v>
      </c>
      <c r="D10" s="349"/>
      <c r="E10" s="350" t="s">
        <v>50</v>
      </c>
      <c r="F10" s="350"/>
      <c r="G10" s="351">
        <v>0</v>
      </c>
      <c r="H10" s="351"/>
      <c r="I10" s="350"/>
    </row>
    <row r="11" spans="1:9" ht="16.5" thickBot="1" x14ac:dyDescent="0.25">
      <c r="C11" s="354"/>
      <c r="D11" s="354"/>
      <c r="I11" s="350"/>
    </row>
    <row r="12" spans="1:9" ht="33.75" customHeight="1" x14ac:dyDescent="0.2">
      <c r="A12" s="906" t="s">
        <v>185</v>
      </c>
      <c r="B12" s="908" t="s">
        <v>186</v>
      </c>
      <c r="C12" s="910" t="s">
        <v>187</v>
      </c>
      <c r="D12" s="912" t="s">
        <v>254</v>
      </c>
      <c r="E12" s="913"/>
      <c r="F12" s="914" t="s">
        <v>243</v>
      </c>
      <c r="G12" s="915"/>
      <c r="H12" s="906" t="s">
        <v>253</v>
      </c>
      <c r="I12" s="916"/>
    </row>
    <row r="13" spans="1:9" ht="39" customHeight="1" thickBot="1" x14ac:dyDescent="0.25">
      <c r="A13" s="907"/>
      <c r="B13" s="909"/>
      <c r="C13" s="911"/>
      <c r="D13" s="466" t="s">
        <v>250</v>
      </c>
      <c r="E13" s="467" t="s">
        <v>255</v>
      </c>
      <c r="F13" s="466" t="s">
        <v>250</v>
      </c>
      <c r="G13" s="467" t="s">
        <v>255</v>
      </c>
      <c r="H13" s="466" t="s">
        <v>250</v>
      </c>
      <c r="I13" s="467" t="s">
        <v>255</v>
      </c>
    </row>
    <row r="14" spans="1:9" ht="16.5" thickBot="1" x14ac:dyDescent="0.25">
      <c r="A14" s="550">
        <v>1</v>
      </c>
      <c r="B14" s="551">
        <v>2</v>
      </c>
      <c r="C14" s="550">
        <v>3</v>
      </c>
      <c r="D14" s="552">
        <v>4</v>
      </c>
      <c r="E14" s="553">
        <v>5</v>
      </c>
      <c r="F14" s="554">
        <v>6</v>
      </c>
      <c r="G14" s="555">
        <v>7</v>
      </c>
      <c r="H14" s="552">
        <v>8</v>
      </c>
      <c r="I14" s="553">
        <v>9</v>
      </c>
    </row>
    <row r="15" spans="1:9" x14ac:dyDescent="0.2">
      <c r="A15" s="355"/>
      <c r="B15" s="356" t="s">
        <v>189</v>
      </c>
      <c r="C15" s="436" t="s">
        <v>190</v>
      </c>
      <c r="D15" s="444"/>
      <c r="E15" s="369">
        <v>0</v>
      </c>
      <c r="F15" s="452"/>
      <c r="G15" s="453">
        <v>0</v>
      </c>
      <c r="H15" s="452"/>
      <c r="I15" s="369">
        <v>0</v>
      </c>
    </row>
    <row r="16" spans="1:9" x14ac:dyDescent="0.2">
      <c r="A16" s="357"/>
      <c r="B16" s="358"/>
      <c r="C16" s="436"/>
      <c r="D16" s="444"/>
      <c r="E16" s="451"/>
      <c r="F16" s="454"/>
      <c r="G16" s="455" t="s">
        <v>191</v>
      </c>
      <c r="H16" s="465"/>
      <c r="I16" s="370"/>
    </row>
    <row r="17" spans="1:9" x14ac:dyDescent="0.2">
      <c r="A17" s="378">
        <v>1</v>
      </c>
      <c r="B17" s="358" t="s">
        <v>6</v>
      </c>
      <c r="C17" s="436"/>
      <c r="D17" s="444"/>
      <c r="E17" s="425">
        <v>0</v>
      </c>
      <c r="F17" s="456"/>
      <c r="G17" s="401">
        <v>0</v>
      </c>
      <c r="H17" s="456"/>
      <c r="I17" s="369">
        <v>0</v>
      </c>
    </row>
    <row r="18" spans="1:9" x14ac:dyDescent="0.2">
      <c r="A18" s="357"/>
      <c r="B18" s="358"/>
      <c r="C18" s="436"/>
      <c r="D18" s="444"/>
      <c r="E18" s="427"/>
      <c r="F18" s="457"/>
      <c r="G18" s="458"/>
      <c r="H18" s="457"/>
      <c r="I18" s="371"/>
    </row>
    <row r="19" spans="1:9" x14ac:dyDescent="0.2">
      <c r="A19" s="378">
        <v>2</v>
      </c>
      <c r="B19" s="358" t="s">
        <v>201</v>
      </c>
      <c r="C19" s="436" t="s">
        <v>251</v>
      </c>
      <c r="D19" s="444"/>
      <c r="E19" s="427">
        <v>0</v>
      </c>
      <c r="F19" s="457"/>
      <c r="G19" s="458">
        <v>0</v>
      </c>
      <c r="H19" s="457"/>
      <c r="I19" s="371">
        <v>0</v>
      </c>
    </row>
    <row r="20" spans="1:9" x14ac:dyDescent="0.2">
      <c r="A20" s="379">
        <v>3</v>
      </c>
      <c r="B20" s="358" t="s">
        <v>143</v>
      </c>
      <c r="C20" s="436"/>
      <c r="D20" s="444"/>
      <c r="E20" s="427"/>
      <c r="F20" s="457"/>
      <c r="G20" s="458"/>
      <c r="H20" s="457"/>
      <c r="I20" s="371"/>
    </row>
    <row r="21" spans="1:9" s="360" customFormat="1" x14ac:dyDescent="0.2">
      <c r="A21" s="379">
        <v>4</v>
      </c>
      <c r="B21" s="359" t="s">
        <v>307</v>
      </c>
      <c r="C21" s="440" t="s">
        <v>118</v>
      </c>
      <c r="D21" s="447"/>
      <c r="E21" s="428">
        <v>0</v>
      </c>
      <c r="F21" s="459"/>
      <c r="G21" s="460">
        <v>0</v>
      </c>
      <c r="H21" s="459"/>
      <c r="I21" s="372">
        <v>0</v>
      </c>
    </row>
    <row r="22" spans="1:9" x14ac:dyDescent="0.2">
      <c r="A22" s="355"/>
      <c r="B22" s="358"/>
      <c r="C22" s="436"/>
      <c r="D22" s="444"/>
      <c r="E22" s="427"/>
      <c r="F22" s="457"/>
      <c r="G22" s="458"/>
      <c r="H22" s="457"/>
      <c r="I22" s="371"/>
    </row>
    <row r="23" spans="1:9" x14ac:dyDescent="0.2">
      <c r="A23" s="378">
        <v>5</v>
      </c>
      <c r="B23" s="358" t="s">
        <v>146</v>
      </c>
      <c r="C23" s="436"/>
      <c r="D23" s="444"/>
      <c r="E23" s="427">
        <f>SUM(E24:E28)</f>
        <v>0</v>
      </c>
      <c r="F23" s="457"/>
      <c r="G23" s="458">
        <f>SUM(G24:G28)</f>
        <v>0</v>
      </c>
      <c r="H23" s="457"/>
      <c r="I23" s="371">
        <f>SUM(I24:I28)</f>
        <v>0</v>
      </c>
    </row>
    <row r="24" spans="1:9" x14ac:dyDescent="0.2">
      <c r="A24" s="376" t="s">
        <v>203</v>
      </c>
      <c r="B24" s="358" t="s">
        <v>192</v>
      </c>
      <c r="C24" s="436" t="s">
        <v>252</v>
      </c>
      <c r="D24" s="444"/>
      <c r="E24" s="429">
        <v>0</v>
      </c>
      <c r="F24" s="461"/>
      <c r="G24" s="462">
        <v>0</v>
      </c>
      <c r="H24" s="461"/>
      <c r="I24" s="373">
        <v>0</v>
      </c>
    </row>
    <row r="25" spans="1:9" x14ac:dyDescent="0.2">
      <c r="A25" s="376" t="s">
        <v>204</v>
      </c>
      <c r="B25" s="358" t="s">
        <v>193</v>
      </c>
      <c r="C25" s="436" t="s">
        <v>252</v>
      </c>
      <c r="D25" s="444"/>
      <c r="E25" s="429">
        <v>0</v>
      </c>
      <c r="F25" s="461"/>
      <c r="G25" s="462">
        <v>0</v>
      </c>
      <c r="H25" s="461"/>
      <c r="I25" s="373">
        <v>0</v>
      </c>
    </row>
    <row r="26" spans="1:9" x14ac:dyDescent="0.2">
      <c r="A26" s="376" t="s">
        <v>205</v>
      </c>
      <c r="B26" s="358" t="s">
        <v>194</v>
      </c>
      <c r="C26" s="436" t="s">
        <v>252</v>
      </c>
      <c r="D26" s="444"/>
      <c r="E26" s="429">
        <v>0</v>
      </c>
      <c r="F26" s="461"/>
      <c r="G26" s="462">
        <v>0</v>
      </c>
      <c r="H26" s="461"/>
      <c r="I26" s="373">
        <v>0</v>
      </c>
    </row>
    <row r="27" spans="1:9" x14ac:dyDescent="0.2">
      <c r="A27" s="376" t="s">
        <v>206</v>
      </c>
      <c r="B27" s="358" t="s">
        <v>195</v>
      </c>
      <c r="C27" s="436" t="s">
        <v>252</v>
      </c>
      <c r="D27" s="444"/>
      <c r="E27" s="429">
        <v>0</v>
      </c>
      <c r="F27" s="461"/>
      <c r="G27" s="462">
        <v>0</v>
      </c>
      <c r="H27" s="461"/>
      <c r="I27" s="373">
        <v>0</v>
      </c>
    </row>
    <row r="28" spans="1:9" x14ac:dyDescent="0.2">
      <c r="A28" s="376" t="s">
        <v>207</v>
      </c>
      <c r="B28" s="358" t="s">
        <v>196</v>
      </c>
      <c r="C28" s="436" t="s">
        <v>252</v>
      </c>
      <c r="D28" s="444"/>
      <c r="E28" s="429">
        <v>0</v>
      </c>
      <c r="F28" s="461"/>
      <c r="G28" s="462">
        <v>0</v>
      </c>
      <c r="H28" s="461"/>
      <c r="I28" s="373">
        <v>0</v>
      </c>
    </row>
    <row r="29" spans="1:9" x14ac:dyDescent="0.2">
      <c r="A29" s="355"/>
      <c r="B29" s="358"/>
      <c r="C29" s="436"/>
      <c r="D29" s="444"/>
      <c r="E29" s="429"/>
      <c r="F29" s="461"/>
      <c r="G29" s="462"/>
      <c r="H29" s="461"/>
      <c r="I29" s="371"/>
    </row>
    <row r="30" spans="1:9" x14ac:dyDescent="0.2">
      <c r="A30" s="378">
        <v>6</v>
      </c>
      <c r="B30" s="358" t="s">
        <v>212</v>
      </c>
      <c r="C30" s="436"/>
      <c r="D30" s="444"/>
      <c r="E30" s="427">
        <v>0</v>
      </c>
      <c r="F30" s="457"/>
      <c r="G30" s="458">
        <v>0</v>
      </c>
      <c r="H30" s="457"/>
      <c r="I30" s="371">
        <v>0</v>
      </c>
    </row>
    <row r="31" spans="1:9" x14ac:dyDescent="0.2">
      <c r="A31" s="355"/>
      <c r="B31" s="358"/>
      <c r="C31" s="436"/>
      <c r="D31" s="444"/>
      <c r="E31" s="427"/>
      <c r="F31" s="457"/>
      <c r="G31" s="458"/>
      <c r="H31" s="457"/>
      <c r="I31" s="371"/>
    </row>
    <row r="32" spans="1:9" x14ac:dyDescent="0.2">
      <c r="A32" s="378">
        <f>A30+1</f>
        <v>7</v>
      </c>
      <c r="B32" s="358" t="s">
        <v>197</v>
      </c>
      <c r="C32" s="436"/>
      <c r="D32" s="444"/>
      <c r="E32" s="427">
        <v>0</v>
      </c>
      <c r="F32" s="457"/>
      <c r="G32" s="458">
        <v>0</v>
      </c>
      <c r="H32" s="457"/>
      <c r="I32" s="369">
        <v>0</v>
      </c>
    </row>
    <row r="33" spans="1:9" x14ac:dyDescent="0.2">
      <c r="A33" s="355"/>
      <c r="B33" s="358"/>
      <c r="C33" s="436"/>
      <c r="D33" s="444"/>
      <c r="E33" s="427"/>
      <c r="F33" s="457"/>
      <c r="G33" s="458"/>
      <c r="H33" s="457"/>
      <c r="I33" s="371"/>
    </row>
    <row r="34" spans="1:9" ht="47.25" x14ac:dyDescent="0.2">
      <c r="A34" s="378">
        <f>A32+1</f>
        <v>8</v>
      </c>
      <c r="B34" s="377" t="s">
        <v>244</v>
      </c>
      <c r="C34" s="436"/>
      <c r="D34" s="444"/>
      <c r="E34" s="427">
        <v>0</v>
      </c>
      <c r="F34" s="457"/>
      <c r="G34" s="460">
        <v>0</v>
      </c>
      <c r="H34" s="459"/>
      <c r="I34" s="371">
        <v>0</v>
      </c>
    </row>
    <row r="35" spans="1:9" x14ac:dyDescent="0.2">
      <c r="A35" s="355"/>
      <c r="B35" s="358"/>
      <c r="C35" s="436"/>
      <c r="D35" s="444"/>
      <c r="E35" s="427"/>
      <c r="F35" s="457"/>
      <c r="G35" s="458"/>
      <c r="H35" s="457"/>
      <c r="I35" s="371"/>
    </row>
    <row r="36" spans="1:9" x14ac:dyDescent="0.2">
      <c r="A36" s="378">
        <f>A34+1</f>
        <v>9</v>
      </c>
      <c r="B36" s="377" t="s">
        <v>208</v>
      </c>
      <c r="C36" s="436"/>
      <c r="D36" s="444"/>
      <c r="E36" s="427">
        <v>0</v>
      </c>
      <c r="F36" s="457"/>
      <c r="G36" s="460">
        <v>0</v>
      </c>
      <c r="H36" s="459"/>
      <c r="I36" s="371">
        <v>0</v>
      </c>
    </row>
    <row r="37" spans="1:9" x14ac:dyDescent="0.2">
      <c r="A37" s="355"/>
      <c r="B37" s="358"/>
      <c r="C37" s="436"/>
      <c r="D37" s="444"/>
      <c r="E37" s="429"/>
      <c r="F37" s="461"/>
      <c r="G37" s="462"/>
      <c r="H37" s="461"/>
      <c r="I37" s="371"/>
    </row>
    <row r="38" spans="1:9" x14ac:dyDescent="0.2">
      <c r="A38" s="378">
        <f>A36+1</f>
        <v>10</v>
      </c>
      <c r="B38" s="358" t="s">
        <v>210</v>
      </c>
      <c r="C38" s="436"/>
      <c r="D38" s="444"/>
      <c r="E38" s="427">
        <f>SUM(E17:E23,E30:E37)</f>
        <v>0</v>
      </c>
      <c r="F38" s="457"/>
      <c r="G38" s="458">
        <f>SUM(G17:G23,G30:G37)</f>
        <v>0</v>
      </c>
      <c r="H38" s="457"/>
      <c r="I38" s="371">
        <f>SUM(I17:I23,I30:I37)</f>
        <v>0</v>
      </c>
    </row>
    <row r="39" spans="1:9" x14ac:dyDescent="0.2">
      <c r="A39" s="436"/>
      <c r="B39" s="358"/>
      <c r="C39" s="436"/>
      <c r="D39" s="444"/>
      <c r="E39" s="427"/>
      <c r="F39" s="457"/>
      <c r="G39" s="458"/>
      <c r="H39" s="457"/>
      <c r="I39" s="371"/>
    </row>
    <row r="40" spans="1:9" x14ac:dyDescent="0.2">
      <c r="A40" s="378">
        <f>A38+1</f>
        <v>11</v>
      </c>
      <c r="B40" s="361" t="s">
        <v>245</v>
      </c>
      <c r="C40" s="436" t="s">
        <v>118</v>
      </c>
      <c r="D40" s="444"/>
      <c r="E40" s="427"/>
      <c r="F40" s="457"/>
      <c r="G40" s="458"/>
      <c r="H40" s="457"/>
      <c r="I40" s="371"/>
    </row>
    <row r="41" spans="1:9" x14ac:dyDescent="0.2">
      <c r="A41" s="436"/>
      <c r="B41" s="358"/>
      <c r="C41" s="436"/>
      <c r="D41" s="444"/>
      <c r="E41" s="427"/>
      <c r="F41" s="457"/>
      <c r="G41" s="458"/>
      <c r="H41" s="457"/>
      <c r="I41" s="371"/>
    </row>
    <row r="42" spans="1:9" s="362" customFormat="1" x14ac:dyDescent="0.2">
      <c r="A42" s="378">
        <f t="shared" ref="A42" si="0">A40+1</f>
        <v>12</v>
      </c>
      <c r="B42" s="361" t="s">
        <v>226</v>
      </c>
      <c r="C42" s="432"/>
      <c r="D42" s="448"/>
      <c r="E42" s="425">
        <f>ROUND(E38*(C42+100%),0)</f>
        <v>0</v>
      </c>
      <c r="F42" s="456"/>
      <c r="G42" s="401">
        <f>ROUND(G38*(C42+100%),0)</f>
        <v>0</v>
      </c>
      <c r="H42" s="456"/>
      <c r="I42" s="369">
        <f>ROUND(I38*(C42+100%),0)</f>
        <v>0</v>
      </c>
    </row>
    <row r="43" spans="1:9" x14ac:dyDescent="0.2">
      <c r="A43" s="436"/>
      <c r="B43" s="358"/>
      <c r="C43" s="438"/>
      <c r="D43" s="445"/>
      <c r="E43" s="427"/>
      <c r="F43" s="457"/>
      <c r="G43" s="458"/>
      <c r="H43" s="457"/>
      <c r="I43" s="371"/>
    </row>
    <row r="44" spans="1:9" x14ac:dyDescent="0.2">
      <c r="A44" s="378">
        <f t="shared" ref="A44" si="1">A42+1</f>
        <v>13</v>
      </c>
      <c r="B44" s="358" t="s">
        <v>246</v>
      </c>
      <c r="C44" s="438" t="s">
        <v>118</v>
      </c>
      <c r="D44" s="445"/>
      <c r="E44" s="427"/>
      <c r="F44" s="457"/>
      <c r="G44" s="458"/>
      <c r="H44" s="457"/>
      <c r="I44" s="371"/>
    </row>
    <row r="45" spans="1:9" x14ac:dyDescent="0.2">
      <c r="A45" s="436"/>
      <c r="B45" s="358"/>
      <c r="C45" s="438"/>
      <c r="D45" s="445"/>
      <c r="E45" s="427"/>
      <c r="F45" s="457"/>
      <c r="G45" s="458"/>
      <c r="H45" s="457"/>
      <c r="I45" s="371"/>
    </row>
    <row r="46" spans="1:9" x14ac:dyDescent="0.2">
      <c r="A46" s="378">
        <f t="shared" ref="A46" si="2">A44+1</f>
        <v>14</v>
      </c>
      <c r="B46" s="361" t="s">
        <v>27</v>
      </c>
      <c r="C46" s="432"/>
      <c r="D46" s="448"/>
      <c r="E46" s="425">
        <f>ROUND(E42*(C46+100%),0)</f>
        <v>0</v>
      </c>
      <c r="F46" s="456"/>
      <c r="G46" s="401">
        <f>ROUND(G42*(C46+100%),0)</f>
        <v>0</v>
      </c>
      <c r="H46" s="456"/>
      <c r="I46" s="425">
        <f>ROUND(I42*(C46+100%),0)</f>
        <v>0</v>
      </c>
    </row>
    <row r="47" spans="1:9" x14ac:dyDescent="0.2">
      <c r="A47" s="436"/>
      <c r="B47" s="361"/>
      <c r="C47" s="434"/>
      <c r="D47" s="449"/>
      <c r="E47" s="425"/>
      <c r="F47" s="456"/>
      <c r="G47" s="401"/>
      <c r="H47" s="456"/>
      <c r="I47" s="425"/>
    </row>
    <row r="48" spans="1:9" ht="31.5" x14ac:dyDescent="0.2">
      <c r="A48" s="378">
        <f t="shared" ref="A48" si="3">A46+1</f>
        <v>15</v>
      </c>
      <c r="B48" s="364" t="s">
        <v>199</v>
      </c>
      <c r="C48" s="434"/>
      <c r="D48" s="449"/>
      <c r="E48" s="425">
        <v>0</v>
      </c>
      <c r="F48" s="456"/>
      <c r="G48" s="401">
        <v>0</v>
      </c>
      <c r="H48" s="456"/>
      <c r="I48" s="425">
        <v>0</v>
      </c>
    </row>
    <row r="49" spans="1:257" x14ac:dyDescent="0.2">
      <c r="A49" s="378"/>
      <c r="B49" s="361"/>
      <c r="C49" s="434"/>
      <c r="D49" s="449"/>
      <c r="E49" s="425"/>
      <c r="F49" s="456"/>
      <c r="G49" s="401"/>
      <c r="H49" s="456"/>
      <c r="I49" s="425"/>
    </row>
    <row r="50" spans="1:257" s="362" customFormat="1" ht="16.5" thickBot="1" x14ac:dyDescent="0.25">
      <c r="A50" s="402">
        <f>A48+1</f>
        <v>16</v>
      </c>
      <c r="B50" s="403" t="s">
        <v>209</v>
      </c>
      <c r="C50" s="430"/>
      <c r="D50" s="450"/>
      <c r="E50" s="424">
        <f>E46+E48</f>
        <v>0</v>
      </c>
      <c r="F50" s="463"/>
      <c r="G50" s="464">
        <f>G46+G48</f>
        <v>0</v>
      </c>
      <c r="H50" s="463"/>
      <c r="I50" s="424">
        <f>I46+I48</f>
        <v>0</v>
      </c>
    </row>
    <row r="51" spans="1:257" s="368" customFormat="1" ht="12" customHeight="1" x14ac:dyDescent="0.2">
      <c r="A51" s="365"/>
      <c r="B51" s="366"/>
      <c r="C51" s="367"/>
      <c r="D51" s="367"/>
      <c r="G51" s="367"/>
      <c r="H51" s="367"/>
      <c r="I51" s="367"/>
    </row>
    <row r="52" spans="1:257" s="368" customFormat="1" ht="18.75" customHeight="1" x14ac:dyDescent="0.2">
      <c r="A52" s="919" t="s">
        <v>257</v>
      </c>
      <c r="B52" s="919"/>
      <c r="C52" s="919"/>
      <c r="D52" s="919"/>
      <c r="E52" s="919"/>
      <c r="F52" s="919"/>
      <c r="G52" s="919"/>
      <c r="H52" s="919"/>
      <c r="I52" s="919"/>
    </row>
    <row r="53" spans="1:257" s="368" customFormat="1" ht="26.25" customHeight="1" x14ac:dyDescent="0.2">
      <c r="A53" s="918" t="s">
        <v>256</v>
      </c>
      <c r="B53" s="918"/>
      <c r="C53" s="918"/>
      <c r="D53" s="918"/>
      <c r="E53" s="918"/>
      <c r="F53" s="918"/>
      <c r="G53" s="918"/>
      <c r="H53" s="918"/>
      <c r="I53" s="918"/>
    </row>
    <row r="54" spans="1:257" s="350" customFormat="1" ht="15.75" customHeight="1" x14ac:dyDescent="0.2">
      <c r="A54" s="918" t="s">
        <v>258</v>
      </c>
      <c r="B54" s="918"/>
      <c r="C54" s="918"/>
      <c r="D54" s="918"/>
      <c r="E54" s="918"/>
      <c r="F54" s="918"/>
      <c r="G54" s="918"/>
      <c r="H54" s="918"/>
      <c r="I54" s="918"/>
      <c r="J54" s="346"/>
      <c r="K54" s="346"/>
      <c r="L54" s="346"/>
      <c r="M54" s="346"/>
      <c r="N54" s="346"/>
      <c r="O54" s="346"/>
      <c r="P54" s="346"/>
      <c r="Q54" s="346"/>
      <c r="R54" s="346"/>
      <c r="S54" s="346"/>
      <c r="T54" s="346"/>
      <c r="U54" s="346"/>
      <c r="V54" s="346"/>
      <c r="W54" s="346"/>
      <c r="X54" s="346"/>
      <c r="Y54" s="346"/>
      <c r="Z54" s="346"/>
      <c r="AA54" s="346"/>
      <c r="AB54" s="346"/>
      <c r="AC54" s="346"/>
      <c r="AD54" s="346"/>
      <c r="AE54" s="346"/>
      <c r="AF54" s="346"/>
      <c r="AG54" s="346"/>
      <c r="AH54" s="346"/>
      <c r="AI54" s="346"/>
      <c r="AJ54" s="346"/>
      <c r="AK54" s="346"/>
      <c r="AL54" s="346"/>
      <c r="AM54" s="346"/>
      <c r="AN54" s="346"/>
      <c r="AO54" s="346"/>
      <c r="AP54" s="346"/>
      <c r="AQ54" s="346"/>
      <c r="AR54" s="346"/>
      <c r="AS54" s="346"/>
      <c r="AT54" s="346"/>
      <c r="AU54" s="346"/>
      <c r="AV54" s="346"/>
      <c r="AW54" s="346"/>
      <c r="AX54" s="346"/>
      <c r="AY54" s="346"/>
      <c r="AZ54" s="346"/>
      <c r="BA54" s="346"/>
      <c r="BB54" s="346"/>
      <c r="BC54" s="346"/>
      <c r="BD54" s="346"/>
      <c r="BE54" s="346"/>
      <c r="BF54" s="346"/>
      <c r="BG54" s="346"/>
      <c r="BH54" s="346"/>
      <c r="BI54" s="346"/>
      <c r="BJ54" s="346"/>
      <c r="BK54" s="346"/>
      <c r="BL54" s="346"/>
      <c r="BM54" s="346"/>
      <c r="BN54" s="346"/>
      <c r="BO54" s="346"/>
      <c r="BP54" s="346"/>
      <c r="BQ54" s="346"/>
      <c r="BR54" s="346"/>
      <c r="BS54" s="346"/>
      <c r="BT54" s="346"/>
      <c r="BU54" s="346"/>
      <c r="BV54" s="346"/>
      <c r="BW54" s="346"/>
      <c r="BX54" s="346"/>
      <c r="BY54" s="346"/>
      <c r="BZ54" s="346"/>
      <c r="CA54" s="346"/>
      <c r="CB54" s="346"/>
      <c r="CC54" s="346"/>
      <c r="CD54" s="346"/>
      <c r="CE54" s="346"/>
      <c r="CF54" s="346"/>
      <c r="CG54" s="346"/>
      <c r="CH54" s="346"/>
      <c r="CI54" s="346"/>
      <c r="CJ54" s="346"/>
      <c r="CK54" s="346"/>
      <c r="CL54" s="346"/>
      <c r="CM54" s="346"/>
      <c r="CN54" s="346"/>
      <c r="CO54" s="346"/>
      <c r="CP54" s="346"/>
      <c r="CQ54" s="346"/>
      <c r="CR54" s="346"/>
      <c r="CS54" s="346"/>
      <c r="CT54" s="346"/>
      <c r="CU54" s="346"/>
      <c r="CV54" s="346"/>
      <c r="CW54" s="346"/>
      <c r="CX54" s="346"/>
      <c r="CY54" s="346"/>
      <c r="CZ54" s="346"/>
      <c r="DA54" s="346"/>
      <c r="DB54" s="346"/>
      <c r="DC54" s="346"/>
      <c r="DD54" s="346"/>
      <c r="DE54" s="346"/>
      <c r="DF54" s="346"/>
      <c r="DG54" s="346"/>
      <c r="DH54" s="346"/>
      <c r="DI54" s="346"/>
      <c r="DJ54" s="346"/>
      <c r="DK54" s="346"/>
      <c r="DL54" s="346"/>
      <c r="DM54" s="346"/>
      <c r="DN54" s="346"/>
      <c r="DO54" s="346"/>
      <c r="DP54" s="346"/>
      <c r="DQ54" s="346"/>
      <c r="DR54" s="346"/>
      <c r="DS54" s="346"/>
      <c r="DT54" s="346"/>
      <c r="DU54" s="346"/>
      <c r="DV54" s="346"/>
      <c r="DW54" s="346"/>
      <c r="DX54" s="346"/>
      <c r="DY54" s="346"/>
      <c r="DZ54" s="346"/>
      <c r="EA54" s="346"/>
      <c r="EB54" s="346"/>
      <c r="EC54" s="346"/>
      <c r="ED54" s="346"/>
      <c r="EE54" s="346"/>
      <c r="EF54" s="346"/>
      <c r="EG54" s="346"/>
      <c r="EH54" s="346"/>
      <c r="EI54" s="346"/>
      <c r="EJ54" s="346"/>
      <c r="EK54" s="346"/>
      <c r="EL54" s="346"/>
      <c r="EM54" s="346"/>
      <c r="EN54" s="346"/>
      <c r="EO54" s="346"/>
      <c r="EP54" s="346"/>
      <c r="EQ54" s="346"/>
      <c r="ER54" s="346"/>
      <c r="ES54" s="346"/>
      <c r="ET54" s="346"/>
      <c r="EU54" s="346"/>
      <c r="EV54" s="346"/>
      <c r="EW54" s="346"/>
      <c r="EX54" s="346"/>
      <c r="EY54" s="346"/>
      <c r="EZ54" s="346"/>
      <c r="FA54" s="346"/>
      <c r="FB54" s="346"/>
      <c r="FC54" s="346"/>
      <c r="FD54" s="346"/>
      <c r="FE54" s="346"/>
      <c r="FF54" s="346"/>
      <c r="FG54" s="346"/>
      <c r="FH54" s="346"/>
      <c r="FI54" s="346"/>
      <c r="FJ54" s="346"/>
      <c r="FK54" s="346"/>
      <c r="FL54" s="346"/>
      <c r="FM54" s="346"/>
      <c r="FN54" s="346"/>
      <c r="FO54" s="346"/>
      <c r="FP54" s="346"/>
      <c r="FQ54" s="346"/>
      <c r="FR54" s="346"/>
      <c r="FS54" s="346"/>
      <c r="FT54" s="346"/>
      <c r="FU54" s="346"/>
      <c r="FV54" s="346"/>
      <c r="FW54" s="346"/>
      <c r="FX54" s="346"/>
      <c r="FY54" s="346"/>
      <c r="FZ54" s="346"/>
      <c r="GA54" s="346"/>
      <c r="GB54" s="346"/>
      <c r="GC54" s="346"/>
      <c r="GD54" s="346"/>
      <c r="GE54" s="346"/>
      <c r="GF54" s="346"/>
      <c r="GG54" s="346"/>
      <c r="GH54" s="346"/>
      <c r="GI54" s="346"/>
      <c r="GJ54" s="346"/>
      <c r="GK54" s="346"/>
      <c r="GL54" s="346"/>
      <c r="GM54" s="346"/>
      <c r="GN54" s="346"/>
      <c r="GO54" s="346"/>
      <c r="GP54" s="346"/>
      <c r="GQ54" s="346"/>
      <c r="GR54" s="346"/>
      <c r="GS54" s="346"/>
      <c r="GT54" s="346"/>
      <c r="GU54" s="346"/>
      <c r="GV54" s="346"/>
      <c r="GW54" s="346"/>
      <c r="GX54" s="346"/>
      <c r="GY54" s="346"/>
      <c r="GZ54" s="346"/>
      <c r="HA54" s="346"/>
      <c r="HB54" s="346"/>
      <c r="HC54" s="346"/>
      <c r="HD54" s="346"/>
      <c r="HE54" s="346"/>
      <c r="HF54" s="346"/>
      <c r="HG54" s="346"/>
      <c r="HH54" s="346"/>
      <c r="HI54" s="346"/>
      <c r="HJ54" s="346"/>
      <c r="HK54" s="346"/>
      <c r="HL54" s="346"/>
      <c r="HM54" s="346"/>
      <c r="HN54" s="346"/>
      <c r="HO54" s="346"/>
      <c r="HP54" s="346"/>
      <c r="HQ54" s="346"/>
      <c r="HR54" s="346"/>
      <c r="HS54" s="346"/>
      <c r="HT54" s="346"/>
      <c r="HU54" s="346"/>
      <c r="HV54" s="346"/>
      <c r="HW54" s="346"/>
      <c r="HX54" s="346"/>
      <c r="HY54" s="346"/>
      <c r="HZ54" s="346"/>
      <c r="IA54" s="346"/>
      <c r="IB54" s="346"/>
      <c r="IC54" s="346"/>
      <c r="ID54" s="346"/>
      <c r="IE54" s="346"/>
      <c r="IF54" s="346"/>
      <c r="IG54" s="346"/>
      <c r="IH54" s="346"/>
      <c r="II54" s="346"/>
      <c r="IJ54" s="346"/>
      <c r="IK54" s="346"/>
      <c r="IL54" s="346"/>
      <c r="IM54" s="346"/>
      <c r="IN54" s="346"/>
      <c r="IO54" s="346"/>
      <c r="IP54" s="346"/>
      <c r="IQ54" s="346"/>
      <c r="IR54" s="346"/>
      <c r="IS54" s="346"/>
      <c r="IT54" s="346"/>
      <c r="IU54" s="346"/>
      <c r="IV54" s="346"/>
      <c r="IW54" s="346"/>
    </row>
    <row r="56" spans="1:257" x14ac:dyDescent="0.25">
      <c r="A56" s="610"/>
      <c r="B56" s="610"/>
      <c r="C56" s="610"/>
      <c r="D56" s="610"/>
      <c r="E56" s="610"/>
    </row>
    <row r="57" spans="1:257" x14ac:dyDescent="0.25">
      <c r="A57" s="917" t="s">
        <v>259</v>
      </c>
      <c r="B57" s="917"/>
      <c r="C57" s="917"/>
      <c r="D57" s="917"/>
      <c r="E57" s="917"/>
    </row>
    <row r="58" spans="1:257" x14ac:dyDescent="0.2">
      <c r="A58" s="468"/>
      <c r="B58"/>
      <c r="C58"/>
      <c r="D58"/>
      <c r="E58"/>
    </row>
  </sheetData>
  <mergeCells count="13">
    <mergeCell ref="A57:E57"/>
    <mergeCell ref="A54:I54"/>
    <mergeCell ref="A53:I53"/>
    <mergeCell ref="A52:I52"/>
    <mergeCell ref="A4:I4"/>
    <mergeCell ref="A2:I2"/>
    <mergeCell ref="A3:I3"/>
    <mergeCell ref="A12:A13"/>
    <mergeCell ref="B12:B13"/>
    <mergeCell ref="C12:C13"/>
    <mergeCell ref="D12:E12"/>
    <mergeCell ref="F12:G12"/>
    <mergeCell ref="H12:I12"/>
  </mergeCells>
  <phoneticPr fontId="37" type="noConversion"/>
  <printOptions horizontalCentered="1"/>
  <pageMargins left="0.59055118110236227" right="0.39370078740157483" top="0.78740157480314965" bottom="0.59055118110236227" header="0.51181102362204722" footer="0.51181102362204722"/>
  <pageSetup paperSize="9" scale="6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BreakPreview" topLeftCell="A19" zoomScale="85" zoomScaleNormal="100" zoomScaleSheetLayoutView="85" workbookViewId="0">
      <selection activeCell="N54" sqref="N54"/>
    </sheetView>
  </sheetViews>
  <sheetFormatPr defaultRowHeight="15.75" outlineLevelRow="1" x14ac:dyDescent="0.25"/>
  <cols>
    <col min="1" max="1" width="8.5" style="174" customWidth="1"/>
    <col min="2" max="2" width="52" style="171" customWidth="1"/>
    <col min="3" max="3" width="10.5" style="171" customWidth="1"/>
    <col min="4" max="4" width="9.33203125" style="171" bestFit="1"/>
    <col min="5" max="5" width="11.5" style="171" customWidth="1" collapsed="1"/>
    <col min="6" max="6" width="9.1640625" style="171" customWidth="1"/>
    <col min="7" max="7" width="11.1640625" style="171" customWidth="1"/>
    <col min="8" max="16384" width="9.33203125" style="171"/>
  </cols>
  <sheetData>
    <row r="1" spans="1:8" s="26" customFormat="1" x14ac:dyDescent="0.2">
      <c r="A1" s="1"/>
      <c r="H1" s="565" t="s">
        <v>325</v>
      </c>
    </row>
    <row r="2" spans="1:8" s="26" customFormat="1" ht="39" customHeight="1" x14ac:dyDescent="0.25">
      <c r="A2" s="1010" t="s">
        <v>0</v>
      </c>
      <c r="B2" s="1010"/>
      <c r="C2" s="1010"/>
      <c r="D2" s="1010"/>
      <c r="E2" s="1010"/>
      <c r="F2" s="1010"/>
      <c r="G2" s="1010"/>
    </row>
    <row r="3" spans="1:8" ht="20.25" customHeight="1" x14ac:dyDescent="0.25">
      <c r="A3" s="1016" t="s">
        <v>119</v>
      </c>
      <c r="B3" s="1016"/>
      <c r="C3" s="1016"/>
      <c r="D3" s="1016"/>
      <c r="E3" s="1016"/>
      <c r="F3" s="1016"/>
      <c r="G3" s="1016"/>
    </row>
    <row r="4" spans="1:8" ht="18.75" x14ac:dyDescent="0.3">
      <c r="A4" s="172"/>
      <c r="B4" s="172"/>
      <c r="C4" s="172"/>
      <c r="D4" s="172"/>
      <c r="E4" s="172"/>
      <c r="F4" s="172"/>
      <c r="G4" s="172"/>
    </row>
    <row r="5" spans="1:8" ht="18.75" x14ac:dyDescent="0.3">
      <c r="A5" s="172"/>
      <c r="B5" s="173" t="s">
        <v>292</v>
      </c>
      <c r="C5" s="173"/>
      <c r="D5" s="172"/>
      <c r="E5" s="172"/>
      <c r="F5" s="172"/>
      <c r="G5" s="172"/>
    </row>
    <row r="6" spans="1:8" ht="48.75" x14ac:dyDescent="0.25">
      <c r="G6" s="175" t="s">
        <v>104</v>
      </c>
    </row>
    <row r="7" spans="1:8" x14ac:dyDescent="0.25">
      <c r="A7" s="171" t="s">
        <v>105</v>
      </c>
      <c r="D7" s="176"/>
      <c r="E7" s="171" t="s">
        <v>50</v>
      </c>
      <c r="G7" s="177">
        <v>0</v>
      </c>
      <c r="H7" s="171" t="s">
        <v>92</v>
      </c>
    </row>
    <row r="8" spans="1:8" x14ac:dyDescent="0.25">
      <c r="A8" s="171" t="s">
        <v>106</v>
      </c>
      <c r="D8" s="178">
        <v>0</v>
      </c>
      <c r="E8" s="171" t="s">
        <v>50</v>
      </c>
      <c r="G8" s="177">
        <v>0</v>
      </c>
      <c r="H8" s="171" t="s">
        <v>92</v>
      </c>
    </row>
    <row r="9" spans="1:8" x14ac:dyDescent="0.25">
      <c r="A9" s="171" t="s">
        <v>107</v>
      </c>
      <c r="D9" s="178">
        <v>0</v>
      </c>
      <c r="E9" s="171" t="s">
        <v>50</v>
      </c>
      <c r="G9" s="177">
        <v>0</v>
      </c>
      <c r="H9" s="171" t="s">
        <v>92</v>
      </c>
    </row>
    <row r="10" spans="1:8" x14ac:dyDescent="0.25">
      <c r="A10" s="171" t="s">
        <v>108</v>
      </c>
      <c r="D10" s="178">
        <v>0</v>
      </c>
      <c r="E10" s="171" t="s">
        <v>50</v>
      </c>
      <c r="G10" s="177">
        <v>0</v>
      </c>
      <c r="H10" s="171" t="s">
        <v>92</v>
      </c>
    </row>
    <row r="11" spans="1:8" ht="16.5" thickBot="1" x14ac:dyDescent="0.3"/>
    <row r="12" spans="1:8" s="179" customFormat="1" x14ac:dyDescent="0.2">
      <c r="A12" s="1013" t="s">
        <v>15</v>
      </c>
      <c r="B12" s="1011" t="s">
        <v>109</v>
      </c>
      <c r="C12" s="1011" t="s">
        <v>293</v>
      </c>
      <c r="D12" s="1011" t="s">
        <v>110</v>
      </c>
      <c r="E12" s="1011"/>
      <c r="F12" s="1011" t="s">
        <v>111</v>
      </c>
      <c r="G12" s="1015"/>
    </row>
    <row r="13" spans="1:8" s="179" customFormat="1" ht="63.75" thickBot="1" x14ac:dyDescent="0.25">
      <c r="A13" s="1014"/>
      <c r="B13" s="1012"/>
      <c r="C13" s="1012"/>
      <c r="D13" s="541" t="s">
        <v>249</v>
      </c>
      <c r="E13" s="541" t="s">
        <v>298</v>
      </c>
      <c r="F13" s="541" t="s">
        <v>249</v>
      </c>
      <c r="G13" s="542" t="s">
        <v>298</v>
      </c>
    </row>
    <row r="14" spans="1:8" s="179" customFormat="1" ht="16.5" thickBot="1" x14ac:dyDescent="0.25">
      <c r="A14" s="559">
        <v>1</v>
      </c>
      <c r="B14" s="560">
        <v>2</v>
      </c>
      <c r="C14" s="560">
        <v>3</v>
      </c>
      <c r="D14" s="560">
        <v>4</v>
      </c>
      <c r="E14" s="561">
        <v>5</v>
      </c>
      <c r="F14" s="561">
        <v>6</v>
      </c>
      <c r="G14" s="562">
        <v>7</v>
      </c>
    </row>
    <row r="15" spans="1:8" s="179" customFormat="1" x14ac:dyDescent="0.25">
      <c r="A15" s="523"/>
      <c r="B15" s="514" t="s">
        <v>264</v>
      </c>
      <c r="C15" s="515" t="s">
        <v>49</v>
      </c>
      <c r="D15" s="515"/>
      <c r="E15" s="516"/>
      <c r="F15" s="517"/>
      <c r="G15" s="524"/>
    </row>
    <row r="16" spans="1:8" ht="21.75" customHeight="1" x14ac:dyDescent="0.25">
      <c r="A16" s="525">
        <v>1</v>
      </c>
      <c r="B16" s="180" t="s">
        <v>6</v>
      </c>
      <c r="C16" s="509"/>
      <c r="D16" s="504"/>
      <c r="E16" s="183">
        <v>0</v>
      </c>
      <c r="F16" s="518"/>
      <c r="G16" s="526">
        <v>0</v>
      </c>
    </row>
    <row r="17" spans="1:7" ht="21.75" customHeight="1" x14ac:dyDescent="0.25">
      <c r="A17" s="525">
        <v>2</v>
      </c>
      <c r="B17" s="180" t="s">
        <v>4</v>
      </c>
      <c r="C17" s="509" t="s">
        <v>137</v>
      </c>
      <c r="D17" s="504"/>
      <c r="E17" s="183">
        <v>0</v>
      </c>
      <c r="F17" s="518"/>
      <c r="G17" s="526">
        <v>0</v>
      </c>
    </row>
    <row r="18" spans="1:7" ht="21.75" customHeight="1" x14ac:dyDescent="0.25">
      <c r="A18" s="525">
        <v>3</v>
      </c>
      <c r="B18" s="180" t="s">
        <v>143</v>
      </c>
      <c r="C18" s="509"/>
      <c r="D18" s="504"/>
      <c r="E18" s="183">
        <v>0</v>
      </c>
      <c r="F18" s="518"/>
      <c r="G18" s="526">
        <v>0</v>
      </c>
    </row>
    <row r="19" spans="1:7" ht="21.75" customHeight="1" x14ac:dyDescent="0.25">
      <c r="A19" s="525">
        <v>4</v>
      </c>
      <c r="B19" s="180" t="s">
        <v>307</v>
      </c>
      <c r="C19" s="509" t="s">
        <v>118</v>
      </c>
      <c r="D19" s="505"/>
      <c r="E19" s="183">
        <v>0</v>
      </c>
      <c r="F19" s="518"/>
      <c r="G19" s="526">
        <v>0</v>
      </c>
    </row>
    <row r="20" spans="1:7" ht="21.75" customHeight="1" x14ac:dyDescent="0.25">
      <c r="A20" s="525">
        <v>5</v>
      </c>
      <c r="B20" s="180" t="s">
        <v>112</v>
      </c>
      <c r="C20" s="509"/>
      <c r="D20" s="504"/>
      <c r="E20" s="184">
        <f>SUM(E21:E24)</f>
        <v>0</v>
      </c>
      <c r="F20" s="519"/>
      <c r="G20" s="526">
        <f>SUM(G21:G24)</f>
        <v>0</v>
      </c>
    </row>
    <row r="21" spans="1:7" ht="21.75" customHeight="1" outlineLevel="1" x14ac:dyDescent="0.25">
      <c r="A21" s="527" t="s">
        <v>203</v>
      </c>
      <c r="B21" s="181" t="s">
        <v>113</v>
      </c>
      <c r="C21" s="510"/>
      <c r="D21" s="504"/>
      <c r="E21" s="185">
        <v>0</v>
      </c>
      <c r="F21" s="520"/>
      <c r="G21" s="528">
        <v>0</v>
      </c>
    </row>
    <row r="22" spans="1:7" ht="21.75" customHeight="1" outlineLevel="1" x14ac:dyDescent="0.25">
      <c r="A22" s="527" t="s">
        <v>204</v>
      </c>
      <c r="B22" s="181" t="s">
        <v>114</v>
      </c>
      <c r="C22" s="510"/>
      <c r="D22" s="504"/>
      <c r="E22" s="185">
        <v>0</v>
      </c>
      <c r="F22" s="520"/>
      <c r="G22" s="528">
        <v>0</v>
      </c>
    </row>
    <row r="23" spans="1:7" ht="21.75" customHeight="1" outlineLevel="1" x14ac:dyDescent="0.25">
      <c r="A23" s="527" t="s">
        <v>205</v>
      </c>
      <c r="B23" s="181" t="s">
        <v>115</v>
      </c>
      <c r="C23" s="510"/>
      <c r="D23" s="504"/>
      <c r="E23" s="185">
        <v>0</v>
      </c>
      <c r="F23" s="520"/>
      <c r="G23" s="528">
        <v>0</v>
      </c>
    </row>
    <row r="24" spans="1:7" ht="21.75" customHeight="1" outlineLevel="1" x14ac:dyDescent="0.25">
      <c r="A24" s="527" t="s">
        <v>206</v>
      </c>
      <c r="B24" s="181" t="s">
        <v>116</v>
      </c>
      <c r="C24" s="510"/>
      <c r="D24" s="504"/>
      <c r="E24" s="185">
        <v>0</v>
      </c>
      <c r="F24" s="520"/>
      <c r="G24" s="528">
        <v>0</v>
      </c>
    </row>
    <row r="25" spans="1:7" ht="21.75" customHeight="1" x14ac:dyDescent="0.25">
      <c r="A25" s="525">
        <v>6</v>
      </c>
      <c r="B25" s="182" t="s">
        <v>117</v>
      </c>
      <c r="C25" s="511"/>
      <c r="D25" s="504"/>
      <c r="E25" s="184">
        <v>0</v>
      </c>
      <c r="F25" s="519"/>
      <c r="G25" s="529">
        <v>0</v>
      </c>
    </row>
    <row r="26" spans="1:7" ht="21.75" customHeight="1" x14ac:dyDescent="0.25">
      <c r="A26" s="530">
        <f>A25+1</f>
        <v>7</v>
      </c>
      <c r="B26" s="412" t="s">
        <v>225</v>
      </c>
      <c r="C26" s="512"/>
      <c r="D26" s="506"/>
      <c r="E26" s="413">
        <f>SUM(E16:E20,E25)</f>
        <v>0</v>
      </c>
      <c r="F26" s="521"/>
      <c r="G26" s="531">
        <f>SUM(G16:G20,G25)</f>
        <v>0</v>
      </c>
    </row>
    <row r="27" spans="1:7" ht="21.75" customHeight="1" x14ac:dyDescent="0.25">
      <c r="A27" s="525">
        <f>A26+1</f>
        <v>8</v>
      </c>
      <c r="B27" s="182" t="s">
        <v>226</v>
      </c>
      <c r="C27" s="511" t="s">
        <v>118</v>
      </c>
      <c r="D27" s="507"/>
      <c r="E27" s="184">
        <f>E26*(1+$D27)</f>
        <v>0</v>
      </c>
      <c r="F27" s="519"/>
      <c r="G27" s="529">
        <f>G26*(1+$D27)</f>
        <v>0</v>
      </c>
    </row>
    <row r="28" spans="1:7" ht="21.75" customHeight="1" x14ac:dyDescent="0.25">
      <c r="A28" s="525">
        <f>A27+1</f>
        <v>9</v>
      </c>
      <c r="B28" s="182" t="s">
        <v>27</v>
      </c>
      <c r="C28" s="511" t="s">
        <v>118</v>
      </c>
      <c r="D28" s="507"/>
      <c r="E28" s="184">
        <f>E27*(1+$D28)</f>
        <v>0</v>
      </c>
      <c r="F28" s="519"/>
      <c r="G28" s="529">
        <f>G27*(1+$D28)</f>
        <v>0</v>
      </c>
    </row>
    <row r="29" spans="1:7" s="380" customFormat="1" x14ac:dyDescent="0.25">
      <c r="A29" s="525"/>
      <c r="B29" s="182"/>
      <c r="C29" s="511"/>
      <c r="D29" s="504"/>
      <c r="E29" s="184"/>
      <c r="F29" s="519"/>
      <c r="G29" s="529"/>
    </row>
    <row r="30" spans="1:7" s="380" customFormat="1" x14ac:dyDescent="0.25">
      <c r="A30" s="532">
        <v>10</v>
      </c>
      <c r="B30" s="414" t="s">
        <v>211</v>
      </c>
      <c r="C30" s="513"/>
      <c r="D30" s="508"/>
      <c r="E30" s="415">
        <f>E28</f>
        <v>0</v>
      </c>
      <c r="F30" s="522"/>
      <c r="G30" s="533">
        <f>G28</f>
        <v>0</v>
      </c>
    </row>
    <row r="31" spans="1:7" ht="21.75" customHeight="1" thickBot="1" x14ac:dyDescent="0.3">
      <c r="A31" s="534"/>
      <c r="B31" s="535"/>
      <c r="C31" s="536"/>
      <c r="D31" s="537"/>
      <c r="E31" s="538"/>
      <c r="F31" s="539"/>
      <c r="G31" s="540"/>
    </row>
    <row r="33" spans="1:8" s="26" customFormat="1" x14ac:dyDescent="0.2">
      <c r="A33" s="919" t="s">
        <v>257</v>
      </c>
      <c r="B33" s="919"/>
      <c r="C33" s="919"/>
      <c r="D33" s="919"/>
      <c r="E33" s="919"/>
      <c r="F33" s="919"/>
      <c r="G33" s="919"/>
      <c r="H33" s="919"/>
    </row>
    <row r="34" spans="1:8" s="26" customFormat="1" ht="26.25" customHeight="1" x14ac:dyDescent="0.2">
      <c r="A34" s="918" t="s">
        <v>256</v>
      </c>
      <c r="B34" s="918"/>
      <c r="C34" s="918"/>
      <c r="D34" s="918"/>
      <c r="E34" s="918"/>
      <c r="F34" s="918"/>
      <c r="G34" s="918"/>
      <c r="H34" s="918"/>
    </row>
    <row r="35" spans="1:8" s="26" customFormat="1" x14ac:dyDescent="0.2">
      <c r="A35" s="918" t="s">
        <v>258</v>
      </c>
      <c r="B35" s="918"/>
      <c r="C35" s="918"/>
      <c r="D35" s="918"/>
      <c r="E35" s="918"/>
      <c r="F35" s="918"/>
      <c r="G35" s="918"/>
      <c r="H35" s="918"/>
    </row>
    <row r="36" spans="1:8" s="26" customFormat="1" x14ac:dyDescent="0.2">
      <c r="A36" s="346"/>
      <c r="B36" s="346"/>
      <c r="C36" s="350"/>
      <c r="D36" s="350"/>
      <c r="E36" s="350"/>
      <c r="F36" s="350"/>
      <c r="G36" s="346"/>
      <c r="H36" s="346"/>
    </row>
    <row r="37" spans="1:8" s="26" customFormat="1" x14ac:dyDescent="0.25">
      <c r="A37" s="610"/>
      <c r="B37" s="610"/>
      <c r="C37" s="610"/>
      <c r="D37" s="610"/>
      <c r="E37" s="610"/>
      <c r="F37" s="610"/>
      <c r="G37" s="610"/>
      <c r="H37" s="346"/>
    </row>
    <row r="38" spans="1:8" s="26" customFormat="1" x14ac:dyDescent="0.25">
      <c r="A38" s="917" t="s">
        <v>259</v>
      </c>
      <c r="B38" s="917"/>
      <c r="C38" s="917"/>
      <c r="D38" s="917"/>
      <c r="E38" s="917"/>
      <c r="F38" s="917"/>
      <c r="G38" s="917"/>
      <c r="H38" s="346"/>
    </row>
    <row r="39" spans="1:8" s="26" customFormat="1" x14ac:dyDescent="0.2"/>
    <row r="40" spans="1:8" s="26" customFormat="1" x14ac:dyDescent="0.2"/>
    <row r="41" spans="1:8" s="26" customFormat="1" x14ac:dyDescent="0.2"/>
    <row r="42" spans="1:8" s="26" customFormat="1" x14ac:dyDescent="0.2"/>
    <row r="43" spans="1:8" s="26" customFormat="1" x14ac:dyDescent="0.2"/>
    <row r="44" spans="1:8" s="26" customFormat="1" x14ac:dyDescent="0.2"/>
    <row r="45" spans="1:8" s="26" customFormat="1" x14ac:dyDescent="0.2"/>
    <row r="46" spans="1:8" s="26" customFormat="1" x14ac:dyDescent="0.2"/>
    <row r="47" spans="1:8" s="26" customFormat="1" x14ac:dyDescent="0.2"/>
    <row r="48" spans="1:8" s="26" customFormat="1" x14ac:dyDescent="0.2"/>
  </sheetData>
  <mergeCells count="11">
    <mergeCell ref="A33:H33"/>
    <mergeCell ref="A34:H34"/>
    <mergeCell ref="A35:H35"/>
    <mergeCell ref="A38:G38"/>
    <mergeCell ref="A3:G3"/>
    <mergeCell ref="A2:G2"/>
    <mergeCell ref="C12:C13"/>
    <mergeCell ref="B12:B13"/>
    <mergeCell ref="A12:A13"/>
    <mergeCell ref="F12:G12"/>
    <mergeCell ref="D12:E12"/>
  </mergeCells>
  <phoneticPr fontId="37" type="noConversion"/>
  <pageMargins left="0.7" right="0.7" top="0.75" bottom="0.75" header="0.3" footer="0.3"/>
  <pageSetup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BreakPreview" zoomScaleNormal="100" zoomScaleSheetLayoutView="100" workbookViewId="0">
      <selection activeCell="A5" sqref="A5"/>
    </sheetView>
  </sheetViews>
  <sheetFormatPr defaultRowHeight="15.75" x14ac:dyDescent="0.25"/>
  <cols>
    <col min="1" max="1" width="8.1640625" style="187" customWidth="1"/>
    <col min="2" max="2" width="55.33203125" style="187" customWidth="1"/>
    <col min="3" max="3" width="10.5" style="187" customWidth="1"/>
    <col min="4" max="4" width="13" style="187" customWidth="1"/>
    <col min="5" max="5" width="22.33203125" style="187" customWidth="1"/>
    <col min="6" max="16384" width="9.33203125" style="187"/>
  </cols>
  <sheetData>
    <row r="1" spans="1:7" x14ac:dyDescent="0.25">
      <c r="A1" s="188"/>
      <c r="B1" s="186"/>
      <c r="C1" s="186"/>
      <c r="D1" s="186"/>
      <c r="E1" s="565" t="s">
        <v>326</v>
      </c>
    </row>
    <row r="2" spans="1:7" ht="37.5" customHeight="1" x14ac:dyDescent="0.25">
      <c r="A2" s="189" t="s">
        <v>0</v>
      </c>
      <c r="B2" s="189"/>
      <c r="C2" s="189"/>
      <c r="D2" s="189"/>
      <c r="E2" s="189"/>
    </row>
    <row r="3" spans="1:7" x14ac:dyDescent="0.25">
      <c r="A3" s="1017" t="s">
        <v>120</v>
      </c>
      <c r="B3" s="1017"/>
      <c r="C3" s="1017"/>
      <c r="D3" s="1017"/>
      <c r="E3" s="1017"/>
    </row>
    <row r="4" spans="1:7" s="26" customFormat="1" x14ac:dyDescent="0.2">
      <c r="A4" s="949" t="s">
        <v>335</v>
      </c>
      <c r="B4" s="949"/>
      <c r="C4" s="949"/>
      <c r="D4" s="949"/>
      <c r="E4" s="949"/>
      <c r="F4" s="1"/>
      <c r="G4" s="1"/>
    </row>
    <row r="5" spans="1:7" ht="16.5" thickBot="1" x14ac:dyDescent="0.3">
      <c r="A5" s="186"/>
      <c r="B5" s="186"/>
      <c r="C5" s="186"/>
      <c r="D5" s="186"/>
      <c r="E5" s="186"/>
    </row>
    <row r="6" spans="1:7" ht="9" customHeight="1" x14ac:dyDescent="0.25">
      <c r="A6" s="190"/>
      <c r="B6" s="191"/>
      <c r="C6" s="191"/>
      <c r="D6" s="543"/>
      <c r="E6" s="1018" t="s">
        <v>121</v>
      </c>
    </row>
    <row r="7" spans="1:7" x14ac:dyDescent="0.25">
      <c r="A7" s="192" t="s">
        <v>15</v>
      </c>
      <c r="B7" s="193" t="s">
        <v>16</v>
      </c>
      <c r="C7" s="193" t="s">
        <v>17</v>
      </c>
      <c r="D7" s="544" t="s">
        <v>250</v>
      </c>
      <c r="E7" s="1019"/>
    </row>
    <row r="8" spans="1:7" ht="14.25" customHeight="1" thickBot="1" x14ac:dyDescent="0.3">
      <c r="A8" s="194"/>
      <c r="B8" s="195"/>
      <c r="C8" s="195"/>
      <c r="D8" s="545"/>
      <c r="E8" s="1020"/>
    </row>
    <row r="9" spans="1:7" ht="16.5" thickBot="1" x14ac:dyDescent="0.3">
      <c r="A9" s="196">
        <v>1</v>
      </c>
      <c r="B9" s="197">
        <v>2</v>
      </c>
      <c r="C9" s="197">
        <v>3</v>
      </c>
      <c r="D9" s="546">
        <v>4</v>
      </c>
      <c r="E9" s="198">
        <v>5</v>
      </c>
    </row>
    <row r="10" spans="1:7" x14ac:dyDescent="0.25">
      <c r="A10" s="199"/>
      <c r="B10" s="193"/>
      <c r="C10" s="193"/>
      <c r="D10" s="544"/>
      <c r="E10" s="200"/>
    </row>
    <row r="11" spans="1:7" x14ac:dyDescent="0.25">
      <c r="A11" s="201">
        <v>1</v>
      </c>
      <c r="B11" s="202" t="s">
        <v>21</v>
      </c>
      <c r="C11" s="203" t="s">
        <v>137</v>
      </c>
      <c r="D11" s="547"/>
      <c r="E11" s="204">
        <v>0</v>
      </c>
    </row>
    <row r="12" spans="1:7" x14ac:dyDescent="0.25">
      <c r="A12" s="201"/>
      <c r="B12" s="202"/>
      <c r="C12" s="203"/>
      <c r="D12" s="547"/>
      <c r="E12" s="204"/>
    </row>
    <row r="13" spans="1:7" x14ac:dyDescent="0.25">
      <c r="A13" s="201">
        <v>2</v>
      </c>
      <c r="B13" s="202" t="s">
        <v>143</v>
      </c>
      <c r="C13" s="203"/>
      <c r="D13" s="547"/>
      <c r="E13" s="204"/>
    </row>
    <row r="14" spans="1:7" x14ac:dyDescent="0.25">
      <c r="A14" s="201"/>
      <c r="B14" s="202"/>
      <c r="C14" s="203"/>
      <c r="D14" s="547"/>
      <c r="E14" s="204"/>
    </row>
    <row r="15" spans="1:7" s="208" customFormat="1" ht="18" customHeight="1" x14ac:dyDescent="0.25">
      <c r="A15" s="219">
        <v>3</v>
      </c>
      <c r="B15" s="205" t="s">
        <v>307</v>
      </c>
      <c r="C15" s="206" t="s">
        <v>118</v>
      </c>
      <c r="D15" s="548"/>
      <c r="E15" s="207">
        <v>0</v>
      </c>
    </row>
    <row r="16" spans="1:7" ht="14.25" customHeight="1" x14ac:dyDescent="0.25">
      <c r="A16" s="209"/>
      <c r="B16" s="210"/>
      <c r="C16" s="203"/>
      <c r="D16" s="547"/>
      <c r="E16" s="204"/>
    </row>
    <row r="17" spans="1:7" ht="15" customHeight="1" x14ac:dyDescent="0.25">
      <c r="A17" s="219">
        <v>4</v>
      </c>
      <c r="B17" s="210" t="s">
        <v>112</v>
      </c>
      <c r="C17" s="203"/>
      <c r="D17" s="547"/>
      <c r="E17" s="204">
        <v>0</v>
      </c>
    </row>
    <row r="18" spans="1:7" ht="10.5" customHeight="1" x14ac:dyDescent="0.25">
      <c r="A18" s="209"/>
      <c r="B18" s="210"/>
      <c r="C18" s="203"/>
      <c r="D18" s="547"/>
      <c r="E18" s="204"/>
    </row>
    <row r="19" spans="1:7" s="208" customFormat="1" x14ac:dyDescent="0.25">
      <c r="A19" s="211">
        <v>5</v>
      </c>
      <c r="B19" s="212" t="s">
        <v>25</v>
      </c>
      <c r="C19" s="206"/>
      <c r="D19" s="548"/>
      <c r="E19" s="214">
        <f>SUM(E11:E18)</f>
        <v>0</v>
      </c>
    </row>
    <row r="20" spans="1:7" s="208" customFormat="1" x14ac:dyDescent="0.25">
      <c r="A20" s="211"/>
      <c r="B20" s="212"/>
      <c r="C20" s="206"/>
      <c r="D20" s="548"/>
      <c r="E20" s="207"/>
    </row>
    <row r="21" spans="1:7" s="208" customFormat="1" x14ac:dyDescent="0.25">
      <c r="A21" s="211">
        <v>6</v>
      </c>
      <c r="B21" s="213" t="s">
        <v>273</v>
      </c>
      <c r="C21" s="203" t="s">
        <v>118</v>
      </c>
      <c r="D21" s="547"/>
      <c r="E21" s="207">
        <f>E19*0.15</f>
        <v>0</v>
      </c>
    </row>
    <row r="22" spans="1:7" s="208" customFormat="1" x14ac:dyDescent="0.25">
      <c r="A22" s="211"/>
      <c r="B22" s="212"/>
      <c r="C22" s="206"/>
      <c r="D22" s="548"/>
      <c r="E22" s="207"/>
    </row>
    <row r="23" spans="1:7" s="208" customFormat="1" x14ac:dyDescent="0.25">
      <c r="A23" s="211">
        <v>7</v>
      </c>
      <c r="B23" s="212" t="s">
        <v>26</v>
      </c>
      <c r="C23" s="203"/>
      <c r="D23" s="547"/>
      <c r="E23" s="214">
        <f>E19+E21</f>
        <v>0</v>
      </c>
    </row>
    <row r="24" spans="1:7" s="208" customFormat="1" x14ac:dyDescent="0.25">
      <c r="A24" s="211"/>
      <c r="B24" s="212"/>
      <c r="C24" s="206"/>
      <c r="D24" s="548"/>
      <c r="E24" s="214"/>
    </row>
    <row r="25" spans="1:7" s="208" customFormat="1" x14ac:dyDescent="0.25">
      <c r="A25" s="211">
        <v>8</v>
      </c>
      <c r="B25" s="213" t="s">
        <v>297</v>
      </c>
      <c r="C25" s="203" t="s">
        <v>118</v>
      </c>
      <c r="D25" s="547"/>
      <c r="E25" s="207">
        <f>E23*0.1</f>
        <v>0</v>
      </c>
    </row>
    <row r="26" spans="1:7" s="208" customFormat="1" x14ac:dyDescent="0.25">
      <c r="A26" s="211"/>
      <c r="B26" s="212"/>
      <c r="C26" s="206"/>
      <c r="D26" s="548"/>
      <c r="E26" s="214"/>
    </row>
    <row r="27" spans="1:7" ht="16.5" thickBot="1" x14ac:dyDescent="0.3">
      <c r="A27" s="416">
        <v>9</v>
      </c>
      <c r="B27" s="417" t="s">
        <v>211</v>
      </c>
      <c r="C27" s="419"/>
      <c r="D27" s="549"/>
      <c r="E27" s="418">
        <f>E25+E23</f>
        <v>0</v>
      </c>
      <c r="G27" s="215"/>
    </row>
    <row r="28" spans="1:7" x14ac:dyDescent="0.25">
      <c r="A28" s="216"/>
      <c r="B28" s="217"/>
      <c r="C28" s="218"/>
      <c r="D28" s="218"/>
      <c r="E28" s="218"/>
    </row>
    <row r="30" spans="1:7" s="380" customFormat="1" x14ac:dyDescent="0.25">
      <c r="A30" s="919" t="s">
        <v>257</v>
      </c>
      <c r="B30" s="919"/>
      <c r="C30" s="919"/>
      <c r="D30" s="919"/>
      <c r="E30" s="919"/>
    </row>
    <row r="31" spans="1:7" s="380" customFormat="1" ht="18" customHeight="1" x14ac:dyDescent="0.25">
      <c r="A31" s="918" t="s">
        <v>270</v>
      </c>
      <c r="B31" s="918"/>
      <c r="C31" s="918"/>
      <c r="D31" s="918"/>
      <c r="E31" s="918"/>
    </row>
    <row r="32" spans="1:7" s="380" customFormat="1" ht="30.75" customHeight="1" x14ac:dyDescent="0.25">
      <c r="A32" s="918" t="s">
        <v>256</v>
      </c>
      <c r="B32" s="918"/>
      <c r="C32" s="918"/>
      <c r="D32" s="918"/>
      <c r="E32" s="918"/>
    </row>
    <row r="33" spans="1:5" s="380" customFormat="1" ht="15" x14ac:dyDescent="0.25">
      <c r="A33" s="918" t="s">
        <v>258</v>
      </c>
      <c r="B33" s="918"/>
      <c r="C33" s="918"/>
      <c r="D33" s="918"/>
      <c r="E33" s="918"/>
    </row>
    <row r="34" spans="1:5" s="380" customFormat="1" ht="15" x14ac:dyDescent="0.25"/>
    <row r="35" spans="1:5" s="380" customFormat="1" x14ac:dyDescent="0.25">
      <c r="A35" s="610"/>
      <c r="B35" s="610"/>
      <c r="C35" s="610"/>
      <c r="D35" s="176"/>
      <c r="E35" s="176"/>
    </row>
    <row r="36" spans="1:5" s="380" customFormat="1" x14ac:dyDescent="0.25">
      <c r="A36" s="917" t="s">
        <v>259</v>
      </c>
      <c r="B36" s="917"/>
      <c r="C36" s="917"/>
      <c r="D36" s="479"/>
      <c r="E36" s="479"/>
    </row>
    <row r="37" spans="1:5" s="380" customFormat="1" ht="15" x14ac:dyDescent="0.25"/>
    <row r="38" spans="1:5" s="380" customFormat="1" ht="15" x14ac:dyDescent="0.25"/>
    <row r="39" spans="1:5" s="380" customFormat="1" ht="15" x14ac:dyDescent="0.25"/>
    <row r="40" spans="1:5" s="380" customFormat="1" ht="15" x14ac:dyDescent="0.25"/>
    <row r="41" spans="1:5" s="380" customFormat="1" ht="15" x14ac:dyDescent="0.25"/>
    <row r="42" spans="1:5" s="380" customFormat="1" ht="15" x14ac:dyDescent="0.25"/>
    <row r="43" spans="1:5" s="380" customFormat="1" ht="15" x14ac:dyDescent="0.25"/>
  </sheetData>
  <mergeCells count="8">
    <mergeCell ref="A32:E32"/>
    <mergeCell ref="A33:E33"/>
    <mergeCell ref="A36:C36"/>
    <mergeCell ref="A3:E3"/>
    <mergeCell ref="E6:E8"/>
    <mergeCell ref="A4:E4"/>
    <mergeCell ref="A30:E30"/>
    <mergeCell ref="A31:E31"/>
  </mergeCells>
  <phoneticPr fontId="37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85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view="pageBreakPreview" zoomScaleNormal="100" zoomScaleSheetLayoutView="100" workbookViewId="0">
      <selection activeCell="F1" sqref="F1"/>
    </sheetView>
  </sheetViews>
  <sheetFormatPr defaultRowHeight="12.75" x14ac:dyDescent="0.2"/>
  <cols>
    <col min="1" max="1" width="8.5" style="167" customWidth="1"/>
    <col min="2" max="2" width="31.6640625" style="167" customWidth="1"/>
    <col min="3" max="3" width="15" style="167" customWidth="1"/>
    <col min="4" max="4" width="14" style="168" customWidth="1"/>
    <col min="5" max="6" width="16.6640625" style="169" customWidth="1"/>
    <col min="7" max="16384" width="9.33203125" style="167"/>
  </cols>
  <sheetData>
    <row r="1" spans="1:6" ht="15.75" x14ac:dyDescent="0.2">
      <c r="F1" s="565" t="s">
        <v>328</v>
      </c>
    </row>
    <row r="2" spans="1:6" s="134" customFormat="1" ht="43.5" customHeight="1" x14ac:dyDescent="0.25">
      <c r="A2" s="1024" t="s">
        <v>93</v>
      </c>
      <c r="B2" s="1024"/>
      <c r="C2" s="1024"/>
      <c r="D2" s="1024"/>
      <c r="E2" s="1024"/>
      <c r="F2" s="1024"/>
    </row>
    <row r="3" spans="1:6" s="134" customFormat="1" ht="15.75" x14ac:dyDescent="0.25">
      <c r="A3" s="1024" t="s">
        <v>327</v>
      </c>
      <c r="B3" s="1024"/>
      <c r="C3" s="1024"/>
      <c r="D3" s="1024"/>
      <c r="E3" s="1024"/>
      <c r="F3" s="1024"/>
    </row>
    <row r="4" spans="1:6" s="134" customFormat="1" ht="16.5" thickBot="1" x14ac:dyDescent="0.3">
      <c r="D4" s="135"/>
      <c r="E4" s="135"/>
      <c r="F4" s="135"/>
    </row>
    <row r="5" spans="1:6" s="134" customFormat="1" ht="15.75" x14ac:dyDescent="0.25">
      <c r="A5" s="1025" t="s">
        <v>15</v>
      </c>
      <c r="B5" s="1028" t="s">
        <v>37</v>
      </c>
      <c r="C5" s="1031" t="s">
        <v>94</v>
      </c>
      <c r="D5" s="1034" t="s">
        <v>31</v>
      </c>
      <c r="E5" s="1037" t="s">
        <v>95</v>
      </c>
      <c r="F5" s="1038"/>
    </row>
    <row r="6" spans="1:6" s="134" customFormat="1" ht="15.75" x14ac:dyDescent="0.25">
      <c r="A6" s="1026"/>
      <c r="B6" s="1029"/>
      <c r="C6" s="1032"/>
      <c r="D6" s="1035"/>
      <c r="E6" s="1039" t="s">
        <v>96</v>
      </c>
      <c r="F6" s="1040" t="s">
        <v>45</v>
      </c>
    </row>
    <row r="7" spans="1:6" s="134" customFormat="1" ht="15.75" x14ac:dyDescent="0.25">
      <c r="A7" s="1027"/>
      <c r="B7" s="1030"/>
      <c r="C7" s="1033"/>
      <c r="D7" s="1036"/>
      <c r="E7" s="1036"/>
      <c r="F7" s="1041"/>
    </row>
    <row r="8" spans="1:6" s="134" customFormat="1" ht="16.5" thickBot="1" x14ac:dyDescent="0.3">
      <c r="A8" s="136">
        <v>1</v>
      </c>
      <c r="B8" s="137">
        <v>2</v>
      </c>
      <c r="C8" s="138">
        <v>3</v>
      </c>
      <c r="D8" s="139">
        <v>4</v>
      </c>
      <c r="E8" s="140">
        <v>5</v>
      </c>
      <c r="F8" s="141">
        <v>6</v>
      </c>
    </row>
    <row r="9" spans="1:6" s="134" customFormat="1" ht="15.75" x14ac:dyDescent="0.25">
      <c r="A9" s="142"/>
      <c r="B9" s="143"/>
      <c r="C9" s="144"/>
      <c r="D9" s="145"/>
      <c r="E9" s="146"/>
      <c r="F9" s="147"/>
    </row>
    <row r="10" spans="1:6" s="134" customFormat="1" ht="15.75" x14ac:dyDescent="0.25">
      <c r="A10" s="148">
        <v>1</v>
      </c>
      <c r="B10" s="149" t="s">
        <v>102</v>
      </c>
      <c r="C10" s="150" t="s">
        <v>51</v>
      </c>
      <c r="D10" s="151">
        <v>0</v>
      </c>
      <c r="E10" s="152">
        <v>0</v>
      </c>
      <c r="F10" s="153">
        <v>0</v>
      </c>
    </row>
    <row r="11" spans="1:6" s="134" customFormat="1" ht="16.5" customHeight="1" x14ac:dyDescent="0.25">
      <c r="A11" s="148"/>
      <c r="B11" s="149" t="s">
        <v>62</v>
      </c>
      <c r="C11" s="150"/>
      <c r="D11" s="151"/>
      <c r="E11" s="154"/>
      <c r="F11" s="155"/>
    </row>
    <row r="12" spans="1:6" s="134" customFormat="1" ht="15.75" x14ac:dyDescent="0.25">
      <c r="A12" s="156"/>
      <c r="B12" s="157"/>
      <c r="C12" s="158"/>
      <c r="D12" s="159"/>
      <c r="E12" s="160"/>
      <c r="F12" s="161"/>
    </row>
    <row r="13" spans="1:6" s="134" customFormat="1" ht="15.75" x14ac:dyDescent="0.25">
      <c r="A13" s="142"/>
      <c r="B13" s="143"/>
      <c r="C13" s="144"/>
      <c r="D13" s="145"/>
      <c r="E13" s="146"/>
      <c r="F13" s="147"/>
    </row>
    <row r="14" spans="1:6" s="134" customFormat="1" ht="15.75" x14ac:dyDescent="0.25">
      <c r="A14" s="148">
        <v>2</v>
      </c>
      <c r="B14" s="149" t="s">
        <v>102</v>
      </c>
      <c r="C14" s="150" t="s">
        <v>51</v>
      </c>
      <c r="D14" s="151">
        <v>0</v>
      </c>
      <c r="E14" s="152">
        <v>0</v>
      </c>
      <c r="F14" s="153">
        <v>0</v>
      </c>
    </row>
    <row r="15" spans="1:6" s="134" customFormat="1" ht="16.5" customHeight="1" x14ac:dyDescent="0.25">
      <c r="A15" s="148"/>
      <c r="B15" s="149" t="s">
        <v>62</v>
      </c>
      <c r="C15" s="150"/>
      <c r="D15" s="151"/>
      <c r="E15" s="154"/>
      <c r="F15" s="155"/>
    </row>
    <row r="16" spans="1:6" s="134" customFormat="1" ht="15.75" x14ac:dyDescent="0.25">
      <c r="A16" s="156"/>
      <c r="B16" s="157"/>
      <c r="C16" s="158"/>
      <c r="D16" s="159"/>
      <c r="E16" s="160"/>
      <c r="F16" s="161"/>
    </row>
    <row r="17" spans="1:8" s="134" customFormat="1" ht="15.75" x14ac:dyDescent="0.25">
      <c r="A17" s="142"/>
      <c r="B17" s="143"/>
      <c r="C17" s="144"/>
      <c r="D17" s="145"/>
      <c r="E17" s="146"/>
      <c r="F17" s="147"/>
    </row>
    <row r="18" spans="1:8" s="134" customFormat="1" ht="15.75" x14ac:dyDescent="0.25">
      <c r="A18" s="148">
        <v>3</v>
      </c>
      <c r="B18" s="149" t="s">
        <v>102</v>
      </c>
      <c r="C18" s="150" t="s">
        <v>51</v>
      </c>
      <c r="D18" s="151">
        <v>0</v>
      </c>
      <c r="E18" s="152">
        <v>0</v>
      </c>
      <c r="F18" s="153">
        <v>0</v>
      </c>
    </row>
    <row r="19" spans="1:8" s="134" customFormat="1" ht="16.5" customHeight="1" x14ac:dyDescent="0.25">
      <c r="A19" s="148"/>
      <c r="B19" s="149" t="s">
        <v>62</v>
      </c>
      <c r="C19" s="150"/>
      <c r="D19" s="151"/>
      <c r="E19" s="154"/>
      <c r="F19" s="155"/>
    </row>
    <row r="20" spans="1:8" s="134" customFormat="1" ht="15.75" x14ac:dyDescent="0.25">
      <c r="A20" s="156"/>
      <c r="B20" s="157"/>
      <c r="C20" s="158"/>
      <c r="D20" s="159"/>
      <c r="E20" s="160"/>
      <c r="F20" s="161"/>
    </row>
    <row r="21" spans="1:8" s="166" customFormat="1" ht="29.25" customHeight="1" thickBot="1" x14ac:dyDescent="0.3">
      <c r="A21" s="162"/>
      <c r="B21" s="163" t="s">
        <v>97</v>
      </c>
      <c r="C21" s="163"/>
      <c r="D21" s="164"/>
      <c r="E21" s="164"/>
      <c r="F21" s="165">
        <f>SUM(F9:F20)</f>
        <v>0</v>
      </c>
    </row>
    <row r="22" spans="1:8" s="134" customFormat="1" ht="15.75" x14ac:dyDescent="0.25">
      <c r="D22" s="135"/>
      <c r="E22" s="135"/>
      <c r="F22" s="135"/>
    </row>
    <row r="23" spans="1:8" s="134" customFormat="1" ht="29.25" customHeight="1" x14ac:dyDescent="0.25">
      <c r="A23" s="1021" t="s">
        <v>289</v>
      </c>
      <c r="B23" s="1022"/>
      <c r="C23" s="1022"/>
      <c r="D23" s="1022"/>
      <c r="E23" s="1022"/>
      <c r="F23" s="1022"/>
    </row>
    <row r="24" spans="1:8" s="2" customFormat="1" ht="15.75" x14ac:dyDescent="0.2">
      <c r="A24" s="346"/>
      <c r="B24" s="346"/>
      <c r="C24" s="346"/>
      <c r="D24" s="346"/>
      <c r="E24" s="350"/>
      <c r="F24" s="350"/>
      <c r="G24" s="346"/>
      <c r="H24" s="346"/>
    </row>
    <row r="25" spans="1:8" s="2" customFormat="1" ht="15.75" x14ac:dyDescent="0.2">
      <c r="A25" s="903"/>
      <c r="B25" s="903"/>
      <c r="C25" s="903"/>
      <c r="D25" s="176"/>
      <c r="E25" s="480"/>
      <c r="F25" s="480"/>
      <c r="G25" s="480"/>
      <c r="H25" s="346"/>
    </row>
    <row r="26" spans="1:8" s="2" customFormat="1" ht="15.75" x14ac:dyDescent="0.2">
      <c r="A26" s="1023" t="s">
        <v>259</v>
      </c>
      <c r="B26" s="1023"/>
      <c r="C26" s="1023"/>
      <c r="D26" s="481"/>
      <c r="E26" s="479"/>
      <c r="F26" s="479"/>
      <c r="G26" s="479"/>
      <c r="H26" s="346"/>
    </row>
    <row r="27" spans="1:8" s="2" customFormat="1" x14ac:dyDescent="0.2"/>
  </sheetData>
  <mergeCells count="11">
    <mergeCell ref="A23:F23"/>
    <mergeCell ref="A26:C26"/>
    <mergeCell ref="A2:F2"/>
    <mergeCell ref="A3:F3"/>
    <mergeCell ref="A5:A7"/>
    <mergeCell ref="B5:B7"/>
    <mergeCell ref="C5:C7"/>
    <mergeCell ref="D5:D7"/>
    <mergeCell ref="E5:F5"/>
    <mergeCell ref="E6:E7"/>
    <mergeCell ref="F6:F7"/>
  </mergeCells>
  <phoneticPr fontId="37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tabSelected="1" view="pageBreakPreview" zoomScale="85" zoomScaleNormal="100" zoomScaleSheetLayoutView="85" workbookViewId="0">
      <selection activeCell="F20" sqref="F20"/>
    </sheetView>
  </sheetViews>
  <sheetFormatPr defaultRowHeight="12.75" x14ac:dyDescent="0.2"/>
  <cols>
    <col min="1" max="1" width="5.5" style="344" customWidth="1"/>
    <col min="2" max="2" width="35.6640625" style="344" customWidth="1"/>
    <col min="3" max="3" width="16.1640625" style="344" customWidth="1"/>
    <col min="4" max="4" width="10.5" style="344" customWidth="1"/>
    <col min="5" max="5" width="18.33203125" style="344" customWidth="1"/>
    <col min="6" max="6" width="13.5" style="344" customWidth="1"/>
    <col min="7" max="7" width="15.6640625" style="344" customWidth="1"/>
    <col min="8" max="9" width="15.5" style="344" customWidth="1"/>
    <col min="10" max="10" width="14.6640625" style="344" customWidth="1"/>
    <col min="11" max="11" width="15.83203125" style="344" customWidth="1"/>
    <col min="12" max="12" width="17.5" style="344" customWidth="1"/>
    <col min="13" max="13" width="15.83203125" style="344" bestFit="1" customWidth="1"/>
    <col min="14" max="14" width="19.33203125" style="344" customWidth="1"/>
    <col min="15" max="16384" width="9.33203125" style="344"/>
  </cols>
  <sheetData>
    <row r="1" spans="1:12" ht="42" customHeight="1" x14ac:dyDescent="0.2">
      <c r="L1" s="565" t="s">
        <v>329</v>
      </c>
    </row>
    <row r="2" spans="1:12" s="220" customFormat="1" ht="15.75" customHeight="1" x14ac:dyDescent="0.2">
      <c r="A2" s="1043" t="s">
        <v>122</v>
      </c>
      <c r="B2" s="1043"/>
      <c r="C2" s="1043"/>
      <c r="D2" s="1043"/>
      <c r="E2" s="1043"/>
      <c r="F2" s="1043"/>
      <c r="G2" s="1043"/>
      <c r="H2" s="1043"/>
      <c r="I2" s="1043"/>
      <c r="J2" s="1043"/>
      <c r="K2" s="1043"/>
      <c r="L2" s="1043"/>
    </row>
    <row r="3" spans="1:12" s="220" customFormat="1" ht="21" customHeight="1" x14ac:dyDescent="0.2">
      <c r="A3" s="1043" t="s">
        <v>123</v>
      </c>
      <c r="B3" s="1043"/>
      <c r="C3" s="1043"/>
      <c r="D3" s="1043"/>
      <c r="E3" s="1043"/>
      <c r="F3" s="1043"/>
      <c r="G3" s="1043"/>
      <c r="H3" s="1043"/>
      <c r="I3" s="1043"/>
      <c r="J3" s="1043"/>
      <c r="K3" s="1043"/>
      <c r="L3" s="1043"/>
    </row>
    <row r="4" spans="1:12" s="220" customFormat="1" ht="27" customHeight="1" x14ac:dyDescent="0.2">
      <c r="A4" s="1042"/>
      <c r="B4" s="1042"/>
      <c r="C4" s="221"/>
      <c r="D4" s="221"/>
      <c r="E4" s="221"/>
      <c r="F4" s="1044"/>
      <c r="G4" s="1044"/>
    </row>
    <row r="5" spans="1:12" s="220" customFormat="1" ht="22.5" customHeight="1" x14ac:dyDescent="0.2">
      <c r="A5" s="1042" t="s">
        <v>124</v>
      </c>
      <c r="B5" s="1042"/>
      <c r="C5" s="345" t="s">
        <v>166</v>
      </c>
      <c r="D5" s="345"/>
      <c r="E5" s="345"/>
      <c r="F5" s="345"/>
      <c r="G5" s="345"/>
      <c r="H5" s="345"/>
      <c r="I5" s="222"/>
      <c r="J5" s="222"/>
      <c r="K5" s="222"/>
    </row>
    <row r="6" spans="1:12" s="220" customFormat="1" ht="23.25" customHeight="1" x14ac:dyDescent="0.2">
      <c r="A6" s="1042" t="s">
        <v>125</v>
      </c>
      <c r="B6" s="1042"/>
      <c r="C6" s="221"/>
      <c r="D6" s="221"/>
      <c r="E6" s="221"/>
      <c r="F6" s="221"/>
      <c r="G6" s="223"/>
      <c r="H6" s="224"/>
    </row>
    <row r="7" spans="1:12" s="220" customFormat="1" ht="23.25" customHeight="1" x14ac:dyDescent="0.2">
      <c r="A7" s="1042" t="s">
        <v>306</v>
      </c>
      <c r="B7" s="1042"/>
      <c r="C7" s="443"/>
      <c r="D7" s="443"/>
      <c r="E7" s="221"/>
      <c r="F7" s="221"/>
      <c r="G7" s="221"/>
    </row>
    <row r="8" spans="1:12" s="226" customFormat="1" ht="27" customHeight="1" x14ac:dyDescent="0.25">
      <c r="A8" s="225" t="s">
        <v>5</v>
      </c>
      <c r="B8" s="225" t="s">
        <v>126</v>
      </c>
      <c r="D8" s="227"/>
      <c r="E8" s="227"/>
      <c r="F8" s="227"/>
    </row>
    <row r="9" spans="1:12" s="229" customFormat="1" ht="15.75" x14ac:dyDescent="0.25">
      <c r="A9" s="1047" t="s">
        <v>127</v>
      </c>
      <c r="B9" s="228"/>
      <c r="C9" s="228"/>
      <c r="D9" s="228" t="s">
        <v>31</v>
      </c>
      <c r="E9" s="228" t="s">
        <v>128</v>
      </c>
      <c r="F9" s="228" t="s">
        <v>129</v>
      </c>
      <c r="G9" s="228" t="s">
        <v>130</v>
      </c>
      <c r="H9" s="228" t="s">
        <v>34</v>
      </c>
      <c r="I9" s="228" t="s">
        <v>131</v>
      </c>
    </row>
    <row r="10" spans="1:12" s="229" customFormat="1" ht="15.75" x14ac:dyDescent="0.25">
      <c r="A10" s="1048"/>
      <c r="B10" s="230" t="s">
        <v>132</v>
      </c>
      <c r="C10" s="230" t="s">
        <v>133</v>
      </c>
      <c r="D10" s="230"/>
      <c r="E10" s="230" t="s">
        <v>134</v>
      </c>
      <c r="F10" s="230" t="s">
        <v>135</v>
      </c>
      <c r="G10" s="230" t="s">
        <v>135</v>
      </c>
      <c r="H10" s="230" t="s">
        <v>136</v>
      </c>
      <c r="I10" s="230" t="s">
        <v>48</v>
      </c>
    </row>
    <row r="11" spans="1:12" s="229" customFormat="1" ht="15.75" x14ac:dyDescent="0.25">
      <c r="A11" s="1049"/>
      <c r="B11" s="231"/>
      <c r="C11" s="231"/>
      <c r="D11" s="231" t="s">
        <v>137</v>
      </c>
      <c r="E11" s="231"/>
      <c r="F11" s="231" t="s">
        <v>49</v>
      </c>
      <c r="G11" s="231" t="s">
        <v>138</v>
      </c>
      <c r="H11" s="231" t="s">
        <v>139</v>
      </c>
      <c r="I11" s="231"/>
    </row>
    <row r="12" spans="1:12" s="229" customFormat="1" ht="15.75" x14ac:dyDescent="0.25">
      <c r="A12" s="232">
        <v>1</v>
      </c>
      <c r="B12" s="233" t="s">
        <v>167</v>
      </c>
      <c r="C12" s="234" t="s">
        <v>171</v>
      </c>
      <c r="D12" s="235">
        <v>0</v>
      </c>
      <c r="E12" s="236">
        <v>0</v>
      </c>
      <c r="F12" s="235">
        <v>0</v>
      </c>
      <c r="G12" s="237">
        <f>F12*D12*E12</f>
        <v>0</v>
      </c>
      <c r="H12" s="238"/>
      <c r="I12" s="235"/>
    </row>
    <row r="13" spans="1:12" s="229" customFormat="1" ht="15.75" x14ac:dyDescent="0.25">
      <c r="A13" s="232">
        <v>2</v>
      </c>
      <c r="B13" s="233" t="s">
        <v>168</v>
      </c>
      <c r="C13" s="234" t="s">
        <v>171</v>
      </c>
      <c r="D13" s="235">
        <v>0</v>
      </c>
      <c r="E13" s="236">
        <v>0</v>
      </c>
      <c r="F13" s="235">
        <v>0</v>
      </c>
      <c r="G13" s="237">
        <f>F13*D13*E13</f>
        <v>0</v>
      </c>
      <c r="H13" s="238"/>
      <c r="I13" s="235"/>
    </row>
    <row r="14" spans="1:12" s="229" customFormat="1" ht="15.75" x14ac:dyDescent="0.25">
      <c r="A14" s="232">
        <v>3</v>
      </c>
      <c r="B14" s="233" t="s">
        <v>169</v>
      </c>
      <c r="C14" s="234" t="s">
        <v>171</v>
      </c>
      <c r="D14" s="235">
        <v>0</v>
      </c>
      <c r="E14" s="236">
        <v>0</v>
      </c>
      <c r="F14" s="235">
        <v>0</v>
      </c>
      <c r="G14" s="237">
        <f>F14*D14*E14</f>
        <v>0</v>
      </c>
      <c r="H14" s="238"/>
      <c r="I14" s="235"/>
    </row>
    <row r="15" spans="1:12" s="229" customFormat="1" ht="15.75" x14ac:dyDescent="0.25">
      <c r="A15" s="232">
        <v>4</v>
      </c>
      <c r="B15" s="233" t="s">
        <v>170</v>
      </c>
      <c r="C15" s="234" t="s">
        <v>171</v>
      </c>
      <c r="D15" s="235">
        <v>0</v>
      </c>
      <c r="E15" s="236">
        <v>0</v>
      </c>
      <c r="F15" s="235">
        <v>0</v>
      </c>
      <c r="G15" s="237">
        <f>F15*D15*E15</f>
        <v>0</v>
      </c>
      <c r="H15" s="238"/>
      <c r="I15" s="235"/>
    </row>
    <row r="16" spans="1:12" s="229" customFormat="1" ht="22.5" customHeight="1" x14ac:dyDescent="0.25">
      <c r="A16" s="1050"/>
      <c r="B16" s="1051"/>
      <c r="C16" s="1052"/>
      <c r="D16" s="239">
        <f>SUM(D12:D15)</f>
        <v>0</v>
      </c>
      <c r="E16" s="240"/>
      <c r="F16" s="239"/>
      <c r="G16" s="239">
        <f>SUM(G12:G15)</f>
        <v>0</v>
      </c>
      <c r="H16" s="241">
        <v>0</v>
      </c>
      <c r="I16" s="242">
        <f>ROUND(H16*G16,0)</f>
        <v>0</v>
      </c>
      <c r="J16" s="243">
        <v>236476.56</v>
      </c>
      <c r="K16" s="244">
        <f>J16-I16</f>
        <v>236476.56</v>
      </c>
      <c r="L16" s="243"/>
    </row>
    <row r="17" spans="1:15" s="245" customFormat="1" ht="15" collapsed="1" x14ac:dyDescent="0.2">
      <c r="B17" s="246" t="s">
        <v>140</v>
      </c>
      <c r="C17" s="247"/>
      <c r="D17" s="248"/>
      <c r="E17" s="247"/>
      <c r="F17" s="247"/>
      <c r="G17" s="247"/>
      <c r="H17" s="249"/>
      <c r="I17" s="250"/>
      <c r="J17" s="250"/>
      <c r="M17" s="251"/>
      <c r="N17" s="251"/>
      <c r="O17" s="251"/>
    </row>
    <row r="18" spans="1:15" s="250" customFormat="1" ht="15" x14ac:dyDescent="0.2">
      <c r="A18" s="247"/>
      <c r="B18" s="1053" t="s">
        <v>304</v>
      </c>
      <c r="C18" s="1053"/>
      <c r="D18" s="1053"/>
      <c r="E18" s="1053"/>
      <c r="F18" s="1053"/>
      <c r="G18" s="1053"/>
      <c r="H18" s="252">
        <v>0</v>
      </c>
      <c r="I18" s="253" t="s">
        <v>48</v>
      </c>
    </row>
    <row r="19" spans="1:15" s="250" customFormat="1" ht="15" x14ac:dyDescent="0.2">
      <c r="A19" s="247"/>
      <c r="B19" s="254" t="s">
        <v>305</v>
      </c>
      <c r="C19" s="255"/>
      <c r="D19" s="256"/>
      <c r="E19" s="255"/>
      <c r="F19" s="255"/>
      <c r="G19" s="255"/>
      <c r="H19" s="255">
        <v>0</v>
      </c>
      <c r="I19" s="253" t="s">
        <v>49</v>
      </c>
    </row>
    <row r="20" spans="1:15" s="245" customFormat="1" ht="15" x14ac:dyDescent="0.2">
      <c r="B20" s="246"/>
      <c r="C20" s="247"/>
      <c r="D20" s="248"/>
      <c r="E20" s="247"/>
      <c r="F20" s="247"/>
      <c r="G20" s="247"/>
      <c r="H20" s="251"/>
      <c r="I20" s="251"/>
      <c r="J20" s="251"/>
    </row>
    <row r="21" spans="1:15" s="250" customFormat="1" ht="15.75" x14ac:dyDescent="0.25">
      <c r="A21" s="257" t="s">
        <v>141</v>
      </c>
      <c r="B21" s="258" t="s">
        <v>309</v>
      </c>
      <c r="C21" s="259">
        <f>ROUND((I14)*0.291,0)</f>
        <v>0</v>
      </c>
      <c r="D21" s="260">
        <v>66213.440000000002</v>
      </c>
      <c r="E21" s="261">
        <f>D21-C21</f>
        <v>66213.440000000002</v>
      </c>
      <c r="F21" s="255"/>
      <c r="G21" s="255"/>
      <c r="H21" s="255"/>
      <c r="I21" s="255"/>
    </row>
    <row r="22" spans="1:15" s="250" customFormat="1" ht="15.75" x14ac:dyDescent="0.25">
      <c r="A22" s="257"/>
      <c r="B22" s="258"/>
      <c r="C22" s="262"/>
      <c r="D22" s="256"/>
      <c r="E22" s="255"/>
      <c r="F22" s="255"/>
      <c r="G22" s="255"/>
      <c r="H22" s="255"/>
      <c r="I22" s="255"/>
    </row>
    <row r="23" spans="1:15" s="250" customFormat="1" ht="15.75" x14ac:dyDescent="0.25">
      <c r="A23" s="257" t="s">
        <v>142</v>
      </c>
      <c r="B23" s="258" t="s">
        <v>143</v>
      </c>
      <c r="D23" s="260"/>
      <c r="E23" s="261">
        <f>D23-H23</f>
        <v>0</v>
      </c>
      <c r="F23" s="255"/>
      <c r="G23" s="255"/>
      <c r="H23" s="259">
        <f>ROUND((I16)*0.291,0)</f>
        <v>0</v>
      </c>
      <c r="I23" s="253" t="s">
        <v>48</v>
      </c>
    </row>
    <row r="24" spans="1:15" s="250" customFormat="1" ht="15.75" x14ac:dyDescent="0.25">
      <c r="A24" s="257"/>
      <c r="B24" s="258"/>
      <c r="C24" s="262"/>
      <c r="D24" s="256"/>
      <c r="E24" s="255"/>
      <c r="F24" s="255"/>
      <c r="G24" s="255"/>
      <c r="H24" s="255"/>
      <c r="I24" s="255"/>
    </row>
    <row r="25" spans="1:15" s="250" customFormat="1" ht="15.75" x14ac:dyDescent="0.25">
      <c r="A25" s="257" t="s">
        <v>145</v>
      </c>
      <c r="B25" s="258" t="s">
        <v>143</v>
      </c>
      <c r="C25" s="262"/>
      <c r="D25" s="256">
        <v>0</v>
      </c>
      <c r="E25" s="263" t="s">
        <v>144</v>
      </c>
      <c r="F25" s="255"/>
      <c r="G25" s="255"/>
      <c r="H25" s="264">
        <f>D16*E14*D25</f>
        <v>0</v>
      </c>
      <c r="I25" s="253" t="s">
        <v>48</v>
      </c>
    </row>
    <row r="26" spans="1:15" s="250" customFormat="1" ht="15.75" x14ac:dyDescent="0.25">
      <c r="A26" s="257"/>
      <c r="B26" s="258"/>
      <c r="C26" s="262"/>
      <c r="D26" s="256"/>
      <c r="E26" s="263"/>
      <c r="F26" s="255"/>
      <c r="G26" s="255"/>
      <c r="H26" s="264"/>
      <c r="I26" s="253"/>
    </row>
    <row r="27" spans="1:15" s="266" customFormat="1" ht="30.75" customHeight="1" x14ac:dyDescent="0.2">
      <c r="A27" s="265" t="s">
        <v>310</v>
      </c>
      <c r="B27" s="225" t="s">
        <v>146</v>
      </c>
      <c r="D27" s="267"/>
      <c r="E27" s="267"/>
    </row>
    <row r="28" spans="1:15" s="229" customFormat="1" ht="15.75" x14ac:dyDescent="0.25">
      <c r="A28" s="268" t="s">
        <v>15</v>
      </c>
      <c r="B28" s="228" t="s">
        <v>147</v>
      </c>
      <c r="C28" s="228" t="s">
        <v>31</v>
      </c>
      <c r="D28" s="228" t="s">
        <v>148</v>
      </c>
      <c r="E28" s="269" t="s">
        <v>149</v>
      </c>
      <c r="F28" s="270" t="s">
        <v>150</v>
      </c>
      <c r="G28" s="271" t="s">
        <v>151</v>
      </c>
      <c r="H28" s="1045" t="s">
        <v>299</v>
      </c>
      <c r="I28" s="1046"/>
      <c r="J28" s="1045" t="s">
        <v>300</v>
      </c>
      <c r="K28" s="1055"/>
      <c r="L28" s="1046"/>
    </row>
    <row r="29" spans="1:15" s="229" customFormat="1" ht="15.75" x14ac:dyDescent="0.25">
      <c r="A29" s="272" t="s">
        <v>152</v>
      </c>
      <c r="B29" s="231" t="s">
        <v>153</v>
      </c>
      <c r="C29" s="231" t="s">
        <v>154</v>
      </c>
      <c r="D29" s="231" t="s">
        <v>155</v>
      </c>
      <c r="E29" s="272" t="s">
        <v>156</v>
      </c>
      <c r="F29" s="272" t="s">
        <v>157</v>
      </c>
      <c r="G29" s="273" t="s">
        <v>50</v>
      </c>
      <c r="H29" s="274" t="s">
        <v>158</v>
      </c>
      <c r="I29" s="275" t="s">
        <v>159</v>
      </c>
      <c r="J29" s="274" t="s">
        <v>160</v>
      </c>
      <c r="K29" s="275" t="s">
        <v>161</v>
      </c>
      <c r="L29" s="276" t="s">
        <v>150</v>
      </c>
    </row>
    <row r="30" spans="1:15" s="287" customFormat="1" ht="18.75" customHeight="1" x14ac:dyDescent="0.25">
      <c r="A30" s="277">
        <v>1</v>
      </c>
      <c r="B30" s="278" t="s">
        <v>65</v>
      </c>
      <c r="C30" s="277">
        <v>0</v>
      </c>
      <c r="D30" s="279">
        <v>0</v>
      </c>
      <c r="E30" s="279">
        <v>0</v>
      </c>
      <c r="F30" s="280">
        <f>C30*D30*E30</f>
        <v>0</v>
      </c>
      <c r="G30" s="281"/>
      <c r="H30" s="282">
        <v>0</v>
      </c>
      <c r="I30" s="283">
        <v>0</v>
      </c>
      <c r="J30" s="284">
        <f t="shared" ref="J30:K32" si="0">ROUND(H30*F30,2)</f>
        <v>0</v>
      </c>
      <c r="K30" s="285">
        <f t="shared" si="0"/>
        <v>0</v>
      </c>
      <c r="L30" s="286">
        <f>J30+K30</f>
        <v>0</v>
      </c>
    </row>
    <row r="31" spans="1:15" s="287" customFormat="1" ht="18.75" customHeight="1" x14ac:dyDescent="0.25">
      <c r="A31" s="277">
        <v>2</v>
      </c>
      <c r="B31" s="278" t="s">
        <v>68</v>
      </c>
      <c r="C31" s="277">
        <v>0</v>
      </c>
      <c r="D31" s="279">
        <v>0</v>
      </c>
      <c r="E31" s="279">
        <v>0</v>
      </c>
      <c r="F31" s="280">
        <f>C31*D31*E31</f>
        <v>0</v>
      </c>
      <c r="G31" s="281"/>
      <c r="H31" s="282">
        <v>0</v>
      </c>
      <c r="I31" s="283">
        <v>0</v>
      </c>
      <c r="J31" s="284">
        <f t="shared" si="0"/>
        <v>0</v>
      </c>
      <c r="K31" s="285">
        <f t="shared" si="0"/>
        <v>0</v>
      </c>
      <c r="L31" s="286">
        <f>J31+K31</f>
        <v>0</v>
      </c>
    </row>
    <row r="32" spans="1:15" s="287" customFormat="1" ht="18.75" customHeight="1" x14ac:dyDescent="0.25">
      <c r="A32" s="277">
        <v>3</v>
      </c>
      <c r="B32" s="278" t="s">
        <v>172</v>
      </c>
      <c r="C32" s="277">
        <v>0</v>
      </c>
      <c r="D32" s="279">
        <v>0</v>
      </c>
      <c r="E32" s="279">
        <v>0</v>
      </c>
      <c r="F32" s="280">
        <f>C32*D32*E32</f>
        <v>0</v>
      </c>
      <c r="G32" s="281"/>
      <c r="H32" s="282">
        <v>0</v>
      </c>
      <c r="I32" s="283">
        <v>0</v>
      </c>
      <c r="J32" s="284">
        <f t="shared" si="0"/>
        <v>0</v>
      </c>
      <c r="K32" s="285">
        <f t="shared" si="0"/>
        <v>0</v>
      </c>
      <c r="L32" s="286">
        <f>J32+K32</f>
        <v>0</v>
      </c>
    </row>
    <row r="33" spans="1:15" s="287" customFormat="1" ht="18.75" customHeight="1" x14ac:dyDescent="0.25">
      <c r="A33" s="277">
        <v>4</v>
      </c>
      <c r="B33" s="278" t="s">
        <v>173</v>
      </c>
      <c r="C33" s="277">
        <v>0</v>
      </c>
      <c r="D33" s="279">
        <v>0</v>
      </c>
      <c r="E33" s="279">
        <v>0</v>
      </c>
      <c r="F33" s="280">
        <f>C33*D33*E33</f>
        <v>0</v>
      </c>
      <c r="G33" s="281"/>
      <c r="H33" s="282">
        <v>0</v>
      </c>
      <c r="I33" s="283">
        <v>0</v>
      </c>
      <c r="J33" s="284">
        <f>ROUND(H33*F33,2)</f>
        <v>0</v>
      </c>
      <c r="K33" s="285">
        <f>ROUND(I33*G33,2)</f>
        <v>0</v>
      </c>
      <c r="L33" s="286">
        <f>J33+K33</f>
        <v>0</v>
      </c>
    </row>
    <row r="34" spans="1:15" s="294" customFormat="1" ht="21.75" customHeight="1" x14ac:dyDescent="0.25">
      <c r="A34" s="1050" t="s">
        <v>97</v>
      </c>
      <c r="B34" s="1052"/>
      <c r="C34" s="288">
        <f>SUM(C30:C33)</f>
        <v>0</v>
      </c>
      <c r="D34" s="289"/>
      <c r="E34" s="290"/>
      <c r="F34" s="288">
        <f>SUM(F30:F33)</f>
        <v>0</v>
      </c>
      <c r="G34" s="291"/>
      <c r="H34" s="292"/>
      <c r="I34" s="291"/>
      <c r="J34" s="241">
        <f>SUM(J30:J33)</f>
        <v>0</v>
      </c>
      <c r="K34" s="241">
        <f>SUM(K30:K33)</f>
        <v>0</v>
      </c>
      <c r="L34" s="293">
        <f>SUM(L30:L33)</f>
        <v>0</v>
      </c>
    </row>
    <row r="35" spans="1:15" s="294" customFormat="1" ht="21.75" customHeight="1" collapsed="1" x14ac:dyDescent="0.25">
      <c r="A35" s="1050" t="s">
        <v>97</v>
      </c>
      <c r="B35" s="1052"/>
      <c r="C35" s="295" t="s">
        <v>174</v>
      </c>
      <c r="D35" s="289"/>
      <c r="E35" s="290"/>
      <c r="F35" s="296"/>
      <c r="G35" s="291"/>
      <c r="H35" s="292"/>
      <c r="I35" s="291"/>
      <c r="J35" s="297"/>
      <c r="K35" s="298"/>
      <c r="L35" s="299">
        <f>ROUND(L34*1.022,0)</f>
        <v>0</v>
      </c>
    </row>
    <row r="36" spans="1:15" s="308" customFormat="1" ht="15" collapsed="1" x14ac:dyDescent="0.2">
      <c r="A36" s="300"/>
      <c r="B36" s="301"/>
      <c r="C36" s="302"/>
      <c r="D36" s="302"/>
      <c r="E36" s="302"/>
      <c r="F36" s="303"/>
      <c r="G36" s="304"/>
      <c r="H36" s="305"/>
      <c r="I36" s="306"/>
      <c r="J36" s="307"/>
      <c r="K36" s="307"/>
      <c r="L36" s="307"/>
    </row>
    <row r="37" spans="1:15" s="309" customFormat="1" ht="23.25" customHeight="1" x14ac:dyDescent="0.25">
      <c r="A37" s="265" t="s">
        <v>311</v>
      </c>
      <c r="B37" s="225" t="s">
        <v>6</v>
      </c>
      <c r="D37" s="310"/>
      <c r="E37" s="310"/>
      <c r="F37" s="310"/>
      <c r="H37" s="310"/>
      <c r="M37" s="311"/>
      <c r="N37" s="311"/>
      <c r="O37" s="311"/>
    </row>
    <row r="38" spans="1:15" s="314" customFormat="1" ht="56.25" customHeight="1" x14ac:dyDescent="0.25">
      <c r="A38" s="312" t="s">
        <v>1</v>
      </c>
      <c r="B38" s="1057" t="s">
        <v>162</v>
      </c>
      <c r="C38" s="1058"/>
      <c r="D38" s="312" t="s">
        <v>17</v>
      </c>
      <c r="E38" s="312" t="s">
        <v>31</v>
      </c>
      <c r="F38" s="312" t="s">
        <v>163</v>
      </c>
      <c r="G38" s="312" t="s">
        <v>301</v>
      </c>
      <c r="H38" s="313"/>
      <c r="I38" s="313"/>
      <c r="J38" s="313"/>
    </row>
    <row r="39" spans="1:15" s="309" customFormat="1" ht="18" customHeight="1" x14ac:dyDescent="0.25">
      <c r="A39" s="315">
        <v>1</v>
      </c>
      <c r="B39" s="316" t="s">
        <v>175</v>
      </c>
      <c r="C39" s="316"/>
      <c r="D39" s="317" t="s">
        <v>171</v>
      </c>
      <c r="E39" s="318">
        <v>0</v>
      </c>
      <c r="F39" s="319">
        <v>0</v>
      </c>
      <c r="G39" s="320">
        <f>ROUND(E39*F39,2)</f>
        <v>0</v>
      </c>
      <c r="H39" s="321"/>
      <c r="I39" s="321"/>
      <c r="J39" s="321"/>
    </row>
    <row r="40" spans="1:15" s="309" customFormat="1" ht="18" customHeight="1" x14ac:dyDescent="0.25">
      <c r="A40" s="315">
        <v>2</v>
      </c>
      <c r="B40" s="316" t="s">
        <v>176</v>
      </c>
      <c r="C40" s="316"/>
      <c r="D40" s="317" t="s">
        <v>171</v>
      </c>
      <c r="E40" s="318">
        <v>0</v>
      </c>
      <c r="F40" s="319">
        <v>0</v>
      </c>
      <c r="G40" s="320">
        <f>ROUND(E40*F40,2)</f>
        <v>0</v>
      </c>
      <c r="H40" s="321"/>
      <c r="I40" s="321"/>
      <c r="J40" s="321"/>
    </row>
    <row r="41" spans="1:15" s="309" customFormat="1" ht="18" customHeight="1" x14ac:dyDescent="0.25">
      <c r="A41" s="315">
        <v>3</v>
      </c>
      <c r="B41" s="316" t="s">
        <v>177</v>
      </c>
      <c r="C41" s="316"/>
      <c r="D41" s="317" t="s">
        <v>171</v>
      </c>
      <c r="E41" s="318">
        <v>0</v>
      </c>
      <c r="F41" s="319">
        <v>0</v>
      </c>
      <c r="G41" s="320">
        <f>ROUND(E41*F41,2)</f>
        <v>0</v>
      </c>
      <c r="H41" s="321"/>
      <c r="I41" s="321"/>
      <c r="J41" s="321"/>
    </row>
    <row r="42" spans="1:15" s="309" customFormat="1" ht="18" customHeight="1" x14ac:dyDescent="0.25">
      <c r="A42" s="315">
        <v>4</v>
      </c>
      <c r="B42" s="316" t="s">
        <v>178</v>
      </c>
      <c r="C42" s="316"/>
      <c r="D42" s="317" t="s">
        <v>171</v>
      </c>
      <c r="E42" s="322">
        <v>0</v>
      </c>
      <c r="F42" s="319">
        <v>0</v>
      </c>
      <c r="G42" s="320">
        <f>ROUND(E42*F42,2)</f>
        <v>0</v>
      </c>
      <c r="H42" s="321"/>
      <c r="I42" s="321"/>
      <c r="J42" s="321"/>
    </row>
    <row r="43" spans="1:15" s="294" customFormat="1" ht="21.75" customHeight="1" x14ac:dyDescent="0.25">
      <c r="A43" s="1050" t="s">
        <v>97</v>
      </c>
      <c r="B43" s="1051"/>
      <c r="C43" s="1052"/>
      <c r="D43" s="289"/>
      <c r="E43" s="290"/>
      <c r="F43" s="296"/>
      <c r="G43" s="323">
        <f>ROUND(SUM(G39:G42),0)</f>
        <v>0</v>
      </c>
      <c r="H43" s="324"/>
      <c r="I43" s="324"/>
      <c r="J43" s="324"/>
      <c r="K43" s="324"/>
      <c r="L43" s="324"/>
    </row>
    <row r="44" spans="1:15" s="294" customFormat="1" ht="21.75" customHeight="1" x14ac:dyDescent="0.25">
      <c r="A44" s="325"/>
      <c r="B44" s="325"/>
      <c r="C44" s="325"/>
      <c r="D44" s="326"/>
      <c r="E44" s="326"/>
      <c r="F44" s="326"/>
      <c r="G44" s="327"/>
      <c r="H44" s="324"/>
      <c r="I44" s="324"/>
      <c r="J44" s="324"/>
      <c r="K44" s="324"/>
      <c r="L44" s="324"/>
    </row>
    <row r="45" spans="1:15" s="294" customFormat="1" ht="21.75" customHeight="1" x14ac:dyDescent="0.25">
      <c r="A45" s="325"/>
      <c r="B45" s="325"/>
      <c r="C45" s="325"/>
      <c r="D45" s="326"/>
      <c r="E45" s="326"/>
      <c r="F45" s="326"/>
      <c r="G45" s="327"/>
      <c r="H45" s="324"/>
      <c r="I45" s="324"/>
      <c r="J45" s="324"/>
      <c r="K45" s="324"/>
      <c r="L45" s="324"/>
    </row>
    <row r="46" spans="1:15" s="308" customFormat="1" ht="15.75" x14ac:dyDescent="0.25">
      <c r="A46" s="328" t="s">
        <v>312</v>
      </c>
      <c r="B46" s="329" t="s">
        <v>164</v>
      </c>
      <c r="C46" s="302"/>
      <c r="E46" s="330">
        <f>G43+L35+H25+H23+I16</f>
        <v>0</v>
      </c>
      <c r="F46" s="331" t="s">
        <v>295</v>
      </c>
      <c r="G46" s="332"/>
      <c r="H46" s="333"/>
      <c r="I46" s="300"/>
      <c r="J46" s="307"/>
      <c r="K46" s="307"/>
      <c r="L46" s="307"/>
    </row>
    <row r="47" spans="1:15" s="308" customFormat="1" ht="15.75" x14ac:dyDescent="0.25">
      <c r="A47" s="334"/>
      <c r="B47" s="301" t="s">
        <v>165</v>
      </c>
      <c r="C47" s="335"/>
      <c r="D47" s="335"/>
      <c r="E47" s="335"/>
      <c r="F47" s="335"/>
      <c r="G47" s="332"/>
      <c r="H47" s="336"/>
      <c r="I47" s="335"/>
    </row>
    <row r="48" spans="1:15" s="308" customFormat="1" ht="15.75" x14ac:dyDescent="0.25">
      <c r="A48" s="334"/>
      <c r="B48" s="337" t="s">
        <v>302</v>
      </c>
      <c r="C48" s="338"/>
      <c r="D48" s="339"/>
      <c r="E48" s="340">
        <f>ROUND(1.15*E46,0)</f>
        <v>0</v>
      </c>
      <c r="F48" s="331" t="s">
        <v>295</v>
      </c>
      <c r="G48" s="332"/>
      <c r="H48" s="333"/>
      <c r="I48" s="335"/>
    </row>
    <row r="49" spans="1:12" s="308" customFormat="1" ht="15.75" x14ac:dyDescent="0.25">
      <c r="A49" s="334"/>
      <c r="B49" s="337"/>
      <c r="C49" s="338"/>
      <c r="D49" s="339"/>
      <c r="E49" s="342"/>
      <c r="F49" s="341"/>
      <c r="G49" s="332"/>
      <c r="H49" s="336"/>
      <c r="I49" s="335"/>
    </row>
    <row r="50" spans="1:12" s="308" customFormat="1" ht="15.75" x14ac:dyDescent="0.25">
      <c r="B50" s="337" t="s">
        <v>303</v>
      </c>
      <c r="C50" s="338"/>
      <c r="D50" s="339"/>
      <c r="E50" s="340">
        <f>ROUND(E48*1.1,0)</f>
        <v>0</v>
      </c>
      <c r="F50" s="331" t="s">
        <v>295</v>
      </c>
      <c r="G50" s="332"/>
      <c r="H50" s="343"/>
    </row>
    <row r="51" spans="1:12" s="119" customFormat="1" x14ac:dyDescent="0.2">
      <c r="B51" s="120"/>
      <c r="D51" s="121"/>
    </row>
    <row r="52" spans="1:12" s="119" customFormat="1" x14ac:dyDescent="0.2">
      <c r="B52" s="120"/>
      <c r="D52" s="121"/>
    </row>
    <row r="53" spans="1:12" s="26" customFormat="1" ht="15.75" x14ac:dyDescent="0.2">
      <c r="A53" s="1056" t="s">
        <v>257</v>
      </c>
      <c r="B53" s="1056"/>
      <c r="C53" s="1056"/>
      <c r="D53" s="1056"/>
      <c r="E53" s="1056"/>
      <c r="F53" s="1056"/>
      <c r="G53" s="1056"/>
      <c r="H53" s="1056"/>
      <c r="I53" s="563"/>
      <c r="J53" s="563"/>
      <c r="K53" s="563"/>
      <c r="L53" s="563"/>
    </row>
    <row r="54" spans="1:12" s="26" customFormat="1" ht="26.25" customHeight="1" x14ac:dyDescent="0.2">
      <c r="A54" s="1054" t="s">
        <v>256</v>
      </c>
      <c r="B54" s="1054"/>
      <c r="C54" s="1054"/>
      <c r="D54" s="1054"/>
      <c r="E54" s="1054"/>
      <c r="F54" s="1054"/>
      <c r="G54" s="1054"/>
      <c r="H54" s="1054"/>
      <c r="I54" s="1054"/>
      <c r="J54" s="1054"/>
      <c r="K54" s="1054"/>
      <c r="L54" s="1054"/>
    </row>
    <row r="55" spans="1:12" s="26" customFormat="1" ht="15.75" customHeight="1" x14ac:dyDescent="0.2">
      <c r="A55" s="1054" t="s">
        <v>258</v>
      </c>
      <c r="B55" s="1054"/>
      <c r="C55" s="1054"/>
      <c r="D55" s="1054"/>
      <c r="E55" s="1054"/>
      <c r="F55" s="1054"/>
      <c r="G55" s="1054"/>
      <c r="H55" s="1054"/>
      <c r="I55" s="1054"/>
      <c r="J55" s="1054"/>
      <c r="K55" s="1054"/>
      <c r="L55" s="1054"/>
    </row>
    <row r="56" spans="1:12" s="26" customFormat="1" ht="15.75" x14ac:dyDescent="0.2">
      <c r="A56" s="346"/>
      <c r="B56" s="346"/>
      <c r="C56" s="350"/>
      <c r="D56" s="350"/>
      <c r="E56" s="350"/>
      <c r="F56" s="350"/>
      <c r="G56" s="346"/>
      <c r="H56" s="346"/>
    </row>
    <row r="57" spans="1:12" s="26" customFormat="1" ht="15.75" x14ac:dyDescent="0.25">
      <c r="A57" s="610"/>
      <c r="B57" s="610"/>
      <c r="C57" s="610"/>
      <c r="D57" s="610"/>
      <c r="E57" s="610"/>
      <c r="F57" s="610"/>
      <c r="G57" s="610"/>
      <c r="H57" s="346"/>
    </row>
    <row r="58" spans="1:12" s="26" customFormat="1" ht="15.75" x14ac:dyDescent="0.25">
      <c r="A58" s="917" t="s">
        <v>259</v>
      </c>
      <c r="B58" s="917"/>
      <c r="C58" s="917"/>
      <c r="D58" s="917"/>
      <c r="E58" s="917"/>
      <c r="F58" s="917"/>
      <c r="G58" s="917"/>
      <c r="H58" s="346"/>
    </row>
    <row r="59" spans="1:12" s="119" customFormat="1" x14ac:dyDescent="0.2">
      <c r="B59" s="120"/>
      <c r="D59" s="121"/>
    </row>
    <row r="60" spans="1:12" s="119" customFormat="1" x14ac:dyDescent="0.2">
      <c r="B60" s="120"/>
      <c r="D60" s="121"/>
    </row>
    <row r="61" spans="1:12" s="119" customFormat="1" x14ac:dyDescent="0.2">
      <c r="B61" s="120"/>
      <c r="D61" s="121"/>
    </row>
    <row r="62" spans="1:12" s="119" customFormat="1" x14ac:dyDescent="0.2">
      <c r="B62" s="120"/>
      <c r="D62" s="121"/>
    </row>
    <row r="63" spans="1:12" s="119" customFormat="1" x14ac:dyDescent="0.2">
      <c r="B63" s="120"/>
      <c r="D63" s="121"/>
    </row>
    <row r="64" spans="1:12" s="119" customFormat="1" x14ac:dyDescent="0.2">
      <c r="B64" s="120"/>
      <c r="D64" s="121"/>
    </row>
    <row r="65" spans="2:4" s="119" customFormat="1" x14ac:dyDescent="0.2">
      <c r="B65" s="120"/>
      <c r="D65" s="121"/>
    </row>
    <row r="66" spans="2:4" s="119" customFormat="1" x14ac:dyDescent="0.2">
      <c r="B66" s="120"/>
      <c r="D66" s="121"/>
    </row>
    <row r="67" spans="2:4" s="119" customFormat="1" x14ac:dyDescent="0.2">
      <c r="B67" s="120"/>
      <c r="D67" s="121"/>
    </row>
    <row r="68" spans="2:4" s="119" customFormat="1" x14ac:dyDescent="0.2">
      <c r="B68" s="120"/>
      <c r="D68" s="121"/>
    </row>
    <row r="69" spans="2:4" s="119" customFormat="1" x14ac:dyDescent="0.2">
      <c r="B69" s="120"/>
      <c r="D69" s="121"/>
    </row>
    <row r="70" spans="2:4" s="119" customFormat="1" x14ac:dyDescent="0.2">
      <c r="B70" s="120"/>
      <c r="D70" s="121"/>
    </row>
    <row r="71" spans="2:4" s="119" customFormat="1" x14ac:dyDescent="0.2">
      <c r="B71" s="120"/>
      <c r="D71" s="121"/>
    </row>
    <row r="72" spans="2:4" s="119" customFormat="1" x14ac:dyDescent="0.2">
      <c r="B72" s="120"/>
      <c r="D72" s="121"/>
    </row>
  </sheetData>
  <mergeCells count="20">
    <mergeCell ref="A58:G58"/>
    <mergeCell ref="A55:L55"/>
    <mergeCell ref="A54:L54"/>
    <mergeCell ref="J28:L28"/>
    <mergeCell ref="A53:H53"/>
    <mergeCell ref="A34:B34"/>
    <mergeCell ref="A35:B35"/>
    <mergeCell ref="B38:C38"/>
    <mergeCell ref="A43:C43"/>
    <mergeCell ref="H28:I28"/>
    <mergeCell ref="A9:A11"/>
    <mergeCell ref="A16:C16"/>
    <mergeCell ref="B18:G18"/>
    <mergeCell ref="A7:B7"/>
    <mergeCell ref="A6:B6"/>
    <mergeCell ref="A5:B5"/>
    <mergeCell ref="A2:L2"/>
    <mergeCell ref="A3:L3"/>
    <mergeCell ref="A4:B4"/>
    <mergeCell ref="F4:G4"/>
  </mergeCells>
  <phoneticPr fontId="37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W55"/>
  <sheetViews>
    <sheetView view="pageBreakPreview" zoomScaleNormal="100" zoomScaleSheetLayoutView="100" workbookViewId="0">
      <selection activeCell="B21" sqref="B21"/>
    </sheetView>
  </sheetViews>
  <sheetFormatPr defaultColWidth="33.1640625" defaultRowHeight="15.75" x14ac:dyDescent="0.2"/>
  <cols>
    <col min="1" max="1" width="12" style="346" bestFit="1" customWidth="1"/>
    <col min="2" max="2" width="52.5" style="346" bestFit="1" customWidth="1"/>
    <col min="3" max="3" width="7.5" style="350" customWidth="1"/>
    <col min="4" max="4" width="8.33203125" style="350" customWidth="1"/>
    <col min="5" max="5" width="19.6640625" style="346" customWidth="1"/>
    <col min="6" max="6" width="17.33203125" style="346" customWidth="1"/>
    <col min="7" max="7" width="10.6640625" style="346" customWidth="1"/>
    <col min="8" max="8" width="15.6640625" style="346" bestFit="1" customWidth="1"/>
    <col min="9" max="246" width="10.6640625" style="346" customWidth="1"/>
    <col min="247" max="247" width="8.83203125" style="346" customWidth="1"/>
    <col min="248" max="248" width="60.6640625" style="346" customWidth="1"/>
    <col min="249" max="249" width="12.1640625" style="346" customWidth="1"/>
    <col min="250" max="250" width="25.83203125" style="346" customWidth="1"/>
    <col min="251" max="16384" width="33.1640625" style="346"/>
  </cols>
  <sheetData>
    <row r="1" spans="1:6" ht="27" customHeight="1" x14ac:dyDescent="0.2">
      <c r="C1" s="346"/>
      <c r="D1" s="346"/>
      <c r="F1" s="565" t="s">
        <v>315</v>
      </c>
    </row>
    <row r="2" spans="1:6" ht="18.75" x14ac:dyDescent="0.2">
      <c r="A2" s="904" t="s">
        <v>179</v>
      </c>
      <c r="B2" s="904"/>
      <c r="C2" s="904"/>
      <c r="D2" s="904"/>
      <c r="E2" s="904"/>
      <c r="F2" s="904"/>
    </row>
    <row r="3" spans="1:6" ht="15.75" customHeight="1" x14ac:dyDescent="0.2">
      <c r="A3" s="905" t="s">
        <v>247</v>
      </c>
      <c r="B3" s="905"/>
      <c r="C3" s="905"/>
      <c r="D3" s="905"/>
      <c r="E3" s="905"/>
      <c r="F3" s="905"/>
    </row>
    <row r="4" spans="1:6" ht="15.75" customHeight="1" x14ac:dyDescent="0.2">
      <c r="A4" s="905" t="s">
        <v>103</v>
      </c>
      <c r="B4" s="905"/>
      <c r="C4" s="905"/>
      <c r="D4" s="905"/>
      <c r="E4" s="905"/>
      <c r="F4" s="905"/>
    </row>
    <row r="5" spans="1:6" ht="15.75" customHeight="1" x14ac:dyDescent="0.2">
      <c r="A5" s="374"/>
      <c r="B5" s="374"/>
      <c r="C5" s="374"/>
      <c r="D5" s="374"/>
      <c r="E5" s="374"/>
      <c r="F5" s="374"/>
    </row>
    <row r="6" spans="1:6" ht="31.5" customHeight="1" x14ac:dyDescent="0.2">
      <c r="A6" s="346" t="s">
        <v>180</v>
      </c>
      <c r="B6" s="375" t="s">
        <v>248</v>
      </c>
      <c r="C6" s="346"/>
      <c r="D6" s="346"/>
      <c r="E6" s="347" t="s">
        <v>181</v>
      </c>
      <c r="F6" s="347"/>
    </row>
    <row r="7" spans="1:6" x14ac:dyDescent="0.2">
      <c r="B7" s="348" t="s">
        <v>105</v>
      </c>
      <c r="C7" s="349">
        <v>0</v>
      </c>
      <c r="D7" s="349" t="s">
        <v>50</v>
      </c>
      <c r="E7" s="351">
        <v>0</v>
      </c>
      <c r="F7" s="352"/>
    </row>
    <row r="8" spans="1:6" x14ac:dyDescent="0.2">
      <c r="A8" s="350"/>
      <c r="B8" s="348" t="s">
        <v>183</v>
      </c>
      <c r="C8" s="349">
        <v>0</v>
      </c>
      <c r="D8" s="349" t="s">
        <v>50</v>
      </c>
      <c r="E8" s="353">
        <v>0</v>
      </c>
      <c r="F8" s="352"/>
    </row>
    <row r="9" spans="1:6" ht="16.5" thickBot="1" x14ac:dyDescent="0.25">
      <c r="C9" s="354"/>
      <c r="D9" s="354"/>
    </row>
    <row r="10" spans="1:6" ht="15.75" customHeight="1" x14ac:dyDescent="0.2">
      <c r="A10" s="914" t="s">
        <v>185</v>
      </c>
      <c r="B10" s="921" t="s">
        <v>186</v>
      </c>
      <c r="C10" s="926" t="s">
        <v>187</v>
      </c>
      <c r="D10" s="924" t="s">
        <v>250</v>
      </c>
      <c r="E10" s="923" t="s">
        <v>14</v>
      </c>
      <c r="F10" s="915"/>
    </row>
    <row r="11" spans="1:6" ht="15" customHeight="1" thickBot="1" x14ac:dyDescent="0.25">
      <c r="A11" s="920"/>
      <c r="B11" s="922"/>
      <c r="C11" s="927"/>
      <c r="D11" s="925"/>
      <c r="E11" s="920" t="s">
        <v>188</v>
      </c>
      <c r="F11" s="928"/>
    </row>
    <row r="12" spans="1:6" ht="16.5" thickBot="1" x14ac:dyDescent="0.3">
      <c r="A12" s="550">
        <v>1</v>
      </c>
      <c r="B12" s="556">
        <v>2</v>
      </c>
      <c r="C12" s="557">
        <v>3</v>
      </c>
      <c r="D12" s="558">
        <v>4</v>
      </c>
      <c r="E12" s="937">
        <v>5</v>
      </c>
      <c r="F12" s="938"/>
    </row>
    <row r="13" spans="1:6" x14ac:dyDescent="0.2">
      <c r="A13" s="355"/>
      <c r="B13" s="356" t="s">
        <v>189</v>
      </c>
      <c r="C13" s="446" t="s">
        <v>190</v>
      </c>
      <c r="D13" s="442"/>
      <c r="E13" s="939"/>
      <c r="F13" s="940"/>
    </row>
    <row r="14" spans="1:6" x14ac:dyDescent="0.2">
      <c r="A14" s="357"/>
      <c r="B14" s="358"/>
      <c r="C14" s="444"/>
      <c r="D14" s="437"/>
      <c r="E14" s="929" t="s">
        <v>191</v>
      </c>
      <c r="F14" s="930"/>
    </row>
    <row r="15" spans="1:6" x14ac:dyDescent="0.2">
      <c r="A15" s="378">
        <v>1</v>
      </c>
      <c r="B15" s="358" t="s">
        <v>6</v>
      </c>
      <c r="C15" s="444"/>
      <c r="D15" s="437"/>
      <c r="E15" s="933">
        <v>0</v>
      </c>
      <c r="F15" s="934"/>
    </row>
    <row r="16" spans="1:6" x14ac:dyDescent="0.2">
      <c r="A16" s="357"/>
      <c r="B16" s="358"/>
      <c r="C16" s="444"/>
      <c r="D16" s="437"/>
      <c r="E16" s="929"/>
      <c r="F16" s="930"/>
    </row>
    <row r="17" spans="1:6" x14ac:dyDescent="0.2">
      <c r="A17" s="378">
        <v>2</v>
      </c>
      <c r="B17" s="358" t="s">
        <v>201</v>
      </c>
      <c r="C17" s="444" t="s">
        <v>251</v>
      </c>
      <c r="D17" s="437"/>
      <c r="E17" s="929">
        <v>0</v>
      </c>
      <c r="F17" s="930"/>
    </row>
    <row r="18" spans="1:6" x14ac:dyDescent="0.2">
      <c r="A18" s="379">
        <v>3</v>
      </c>
      <c r="B18" s="358" t="s">
        <v>143</v>
      </c>
      <c r="C18" s="444"/>
      <c r="D18" s="437"/>
      <c r="E18" s="929"/>
      <c r="F18" s="930"/>
    </row>
    <row r="19" spans="1:6" s="360" customFormat="1" x14ac:dyDescent="0.2">
      <c r="A19" s="379">
        <v>4</v>
      </c>
      <c r="B19" s="359" t="s">
        <v>307</v>
      </c>
      <c r="C19" s="447" t="s">
        <v>118</v>
      </c>
      <c r="D19" s="441"/>
      <c r="E19" s="935">
        <v>0</v>
      </c>
      <c r="F19" s="936"/>
    </row>
    <row r="20" spans="1:6" x14ac:dyDescent="0.2">
      <c r="A20" s="355"/>
      <c r="B20" s="358"/>
      <c r="C20" s="444"/>
      <c r="D20" s="437"/>
      <c r="E20" s="929"/>
      <c r="F20" s="930"/>
    </row>
    <row r="21" spans="1:6" x14ac:dyDescent="0.2">
      <c r="A21" s="378">
        <v>5</v>
      </c>
      <c r="B21" s="358" t="s">
        <v>146</v>
      </c>
      <c r="C21" s="444"/>
      <c r="D21" s="437"/>
      <c r="E21" s="929">
        <f>SUM(E22:E26)</f>
        <v>0</v>
      </c>
      <c r="F21" s="930"/>
    </row>
    <row r="22" spans="1:6" x14ac:dyDescent="0.2">
      <c r="A22" s="376" t="s">
        <v>203</v>
      </c>
      <c r="B22" s="358" t="s">
        <v>192</v>
      </c>
      <c r="C22" s="444" t="s">
        <v>252</v>
      </c>
      <c r="D22" s="437"/>
      <c r="E22" s="931">
        <v>0</v>
      </c>
      <c r="F22" s="932"/>
    </row>
    <row r="23" spans="1:6" x14ac:dyDescent="0.2">
      <c r="A23" s="376" t="s">
        <v>204</v>
      </c>
      <c r="B23" s="358" t="s">
        <v>193</v>
      </c>
      <c r="C23" s="444" t="s">
        <v>252</v>
      </c>
      <c r="D23" s="437"/>
      <c r="E23" s="931">
        <v>0</v>
      </c>
      <c r="F23" s="932"/>
    </row>
    <row r="24" spans="1:6" x14ac:dyDescent="0.2">
      <c r="A24" s="376" t="s">
        <v>205</v>
      </c>
      <c r="B24" s="358" t="s">
        <v>194</v>
      </c>
      <c r="C24" s="444" t="s">
        <v>252</v>
      </c>
      <c r="D24" s="437"/>
      <c r="E24" s="931">
        <v>0</v>
      </c>
      <c r="F24" s="932"/>
    </row>
    <row r="25" spans="1:6" x14ac:dyDescent="0.2">
      <c r="A25" s="376" t="s">
        <v>206</v>
      </c>
      <c r="B25" s="358" t="s">
        <v>195</v>
      </c>
      <c r="C25" s="444" t="s">
        <v>252</v>
      </c>
      <c r="D25" s="437"/>
      <c r="E25" s="931">
        <v>0</v>
      </c>
      <c r="F25" s="932"/>
    </row>
    <row r="26" spans="1:6" x14ac:dyDescent="0.2">
      <c r="A26" s="376" t="s">
        <v>207</v>
      </c>
      <c r="B26" s="358" t="s">
        <v>196</v>
      </c>
      <c r="C26" s="444" t="s">
        <v>252</v>
      </c>
      <c r="D26" s="437"/>
      <c r="E26" s="931">
        <v>0</v>
      </c>
      <c r="F26" s="932"/>
    </row>
    <row r="27" spans="1:6" x14ac:dyDescent="0.2">
      <c r="A27" s="355"/>
      <c r="B27" s="358"/>
      <c r="C27" s="444"/>
      <c r="D27" s="437"/>
      <c r="E27" s="931"/>
      <c r="F27" s="932"/>
    </row>
    <row r="28" spans="1:6" x14ac:dyDescent="0.2">
      <c r="A28" s="378">
        <v>6</v>
      </c>
      <c r="B28" s="358" t="s">
        <v>212</v>
      </c>
      <c r="C28" s="444"/>
      <c r="D28" s="437"/>
      <c r="E28" s="929">
        <v>0</v>
      </c>
      <c r="F28" s="930"/>
    </row>
    <row r="29" spans="1:6" x14ac:dyDescent="0.2">
      <c r="A29" s="355"/>
      <c r="B29" s="358"/>
      <c r="C29" s="444"/>
      <c r="D29" s="437"/>
      <c r="E29" s="929"/>
      <c r="F29" s="930"/>
    </row>
    <row r="30" spans="1:6" x14ac:dyDescent="0.2">
      <c r="A30" s="378">
        <f>A28+1</f>
        <v>7</v>
      </c>
      <c r="B30" s="358" t="s">
        <v>197</v>
      </c>
      <c r="C30" s="444"/>
      <c r="D30" s="437"/>
      <c r="E30" s="929">
        <v>0</v>
      </c>
      <c r="F30" s="930"/>
    </row>
    <row r="31" spans="1:6" x14ac:dyDescent="0.2">
      <c r="A31" s="355"/>
      <c r="B31" s="358"/>
      <c r="C31" s="444"/>
      <c r="D31" s="437"/>
      <c r="E31" s="929"/>
      <c r="F31" s="930"/>
    </row>
    <row r="32" spans="1:6" ht="31.5" x14ac:dyDescent="0.2">
      <c r="A32" s="378">
        <f>A30+1</f>
        <v>8</v>
      </c>
      <c r="B32" s="377" t="s">
        <v>202</v>
      </c>
      <c r="C32" s="444"/>
      <c r="D32" s="437"/>
      <c r="E32" s="935">
        <v>0</v>
      </c>
      <c r="F32" s="936"/>
    </row>
    <row r="33" spans="1:6" x14ac:dyDescent="0.2">
      <c r="A33" s="355"/>
      <c r="B33" s="358"/>
      <c r="C33" s="444"/>
      <c r="D33" s="437"/>
      <c r="E33" s="929"/>
      <c r="F33" s="930"/>
    </row>
    <row r="34" spans="1:6" x14ac:dyDescent="0.2">
      <c r="A34" s="378">
        <f>A32+1</f>
        <v>9</v>
      </c>
      <c r="B34" s="377" t="s">
        <v>208</v>
      </c>
      <c r="C34" s="444"/>
      <c r="D34" s="437"/>
      <c r="E34" s="935">
        <v>0</v>
      </c>
      <c r="F34" s="936"/>
    </row>
    <row r="35" spans="1:6" x14ac:dyDescent="0.2">
      <c r="A35" s="355"/>
      <c r="B35" s="358"/>
      <c r="C35" s="444"/>
      <c r="D35" s="437"/>
      <c r="E35" s="931"/>
      <c r="F35" s="932"/>
    </row>
    <row r="36" spans="1:6" x14ac:dyDescent="0.2">
      <c r="A36" s="378">
        <f>A34+1</f>
        <v>10</v>
      </c>
      <c r="B36" s="358" t="s">
        <v>210</v>
      </c>
      <c r="C36" s="444"/>
      <c r="D36" s="437"/>
      <c r="E36" s="929">
        <f>SUM(E15:E21,E28:E35)</f>
        <v>0</v>
      </c>
      <c r="F36" s="930"/>
    </row>
    <row r="37" spans="1:6" x14ac:dyDescent="0.2">
      <c r="A37" s="436"/>
      <c r="B37" s="358"/>
      <c r="C37" s="444"/>
      <c r="D37" s="437"/>
      <c r="E37" s="929"/>
      <c r="F37" s="930"/>
    </row>
    <row r="38" spans="1:6" x14ac:dyDescent="0.2">
      <c r="A38" s="378">
        <f>A36+1</f>
        <v>11</v>
      </c>
      <c r="B38" s="361" t="s">
        <v>245</v>
      </c>
      <c r="C38" s="444" t="s">
        <v>118</v>
      </c>
      <c r="D38" s="437"/>
      <c r="E38" s="426"/>
      <c r="F38" s="427"/>
    </row>
    <row r="39" spans="1:6" x14ac:dyDescent="0.2">
      <c r="A39" s="436"/>
      <c r="B39" s="358"/>
      <c r="C39" s="444"/>
      <c r="D39" s="437"/>
      <c r="E39" s="426"/>
      <c r="F39" s="427"/>
    </row>
    <row r="40" spans="1:6" s="362" customFormat="1" x14ac:dyDescent="0.2">
      <c r="A40" s="378">
        <f t="shared" ref="A40" si="0">A38+1</f>
        <v>12</v>
      </c>
      <c r="B40" s="361" t="s">
        <v>226</v>
      </c>
      <c r="C40" s="448"/>
      <c r="D40" s="433"/>
      <c r="E40" s="933">
        <f>ROUND(E36*(C40+100%),0)</f>
        <v>0</v>
      </c>
      <c r="F40" s="934"/>
    </row>
    <row r="41" spans="1:6" x14ac:dyDescent="0.2">
      <c r="A41" s="436"/>
      <c r="B41" s="358"/>
      <c r="C41" s="445"/>
      <c r="D41" s="439"/>
      <c r="E41" s="929"/>
      <c r="F41" s="930"/>
    </row>
    <row r="42" spans="1:6" x14ac:dyDescent="0.2">
      <c r="A42" s="378">
        <f t="shared" ref="A42" si="1">A40+1</f>
        <v>13</v>
      </c>
      <c r="B42" s="358" t="s">
        <v>246</v>
      </c>
      <c r="C42" s="445" t="s">
        <v>118</v>
      </c>
      <c r="D42" s="439"/>
      <c r="E42" s="426"/>
      <c r="F42" s="427"/>
    </row>
    <row r="43" spans="1:6" x14ac:dyDescent="0.2">
      <c r="A43" s="436"/>
      <c r="B43" s="358"/>
      <c r="C43" s="445"/>
      <c r="D43" s="439"/>
      <c r="E43" s="426"/>
      <c r="F43" s="427"/>
    </row>
    <row r="44" spans="1:6" x14ac:dyDescent="0.2">
      <c r="A44" s="378">
        <f t="shared" ref="A44" si="2">A42+1</f>
        <v>14</v>
      </c>
      <c r="B44" s="361" t="s">
        <v>27</v>
      </c>
      <c r="C44" s="448"/>
      <c r="D44" s="433"/>
      <c r="E44" s="933">
        <f>ROUND(E40*(C44+100%),0)</f>
        <v>0</v>
      </c>
      <c r="F44" s="934"/>
    </row>
    <row r="45" spans="1:6" x14ac:dyDescent="0.2">
      <c r="A45" s="436"/>
      <c r="B45" s="361"/>
      <c r="C45" s="449"/>
      <c r="D45" s="435"/>
      <c r="E45" s="933"/>
      <c r="F45" s="934"/>
    </row>
    <row r="46" spans="1:6" ht="31.5" x14ac:dyDescent="0.2">
      <c r="A46" s="378">
        <f t="shared" ref="A46" si="3">A44+1</f>
        <v>15</v>
      </c>
      <c r="B46" s="364" t="s">
        <v>199</v>
      </c>
      <c r="C46" s="449"/>
      <c r="D46" s="435"/>
      <c r="E46" s="933">
        <v>0</v>
      </c>
      <c r="F46" s="934"/>
    </row>
    <row r="47" spans="1:6" x14ac:dyDescent="0.2">
      <c r="A47" s="363"/>
      <c r="B47" s="361"/>
      <c r="C47" s="449"/>
      <c r="D47" s="435"/>
      <c r="E47" s="933"/>
      <c r="F47" s="934"/>
    </row>
    <row r="48" spans="1:6" s="362" customFormat="1" ht="16.5" thickBot="1" x14ac:dyDescent="0.25">
      <c r="A48" s="402">
        <f>A46+1</f>
        <v>16</v>
      </c>
      <c r="B48" s="403" t="s">
        <v>209</v>
      </c>
      <c r="C48" s="450"/>
      <c r="D48" s="431"/>
      <c r="E48" s="941">
        <f>E44+E46</f>
        <v>0</v>
      </c>
      <c r="F48" s="942"/>
    </row>
    <row r="49" spans="1:257" s="368" customFormat="1" ht="12" customHeight="1" x14ac:dyDescent="0.2">
      <c r="A49" s="365"/>
      <c r="B49" s="366"/>
      <c r="C49" s="367"/>
      <c r="D49" s="367"/>
      <c r="E49" s="367"/>
    </row>
    <row r="50" spans="1:257" s="368" customFormat="1" ht="26.25" customHeight="1" x14ac:dyDescent="0.2">
      <c r="A50" s="919" t="s">
        <v>257</v>
      </c>
      <c r="B50" s="919"/>
      <c r="C50" s="919"/>
      <c r="D50" s="919"/>
      <c r="E50" s="919"/>
      <c r="F50" s="919"/>
      <c r="G50" s="469"/>
      <c r="H50" s="469"/>
      <c r="I50" s="469"/>
    </row>
    <row r="51" spans="1:257" s="368" customFormat="1" ht="29.25" customHeight="1" x14ac:dyDescent="0.2">
      <c r="A51" s="918" t="s">
        <v>256</v>
      </c>
      <c r="B51" s="918"/>
      <c r="C51" s="918"/>
      <c r="D51" s="918"/>
      <c r="E51" s="918"/>
      <c r="F51" s="918"/>
      <c r="G51" s="470"/>
      <c r="H51" s="470"/>
      <c r="I51" s="470"/>
    </row>
    <row r="52" spans="1:257" s="350" customFormat="1" ht="15.75" customHeight="1" x14ac:dyDescent="0.2">
      <c r="A52" s="918" t="s">
        <v>258</v>
      </c>
      <c r="B52" s="918"/>
      <c r="C52" s="918"/>
      <c r="D52" s="918"/>
      <c r="E52" s="918"/>
      <c r="F52" s="918"/>
      <c r="G52" s="470"/>
      <c r="H52" s="470"/>
      <c r="I52" s="470"/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6"/>
      <c r="AH52" s="346"/>
      <c r="AI52" s="346"/>
      <c r="AJ52" s="346"/>
      <c r="AK52" s="346"/>
      <c r="AL52" s="346"/>
      <c r="AM52" s="346"/>
      <c r="AN52" s="346"/>
      <c r="AO52" s="346"/>
      <c r="AP52" s="346"/>
      <c r="AQ52" s="346"/>
      <c r="AR52" s="346"/>
      <c r="AS52" s="346"/>
      <c r="AT52" s="346"/>
      <c r="AU52" s="346"/>
      <c r="AV52" s="346"/>
      <c r="AW52" s="346"/>
      <c r="AX52" s="346"/>
      <c r="AY52" s="346"/>
      <c r="AZ52" s="346"/>
      <c r="BA52" s="346"/>
      <c r="BB52" s="346"/>
      <c r="BC52" s="346"/>
      <c r="BD52" s="346"/>
      <c r="BE52" s="346"/>
      <c r="BF52" s="346"/>
      <c r="BG52" s="346"/>
      <c r="BH52" s="346"/>
      <c r="BI52" s="346"/>
      <c r="BJ52" s="346"/>
      <c r="BK52" s="346"/>
      <c r="BL52" s="346"/>
      <c r="BM52" s="346"/>
      <c r="BN52" s="346"/>
      <c r="BO52" s="346"/>
      <c r="BP52" s="346"/>
      <c r="BQ52" s="346"/>
      <c r="BR52" s="346"/>
      <c r="BS52" s="346"/>
      <c r="BT52" s="346"/>
      <c r="BU52" s="346"/>
      <c r="BV52" s="346"/>
      <c r="BW52" s="346"/>
      <c r="BX52" s="346"/>
      <c r="BY52" s="346"/>
      <c r="BZ52" s="346"/>
      <c r="CA52" s="346"/>
      <c r="CB52" s="346"/>
      <c r="CC52" s="346"/>
      <c r="CD52" s="346"/>
      <c r="CE52" s="346"/>
      <c r="CF52" s="346"/>
      <c r="CG52" s="346"/>
      <c r="CH52" s="346"/>
      <c r="CI52" s="346"/>
      <c r="CJ52" s="346"/>
      <c r="CK52" s="346"/>
      <c r="CL52" s="346"/>
      <c r="CM52" s="346"/>
      <c r="CN52" s="346"/>
      <c r="CO52" s="346"/>
      <c r="CP52" s="346"/>
      <c r="CQ52" s="346"/>
      <c r="CR52" s="346"/>
      <c r="CS52" s="346"/>
      <c r="CT52" s="346"/>
      <c r="CU52" s="346"/>
      <c r="CV52" s="346"/>
      <c r="CW52" s="346"/>
      <c r="CX52" s="346"/>
      <c r="CY52" s="346"/>
      <c r="CZ52" s="346"/>
      <c r="DA52" s="346"/>
      <c r="DB52" s="346"/>
      <c r="DC52" s="346"/>
      <c r="DD52" s="346"/>
      <c r="DE52" s="346"/>
      <c r="DF52" s="346"/>
      <c r="DG52" s="346"/>
      <c r="DH52" s="346"/>
      <c r="DI52" s="346"/>
      <c r="DJ52" s="346"/>
      <c r="DK52" s="346"/>
      <c r="DL52" s="346"/>
      <c r="DM52" s="346"/>
      <c r="DN52" s="346"/>
      <c r="DO52" s="346"/>
      <c r="DP52" s="346"/>
      <c r="DQ52" s="346"/>
      <c r="DR52" s="346"/>
      <c r="DS52" s="346"/>
      <c r="DT52" s="346"/>
      <c r="DU52" s="346"/>
      <c r="DV52" s="346"/>
      <c r="DW52" s="346"/>
      <c r="DX52" s="346"/>
      <c r="DY52" s="346"/>
      <c r="DZ52" s="346"/>
      <c r="EA52" s="346"/>
      <c r="EB52" s="346"/>
      <c r="EC52" s="346"/>
      <c r="ED52" s="346"/>
      <c r="EE52" s="346"/>
      <c r="EF52" s="346"/>
      <c r="EG52" s="346"/>
      <c r="EH52" s="346"/>
      <c r="EI52" s="346"/>
      <c r="EJ52" s="346"/>
      <c r="EK52" s="346"/>
      <c r="EL52" s="346"/>
      <c r="EM52" s="346"/>
      <c r="EN52" s="346"/>
      <c r="EO52" s="346"/>
      <c r="EP52" s="346"/>
      <c r="EQ52" s="346"/>
      <c r="ER52" s="346"/>
      <c r="ES52" s="346"/>
      <c r="ET52" s="346"/>
      <c r="EU52" s="346"/>
      <c r="EV52" s="346"/>
      <c r="EW52" s="346"/>
      <c r="EX52" s="346"/>
      <c r="EY52" s="346"/>
      <c r="EZ52" s="346"/>
      <c r="FA52" s="346"/>
      <c r="FB52" s="346"/>
      <c r="FC52" s="346"/>
      <c r="FD52" s="346"/>
      <c r="FE52" s="346"/>
      <c r="FF52" s="346"/>
      <c r="FG52" s="346"/>
      <c r="FH52" s="346"/>
      <c r="FI52" s="346"/>
      <c r="FJ52" s="346"/>
      <c r="FK52" s="346"/>
      <c r="FL52" s="346"/>
      <c r="FM52" s="346"/>
      <c r="FN52" s="346"/>
      <c r="FO52" s="346"/>
      <c r="FP52" s="346"/>
      <c r="FQ52" s="346"/>
      <c r="FR52" s="346"/>
      <c r="FS52" s="346"/>
      <c r="FT52" s="346"/>
      <c r="FU52" s="346"/>
      <c r="FV52" s="346"/>
      <c r="FW52" s="346"/>
      <c r="FX52" s="346"/>
      <c r="FY52" s="346"/>
      <c r="FZ52" s="346"/>
      <c r="GA52" s="346"/>
      <c r="GB52" s="346"/>
      <c r="GC52" s="346"/>
      <c r="GD52" s="346"/>
      <c r="GE52" s="346"/>
      <c r="GF52" s="346"/>
      <c r="GG52" s="346"/>
      <c r="GH52" s="346"/>
      <c r="GI52" s="346"/>
      <c r="GJ52" s="346"/>
      <c r="GK52" s="346"/>
      <c r="GL52" s="346"/>
      <c r="GM52" s="346"/>
      <c r="GN52" s="346"/>
      <c r="GO52" s="346"/>
      <c r="GP52" s="346"/>
      <c r="GQ52" s="346"/>
      <c r="GR52" s="346"/>
      <c r="GS52" s="346"/>
      <c r="GT52" s="346"/>
      <c r="GU52" s="346"/>
      <c r="GV52" s="346"/>
      <c r="GW52" s="346"/>
      <c r="GX52" s="346"/>
      <c r="GY52" s="346"/>
      <c r="GZ52" s="346"/>
      <c r="HA52" s="346"/>
      <c r="HB52" s="346"/>
      <c r="HC52" s="346"/>
      <c r="HD52" s="346"/>
      <c r="HE52" s="346"/>
      <c r="HF52" s="346"/>
      <c r="HG52" s="346"/>
      <c r="HH52" s="346"/>
      <c r="HI52" s="346"/>
      <c r="HJ52" s="346"/>
      <c r="HK52" s="346"/>
      <c r="HL52" s="346"/>
      <c r="HM52" s="346"/>
      <c r="HN52" s="346"/>
      <c r="HO52" s="346"/>
      <c r="HP52" s="346"/>
      <c r="HQ52" s="346"/>
      <c r="HR52" s="346"/>
      <c r="HS52" s="346"/>
      <c r="HT52" s="346"/>
      <c r="HU52" s="346"/>
      <c r="HV52" s="346"/>
      <c r="HW52" s="346"/>
      <c r="HX52" s="346"/>
      <c r="HY52" s="346"/>
      <c r="HZ52" s="346"/>
      <c r="IA52" s="346"/>
      <c r="IB52" s="346"/>
      <c r="IC52" s="346"/>
      <c r="ID52" s="346"/>
      <c r="IE52" s="346"/>
      <c r="IF52" s="346"/>
      <c r="IG52" s="346"/>
      <c r="IH52" s="346"/>
      <c r="II52" s="346"/>
      <c r="IJ52" s="346"/>
      <c r="IK52" s="346"/>
      <c r="IL52" s="346"/>
      <c r="IM52" s="346"/>
      <c r="IN52" s="346"/>
      <c r="IO52" s="346"/>
      <c r="IP52" s="346"/>
      <c r="IQ52" s="346"/>
      <c r="IR52" s="346"/>
      <c r="IS52" s="346"/>
      <c r="IT52" s="346"/>
      <c r="IU52" s="346"/>
      <c r="IV52" s="346"/>
      <c r="IW52" s="346"/>
    </row>
    <row r="54" spans="1:257" x14ac:dyDescent="0.25">
      <c r="A54" s="610"/>
      <c r="B54" s="610"/>
      <c r="C54" s="610"/>
      <c r="D54" s="610"/>
      <c r="E54" s="610"/>
    </row>
    <row r="55" spans="1:257" x14ac:dyDescent="0.25">
      <c r="A55" s="917" t="s">
        <v>259</v>
      </c>
      <c r="B55" s="917"/>
      <c r="C55" s="917"/>
      <c r="D55" s="917"/>
      <c r="E55" s="917"/>
    </row>
  </sheetData>
  <mergeCells count="46">
    <mergeCell ref="E12:F12"/>
    <mergeCell ref="E13:F13"/>
    <mergeCell ref="E14:F14"/>
    <mergeCell ref="E15:F15"/>
    <mergeCell ref="A55:E55"/>
    <mergeCell ref="A52:F52"/>
    <mergeCell ref="A51:F51"/>
    <mergeCell ref="A50:F50"/>
    <mergeCell ref="E33:F33"/>
    <mergeCell ref="E34:F34"/>
    <mergeCell ref="E35:F35"/>
    <mergeCell ref="E48:F48"/>
    <mergeCell ref="E44:F44"/>
    <mergeCell ref="E45:F45"/>
    <mergeCell ref="E46:F46"/>
    <mergeCell ref="E47:F47"/>
    <mergeCell ref="E16:F16"/>
    <mergeCell ref="E17:F17"/>
    <mergeCell ref="E18:F18"/>
    <mergeCell ref="E19:F19"/>
    <mergeCell ref="E20:F20"/>
    <mergeCell ref="E21:F21"/>
    <mergeCell ref="E22:F22"/>
    <mergeCell ref="E23:F23"/>
    <mergeCell ref="E40:F40"/>
    <mergeCell ref="E41:F41"/>
    <mergeCell ref="E32:F32"/>
    <mergeCell ref="E28:F28"/>
    <mergeCell ref="E29:F29"/>
    <mergeCell ref="E30:F30"/>
    <mergeCell ref="E31:F31"/>
    <mergeCell ref="E24:F24"/>
    <mergeCell ref="E25:F25"/>
    <mergeCell ref="E26:F26"/>
    <mergeCell ref="E27:F27"/>
    <mergeCell ref="E36:F36"/>
    <mergeCell ref="E37:F37"/>
    <mergeCell ref="A4:F4"/>
    <mergeCell ref="A2:F2"/>
    <mergeCell ref="A3:F3"/>
    <mergeCell ref="A10:A11"/>
    <mergeCell ref="B10:B11"/>
    <mergeCell ref="E10:F10"/>
    <mergeCell ref="D10:D11"/>
    <mergeCell ref="C10:C11"/>
    <mergeCell ref="E11:F11"/>
  </mergeCells>
  <phoneticPr fontId="0" type="noConversion"/>
  <printOptions horizontalCentered="1"/>
  <pageMargins left="0.59055118110236227" right="0.39370078740157483" top="0.78740157480314965" bottom="0.59055118110236227" header="0.51181102362204722" footer="0.51181102362204722"/>
  <pageSetup paperSize="9"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view="pageBreakPreview" topLeftCell="A10" zoomScale="75" zoomScaleNormal="80" workbookViewId="0">
      <selection activeCell="B24" sqref="B24"/>
    </sheetView>
  </sheetViews>
  <sheetFormatPr defaultColWidth="8.5" defaultRowHeight="12.75" x14ac:dyDescent="0.2"/>
  <cols>
    <col min="1" max="1" width="8.5" style="567" customWidth="1"/>
    <col min="2" max="2" width="67.5" style="567" customWidth="1"/>
    <col min="3" max="3" width="23.1640625" style="567" customWidth="1"/>
    <col min="4" max="4" width="21" style="567" customWidth="1"/>
    <col min="5" max="5" width="20.83203125" style="567" customWidth="1"/>
    <col min="6" max="6" width="23" style="567" customWidth="1"/>
    <col min="7" max="7" width="20" style="567" customWidth="1"/>
    <col min="8" max="8" width="12.6640625" style="567" customWidth="1"/>
    <col min="9" max="255" width="9.33203125" style="567" customWidth="1"/>
    <col min="256" max="16384" width="8.5" style="567"/>
  </cols>
  <sheetData>
    <row r="1" spans="1:6" ht="39.75" customHeight="1" x14ac:dyDescent="0.25">
      <c r="A1" s="566"/>
      <c r="F1" s="565" t="s">
        <v>316</v>
      </c>
    </row>
    <row r="2" spans="1:6" ht="15.75" x14ac:dyDescent="0.25">
      <c r="A2" s="945" t="s">
        <v>0</v>
      </c>
      <c r="B2" s="945"/>
      <c r="C2" s="945"/>
      <c r="D2" s="945"/>
      <c r="E2" s="945"/>
      <c r="F2" s="945"/>
    </row>
    <row r="3" spans="1:6" ht="15.75" x14ac:dyDescent="0.25">
      <c r="A3" s="945" t="s">
        <v>330</v>
      </c>
      <c r="B3" s="945"/>
      <c r="C3" s="945"/>
      <c r="D3" s="945"/>
      <c r="E3" s="945"/>
      <c r="F3" s="945"/>
    </row>
    <row r="4" spans="1:6" ht="15.75" x14ac:dyDescent="0.25">
      <c r="A4" s="945" t="s">
        <v>331</v>
      </c>
      <c r="B4" s="945"/>
      <c r="C4" s="945"/>
      <c r="D4" s="945"/>
      <c r="E4" s="945"/>
      <c r="F4" s="945"/>
    </row>
    <row r="5" spans="1:6" ht="15.75" x14ac:dyDescent="0.25">
      <c r="A5" s="568"/>
      <c r="B5" s="568"/>
      <c r="C5" s="568"/>
      <c r="D5" s="568"/>
      <c r="E5" s="568"/>
      <c r="F5" s="568"/>
    </row>
    <row r="6" spans="1:6" ht="16.5" thickBot="1" x14ac:dyDescent="0.3">
      <c r="A6" s="569"/>
      <c r="B6" s="569"/>
      <c r="C6" s="569"/>
      <c r="D6" s="569"/>
      <c r="E6" s="569"/>
      <c r="F6" s="569"/>
    </row>
    <row r="7" spans="1:6" ht="15.75" x14ac:dyDescent="0.25">
      <c r="A7" s="570"/>
      <c r="B7" s="571"/>
      <c r="C7" s="572" t="s">
        <v>260</v>
      </c>
      <c r="D7" s="572" t="s">
        <v>229</v>
      </c>
      <c r="E7" s="572" t="s">
        <v>230</v>
      </c>
      <c r="F7" s="573" t="s">
        <v>198</v>
      </c>
    </row>
    <row r="8" spans="1:6" ht="15.75" x14ac:dyDescent="0.25">
      <c r="A8" s="574" t="s">
        <v>185</v>
      </c>
      <c r="B8" s="575" t="s">
        <v>186</v>
      </c>
      <c r="C8" s="575"/>
      <c r="D8" s="575" t="s">
        <v>231</v>
      </c>
      <c r="E8" s="575" t="s">
        <v>232</v>
      </c>
      <c r="F8" s="576" t="s">
        <v>233</v>
      </c>
    </row>
    <row r="9" spans="1:6" ht="18" customHeight="1" x14ac:dyDescent="0.25">
      <c r="A9" s="577"/>
      <c r="B9" s="578"/>
      <c r="C9" s="575" t="s">
        <v>295</v>
      </c>
      <c r="D9" s="575" t="s">
        <v>295</v>
      </c>
      <c r="E9" s="575" t="s">
        <v>295</v>
      </c>
      <c r="F9" s="576" t="s">
        <v>234</v>
      </c>
    </row>
    <row r="10" spans="1:6" ht="18" customHeight="1" x14ac:dyDescent="0.25">
      <c r="A10" s="579"/>
      <c r="B10" s="580"/>
      <c r="C10" s="575"/>
      <c r="D10" s="575"/>
      <c r="E10" s="575"/>
      <c r="F10" s="576" t="s">
        <v>295</v>
      </c>
    </row>
    <row r="11" spans="1:6" ht="16.5" thickBot="1" x14ac:dyDescent="0.3">
      <c r="A11" s="581">
        <v>1</v>
      </c>
      <c r="B11" s="582">
        <v>2</v>
      </c>
      <c r="C11" s="582">
        <v>3</v>
      </c>
      <c r="D11" s="582">
        <v>4</v>
      </c>
      <c r="E11" s="582">
        <v>5</v>
      </c>
      <c r="F11" s="583">
        <v>6</v>
      </c>
    </row>
    <row r="12" spans="1:6" ht="15.75" x14ac:dyDescent="0.25">
      <c r="A12" s="577"/>
      <c r="B12" s="578" t="s">
        <v>294</v>
      </c>
      <c r="C12" s="584"/>
      <c r="D12" s="584"/>
      <c r="E12" s="584"/>
      <c r="F12" s="585"/>
    </row>
    <row r="13" spans="1:6" ht="15.75" x14ac:dyDescent="0.25">
      <c r="A13" s="577"/>
      <c r="B13" s="578"/>
      <c r="C13" s="584"/>
      <c r="D13" s="584"/>
      <c r="E13" s="584"/>
      <c r="F13" s="585"/>
    </row>
    <row r="14" spans="1:6" ht="15.75" x14ac:dyDescent="0.25">
      <c r="A14" s="574">
        <v>1</v>
      </c>
      <c r="B14" s="578" t="s">
        <v>6</v>
      </c>
      <c r="C14" s="586">
        <v>0</v>
      </c>
      <c r="D14" s="586">
        <v>0</v>
      </c>
      <c r="E14" s="586">
        <v>0</v>
      </c>
      <c r="F14" s="587">
        <f>SUM(C14:E14)</f>
        <v>0</v>
      </c>
    </row>
    <row r="15" spans="1:6" ht="15.75" x14ac:dyDescent="0.25">
      <c r="A15" s="577"/>
      <c r="B15" s="578"/>
      <c r="C15" s="586"/>
      <c r="D15" s="586"/>
      <c r="E15" s="586"/>
      <c r="F15" s="587"/>
    </row>
    <row r="16" spans="1:6" ht="15.75" x14ac:dyDescent="0.25">
      <c r="A16" s="574">
        <v>2</v>
      </c>
      <c r="B16" s="578" t="s">
        <v>235</v>
      </c>
      <c r="C16" s="586">
        <v>0</v>
      </c>
      <c r="D16" s="586">
        <v>0</v>
      </c>
      <c r="E16" s="586">
        <v>0</v>
      </c>
      <c r="F16" s="587">
        <f>SUM(C16:E16)</f>
        <v>0</v>
      </c>
    </row>
    <row r="17" spans="1:8" ht="15.75" x14ac:dyDescent="0.25">
      <c r="A17" s="574">
        <f>A16+1</f>
        <v>3</v>
      </c>
      <c r="B17" s="578" t="s">
        <v>143</v>
      </c>
      <c r="C17" s="586">
        <v>0</v>
      </c>
      <c r="D17" s="586">
        <v>0</v>
      </c>
      <c r="E17" s="586">
        <v>0</v>
      </c>
      <c r="F17" s="587">
        <f>SUM(C17:E17)</f>
        <v>0</v>
      </c>
    </row>
    <row r="18" spans="1:8" ht="15.75" x14ac:dyDescent="0.25">
      <c r="A18" s="574"/>
      <c r="B18" s="578"/>
      <c r="C18" s="586"/>
      <c r="D18" s="586"/>
      <c r="E18" s="586"/>
      <c r="F18" s="587"/>
    </row>
    <row r="19" spans="1:8" ht="15.75" x14ac:dyDescent="0.25">
      <c r="A19" s="574">
        <f>A17+1</f>
        <v>4</v>
      </c>
      <c r="B19" s="578" t="s">
        <v>308</v>
      </c>
      <c r="C19" s="586">
        <v>0</v>
      </c>
      <c r="D19" s="586">
        <v>0</v>
      </c>
      <c r="E19" s="586">
        <v>0</v>
      </c>
      <c r="F19" s="587">
        <f>SUM(C19:E19)</f>
        <v>0</v>
      </c>
      <c r="G19" s="588"/>
    </row>
    <row r="20" spans="1:8" ht="15.75" x14ac:dyDescent="0.25">
      <c r="A20" s="574"/>
      <c r="B20" s="578"/>
      <c r="C20" s="586"/>
      <c r="D20" s="586"/>
      <c r="E20" s="586"/>
      <c r="F20" s="587"/>
    </row>
    <row r="21" spans="1:8" ht="15.75" x14ac:dyDescent="0.25">
      <c r="A21" s="574">
        <v>5</v>
      </c>
      <c r="B21" s="578" t="s">
        <v>146</v>
      </c>
      <c r="C21" s="586">
        <f>SUM(C22:C26)</f>
        <v>0</v>
      </c>
      <c r="D21" s="586">
        <f>SUM(D22:D26)</f>
        <v>0</v>
      </c>
      <c r="E21" s="586">
        <f>SUM(E22:E26)</f>
        <v>0</v>
      </c>
      <c r="F21" s="587">
        <f t="shared" ref="F21:F26" si="0">SUM(C21:E21)</f>
        <v>0</v>
      </c>
      <c r="G21" s="589"/>
      <c r="H21" s="589"/>
    </row>
    <row r="22" spans="1:8" ht="15.75" x14ac:dyDescent="0.25">
      <c r="A22" s="590" t="s">
        <v>203</v>
      </c>
      <c r="B22" s="578" t="s">
        <v>236</v>
      </c>
      <c r="C22" s="591">
        <v>0</v>
      </c>
      <c r="D22" s="591">
        <v>0</v>
      </c>
      <c r="E22" s="591">
        <v>0</v>
      </c>
      <c r="F22" s="592">
        <f t="shared" si="0"/>
        <v>0</v>
      </c>
    </row>
    <row r="23" spans="1:8" ht="15.75" x14ac:dyDescent="0.25">
      <c r="A23" s="590" t="s">
        <v>204</v>
      </c>
      <c r="B23" s="578" t="s">
        <v>237</v>
      </c>
      <c r="C23" s="591">
        <v>0</v>
      </c>
      <c r="D23" s="591">
        <v>0</v>
      </c>
      <c r="E23" s="591">
        <v>0</v>
      </c>
      <c r="F23" s="592">
        <f t="shared" si="0"/>
        <v>0</v>
      </c>
    </row>
    <row r="24" spans="1:8" ht="15.75" x14ac:dyDescent="0.25">
      <c r="A24" s="590" t="s">
        <v>205</v>
      </c>
      <c r="B24" s="578" t="s">
        <v>238</v>
      </c>
      <c r="C24" s="591">
        <v>0</v>
      </c>
      <c r="D24" s="591">
        <v>0</v>
      </c>
      <c r="E24" s="591">
        <v>0</v>
      </c>
      <c r="F24" s="592">
        <f t="shared" si="0"/>
        <v>0</v>
      </c>
    </row>
    <row r="25" spans="1:8" ht="15.75" x14ac:dyDescent="0.25">
      <c r="A25" s="590" t="s">
        <v>206</v>
      </c>
      <c r="B25" s="578" t="s">
        <v>239</v>
      </c>
      <c r="C25" s="591">
        <v>0</v>
      </c>
      <c r="D25" s="591">
        <v>0</v>
      </c>
      <c r="E25" s="591">
        <v>0</v>
      </c>
      <c r="F25" s="592">
        <f t="shared" si="0"/>
        <v>0</v>
      </c>
    </row>
    <row r="26" spans="1:8" ht="15.75" x14ac:dyDescent="0.25">
      <c r="A26" s="590" t="s">
        <v>207</v>
      </c>
      <c r="B26" s="578" t="s">
        <v>263</v>
      </c>
      <c r="C26" s="591">
        <f>SUM(C22:C25)*0.02</f>
        <v>0</v>
      </c>
      <c r="D26" s="591">
        <f>SUM(D22:D25)*0.02</f>
        <v>0</v>
      </c>
      <c r="E26" s="591">
        <f>SUM(E22:E25)*0.02</f>
        <v>0</v>
      </c>
      <c r="F26" s="592">
        <f t="shared" si="0"/>
        <v>0</v>
      </c>
    </row>
    <row r="27" spans="1:8" ht="15.75" x14ac:dyDescent="0.25">
      <c r="A27" s="574"/>
      <c r="B27" s="578"/>
      <c r="C27" s="586"/>
      <c r="D27" s="586"/>
      <c r="E27" s="586"/>
      <c r="F27" s="587"/>
    </row>
    <row r="28" spans="1:8" ht="15.75" x14ac:dyDescent="0.25">
      <c r="A28" s="574">
        <f>A21+1</f>
        <v>6</v>
      </c>
      <c r="B28" s="578" t="s">
        <v>240</v>
      </c>
      <c r="C28" s="586">
        <v>0</v>
      </c>
      <c r="D28" s="586">
        <v>0</v>
      </c>
      <c r="E28" s="586">
        <v>0</v>
      </c>
      <c r="F28" s="587">
        <f>SUM(C28:E28)</f>
        <v>0</v>
      </c>
    </row>
    <row r="29" spans="1:8" ht="15.75" x14ac:dyDescent="0.25">
      <c r="A29" s="574"/>
      <c r="B29" s="578"/>
      <c r="C29" s="586"/>
      <c r="D29" s="586"/>
      <c r="E29" s="586"/>
      <c r="F29" s="587"/>
    </row>
    <row r="30" spans="1:8" ht="15.75" x14ac:dyDescent="0.25">
      <c r="A30" s="574">
        <f>A28+1</f>
        <v>7</v>
      </c>
      <c r="B30" s="578" t="s">
        <v>241</v>
      </c>
      <c r="C30" s="586">
        <v>0</v>
      </c>
      <c r="D30" s="586">
        <v>0</v>
      </c>
      <c r="E30" s="586">
        <v>0</v>
      </c>
      <c r="F30" s="587">
        <f>SUM(C30:E30)</f>
        <v>0</v>
      </c>
    </row>
    <row r="31" spans="1:8" ht="15.75" x14ac:dyDescent="0.25">
      <c r="A31" s="574"/>
      <c r="B31" s="578"/>
      <c r="C31" s="586"/>
      <c r="D31" s="586"/>
      <c r="E31" s="586"/>
      <c r="F31" s="587"/>
    </row>
    <row r="32" spans="1:8" ht="15.75" x14ac:dyDescent="0.25">
      <c r="A32" s="574">
        <f>A30+1</f>
        <v>8</v>
      </c>
      <c r="B32" s="578" t="s">
        <v>225</v>
      </c>
      <c r="C32" s="586">
        <f>SUM(C14:C21,C28:C31)</f>
        <v>0</v>
      </c>
      <c r="D32" s="586">
        <f>SUM(D14:D21,D28:D31)</f>
        <v>0</v>
      </c>
      <c r="E32" s="586">
        <f>SUM(E14:E21,E28:E31)</f>
        <v>0</v>
      </c>
      <c r="F32" s="587">
        <f>SUM(C32:E32)</f>
        <v>0</v>
      </c>
      <c r="G32" s="589"/>
    </row>
    <row r="33" spans="1:10" ht="15.75" x14ac:dyDescent="0.25">
      <c r="A33" s="574"/>
      <c r="B33" s="578"/>
      <c r="C33" s="586"/>
      <c r="D33" s="586"/>
      <c r="E33" s="586"/>
      <c r="F33" s="587"/>
    </row>
    <row r="34" spans="1:10" ht="15.75" x14ac:dyDescent="0.25">
      <c r="A34" s="574">
        <v>9</v>
      </c>
      <c r="B34" s="578" t="s">
        <v>261</v>
      </c>
      <c r="C34" s="586"/>
      <c r="D34" s="586"/>
      <c r="E34" s="586"/>
      <c r="F34" s="587"/>
    </row>
    <row r="35" spans="1:10" ht="15.75" x14ac:dyDescent="0.25">
      <c r="A35" s="574"/>
      <c r="B35" s="578"/>
      <c r="C35" s="586"/>
      <c r="D35" s="586"/>
      <c r="E35" s="586"/>
      <c r="F35" s="587"/>
    </row>
    <row r="36" spans="1:10" ht="15.75" x14ac:dyDescent="0.25">
      <c r="A36" s="574">
        <v>10</v>
      </c>
      <c r="B36" s="578" t="s">
        <v>226</v>
      </c>
      <c r="C36" s="586">
        <f>C32*1.15</f>
        <v>0</v>
      </c>
      <c r="D36" s="586">
        <f>D32*1.15</f>
        <v>0</v>
      </c>
      <c r="E36" s="586">
        <f>E32*1.15</f>
        <v>0</v>
      </c>
      <c r="F36" s="587">
        <f>SUM(C36:E36)</f>
        <v>0</v>
      </c>
    </row>
    <row r="37" spans="1:10" ht="15.75" x14ac:dyDescent="0.25">
      <c r="A37" s="574"/>
      <c r="B37" s="578"/>
      <c r="C37" s="586"/>
      <c r="D37" s="586"/>
      <c r="E37" s="586"/>
      <c r="F37" s="587"/>
    </row>
    <row r="38" spans="1:10" ht="15.75" x14ac:dyDescent="0.25">
      <c r="A38" s="574">
        <v>11</v>
      </c>
      <c r="B38" s="578" t="s">
        <v>262</v>
      </c>
      <c r="C38" s="586"/>
      <c r="D38" s="586"/>
      <c r="E38" s="586"/>
      <c r="F38" s="587"/>
    </row>
    <row r="39" spans="1:10" ht="15.75" x14ac:dyDescent="0.25">
      <c r="A39" s="574"/>
      <c r="B39" s="578"/>
      <c r="C39" s="586"/>
      <c r="D39" s="586"/>
      <c r="E39" s="586"/>
      <c r="F39" s="587"/>
    </row>
    <row r="40" spans="1:10" ht="15.75" x14ac:dyDescent="0.25">
      <c r="A40" s="574">
        <v>12</v>
      </c>
      <c r="B40" s="578" t="s">
        <v>27</v>
      </c>
      <c r="C40" s="586">
        <f>C36*1.1</f>
        <v>0</v>
      </c>
      <c r="D40" s="586">
        <f>D36*1.1</f>
        <v>0</v>
      </c>
      <c r="E40" s="586">
        <f>E36*1.1</f>
        <v>0</v>
      </c>
      <c r="F40" s="587">
        <f>SUM(C40:E40)</f>
        <v>0</v>
      </c>
      <c r="G40" s="593"/>
      <c r="H40" s="593"/>
      <c r="I40" s="594"/>
    </row>
    <row r="41" spans="1:10" ht="15.75" x14ac:dyDescent="0.25">
      <c r="A41" s="574"/>
      <c r="B41" s="578"/>
      <c r="C41" s="586"/>
      <c r="D41" s="586"/>
      <c r="E41" s="586"/>
      <c r="F41" s="587"/>
    </row>
    <row r="42" spans="1:10" ht="15.75" x14ac:dyDescent="0.25">
      <c r="A42" s="595">
        <f>A40+1</f>
        <v>13</v>
      </c>
      <c r="B42" s="596" t="s">
        <v>209</v>
      </c>
      <c r="C42" s="597">
        <f>C40</f>
        <v>0</v>
      </c>
      <c r="D42" s="597">
        <f>D40</f>
        <v>0</v>
      </c>
      <c r="E42" s="597">
        <f>E40</f>
        <v>0</v>
      </c>
      <c r="F42" s="598">
        <f>SUM(C42:E42)</f>
        <v>0</v>
      </c>
    </row>
    <row r="43" spans="1:10" ht="15.75" x14ac:dyDescent="0.25">
      <c r="A43" s="574"/>
      <c r="B43" s="578"/>
      <c r="C43" s="586"/>
      <c r="D43" s="586"/>
      <c r="E43" s="586"/>
      <c r="F43" s="587"/>
    </row>
    <row r="44" spans="1:10" ht="15.75" x14ac:dyDescent="0.25">
      <c r="A44" s="574">
        <v>14</v>
      </c>
      <c r="B44" s="578" t="s">
        <v>211</v>
      </c>
      <c r="C44" s="586">
        <f>SUM(C42:C43)</f>
        <v>0</v>
      </c>
      <c r="D44" s="586">
        <f>SUM(D42:D43)</f>
        <v>0</v>
      </c>
      <c r="E44" s="586">
        <f>SUM(E42:E43)</f>
        <v>0</v>
      </c>
      <c r="F44" s="587">
        <f>SUM(C44:E44)</f>
        <v>0</v>
      </c>
    </row>
    <row r="45" spans="1:10" ht="18" customHeight="1" thickBot="1" x14ac:dyDescent="0.3">
      <c r="A45" s="599"/>
      <c r="B45" s="600"/>
      <c r="C45" s="601"/>
      <c r="D45" s="601"/>
      <c r="E45" s="601"/>
      <c r="F45" s="602"/>
    </row>
    <row r="46" spans="1:10" x14ac:dyDescent="0.2">
      <c r="B46" s="588"/>
      <c r="C46" s="603"/>
      <c r="D46" s="603"/>
      <c r="E46" s="603"/>
      <c r="F46" s="603"/>
    </row>
    <row r="47" spans="1:10" x14ac:dyDescent="0.2">
      <c r="B47" s="588"/>
    </row>
    <row r="48" spans="1:10" s="604" customFormat="1" ht="15.75" customHeight="1" x14ac:dyDescent="0.25">
      <c r="A48" s="944" t="s">
        <v>257</v>
      </c>
      <c r="B48" s="944"/>
      <c r="C48" s="944"/>
      <c r="D48" s="944"/>
      <c r="E48" s="944"/>
      <c r="F48" s="944"/>
      <c r="H48" s="421"/>
      <c r="I48" s="421"/>
      <c r="J48" s="421"/>
    </row>
    <row r="49" spans="1:10" s="604" customFormat="1" ht="30.75" customHeight="1" x14ac:dyDescent="0.25">
      <c r="A49" s="918" t="s">
        <v>256</v>
      </c>
      <c r="B49" s="918"/>
      <c r="C49" s="918"/>
      <c r="D49" s="918"/>
      <c r="E49" s="918"/>
      <c r="F49" s="918"/>
      <c r="H49" s="421"/>
      <c r="I49" s="421"/>
      <c r="J49" s="421"/>
    </row>
    <row r="50" spans="1:10" s="604" customFormat="1" ht="15.75" customHeight="1" x14ac:dyDescent="0.25">
      <c r="A50" s="918" t="s">
        <v>258</v>
      </c>
      <c r="B50" s="918"/>
      <c r="C50" s="918"/>
      <c r="D50" s="918"/>
      <c r="E50" s="918"/>
      <c r="F50" s="918"/>
      <c r="H50" s="422"/>
      <c r="I50" s="422"/>
      <c r="J50" s="422"/>
    </row>
    <row r="51" spans="1:10" s="604" customFormat="1" ht="15.75" x14ac:dyDescent="0.2">
      <c r="C51" s="605"/>
      <c r="D51" s="605"/>
      <c r="H51" s="606"/>
      <c r="I51" s="606"/>
      <c r="J51" s="606"/>
    </row>
    <row r="52" spans="1:10" s="604" customFormat="1" ht="15.75" x14ac:dyDescent="0.25">
      <c r="A52" s="609"/>
      <c r="B52" s="609"/>
      <c r="C52" s="609"/>
      <c r="D52" s="609"/>
      <c r="E52" s="609"/>
      <c r="H52" s="606"/>
      <c r="I52" s="606"/>
      <c r="J52" s="606"/>
    </row>
    <row r="53" spans="1:10" s="604" customFormat="1" ht="15.75" x14ac:dyDescent="0.25">
      <c r="A53" s="943" t="s">
        <v>259</v>
      </c>
      <c r="B53" s="943"/>
      <c r="C53" s="943"/>
      <c r="D53" s="943"/>
      <c r="E53" s="943"/>
      <c r="H53" s="606"/>
      <c r="I53" s="606"/>
      <c r="J53" s="606"/>
    </row>
    <row r="54" spans="1:10" s="604" customFormat="1" ht="15.75" x14ac:dyDescent="0.25">
      <c r="B54" s="420"/>
      <c r="C54" s="421"/>
      <c r="D54" s="606"/>
      <c r="E54" s="606"/>
      <c r="F54" s="421"/>
      <c r="H54" s="606"/>
      <c r="I54" s="606"/>
      <c r="J54" s="606"/>
    </row>
    <row r="55" spans="1:10" s="604" customFormat="1" ht="15.75" x14ac:dyDescent="0.25">
      <c r="B55" s="607"/>
      <c r="C55" s="421"/>
      <c r="D55" s="606"/>
      <c r="E55" s="606"/>
      <c r="F55" s="608"/>
      <c r="H55" s="606"/>
      <c r="I55" s="606"/>
      <c r="J55" s="606"/>
    </row>
  </sheetData>
  <mergeCells count="7">
    <mergeCell ref="A53:E53"/>
    <mergeCell ref="A48:F48"/>
    <mergeCell ref="A49:F49"/>
    <mergeCell ref="A50:F50"/>
    <mergeCell ref="A2:F2"/>
    <mergeCell ref="A3:F3"/>
    <mergeCell ref="A4:F4"/>
  </mergeCells>
  <phoneticPr fontId="37" type="noConversion"/>
  <printOptions horizontalCentered="1"/>
  <pageMargins left="0.43333333333333335" right="0.2361111111111111" top="0.78749999999999998" bottom="0.98402777777777772" header="0.51180555555555551" footer="0.51180555555555551"/>
  <pageSetup paperSize="9" scale="66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view="pageBreakPreview" topLeftCell="A19" zoomScaleNormal="100" zoomScaleSheetLayoutView="100" workbookViewId="0">
      <selection activeCell="D32" sqref="D32"/>
    </sheetView>
  </sheetViews>
  <sheetFormatPr defaultRowHeight="15" x14ac:dyDescent="0.25"/>
  <cols>
    <col min="1" max="1" width="6.83203125" style="380" customWidth="1"/>
    <col min="2" max="2" width="42.83203125" style="380" customWidth="1"/>
    <col min="3" max="3" width="10" style="380" customWidth="1"/>
    <col min="4" max="4" width="13" style="380" customWidth="1"/>
    <col min="5" max="5" width="30.5" style="380" customWidth="1"/>
    <col min="6" max="6" width="10" style="380" customWidth="1"/>
    <col min="7" max="7" width="9.6640625" style="380" customWidth="1"/>
    <col min="8" max="16384" width="9.33203125" style="380"/>
  </cols>
  <sheetData>
    <row r="1" spans="1:7" ht="15.75" x14ac:dyDescent="0.25">
      <c r="E1" s="565" t="s">
        <v>317</v>
      </c>
    </row>
    <row r="2" spans="1:7" ht="24" customHeight="1" x14ac:dyDescent="0.25">
      <c r="A2" s="946" t="s">
        <v>0</v>
      </c>
      <c r="B2" s="946"/>
      <c r="C2" s="946"/>
      <c r="D2" s="946"/>
      <c r="E2" s="946"/>
    </row>
    <row r="3" spans="1:7" ht="15.75" x14ac:dyDescent="0.25">
      <c r="A3" s="947" t="s">
        <v>269</v>
      </c>
      <c r="B3" s="947"/>
      <c r="C3" s="947"/>
      <c r="D3" s="947"/>
      <c r="E3" s="947"/>
    </row>
    <row r="4" spans="1:7" ht="15.75" x14ac:dyDescent="0.25">
      <c r="A4" s="947" t="s">
        <v>222</v>
      </c>
      <c r="B4" s="947"/>
      <c r="C4" s="947"/>
      <c r="D4" s="947"/>
      <c r="E4" s="947"/>
    </row>
    <row r="5" spans="1:7" ht="15.75" x14ac:dyDescent="0.25">
      <c r="A5" s="947" t="s">
        <v>223</v>
      </c>
      <c r="B5" s="947"/>
      <c r="C5" s="947"/>
      <c r="D5" s="947"/>
      <c r="E5" s="947"/>
    </row>
    <row r="6" spans="1:7" ht="15.75" x14ac:dyDescent="0.25">
      <c r="A6" s="947" t="s">
        <v>224</v>
      </c>
      <c r="B6" s="947"/>
      <c r="C6" s="947"/>
      <c r="D6" s="947"/>
      <c r="E6" s="947"/>
    </row>
    <row r="7" spans="1:7" ht="15.75" x14ac:dyDescent="0.25">
      <c r="A7" s="946" t="s">
        <v>271</v>
      </c>
      <c r="B7" s="946"/>
      <c r="C7" s="946"/>
      <c r="D7" s="946"/>
      <c r="E7" s="946"/>
    </row>
    <row r="8" spans="1:7" ht="17.25" customHeight="1" thickBot="1" x14ac:dyDescent="0.3"/>
    <row r="9" spans="1:7" s="381" customFormat="1" ht="37.5" customHeight="1" thickBot="1" x14ac:dyDescent="0.25">
      <c r="A9" s="409" t="s">
        <v>15</v>
      </c>
      <c r="B9" s="410" t="s">
        <v>37</v>
      </c>
      <c r="C9" s="471" t="s">
        <v>187</v>
      </c>
      <c r="D9" s="472" t="s">
        <v>250</v>
      </c>
      <c r="E9" s="411" t="s">
        <v>14</v>
      </c>
    </row>
    <row r="10" spans="1:7" s="381" customFormat="1" ht="16.5" customHeight="1" thickBot="1" x14ac:dyDescent="0.25">
      <c r="A10" s="409">
        <v>1</v>
      </c>
      <c r="B10" s="410">
        <v>2</v>
      </c>
      <c r="C10" s="471">
        <v>3</v>
      </c>
      <c r="D10" s="472">
        <v>4</v>
      </c>
      <c r="E10" s="411">
        <v>5</v>
      </c>
    </row>
    <row r="11" spans="1:7" x14ac:dyDescent="0.25">
      <c r="A11" s="382"/>
      <c r="B11" s="383"/>
      <c r="C11" s="385"/>
      <c r="D11" s="473"/>
      <c r="E11" s="384"/>
      <c r="F11" s="386"/>
    </row>
    <row r="12" spans="1:7" x14ac:dyDescent="0.25">
      <c r="A12" s="382"/>
      <c r="B12" s="383" t="s">
        <v>189</v>
      </c>
      <c r="C12" s="385" t="s">
        <v>268</v>
      </c>
      <c r="D12" s="473"/>
      <c r="E12" s="384"/>
      <c r="F12" s="386"/>
    </row>
    <row r="13" spans="1:7" x14ac:dyDescent="0.25">
      <c r="A13" s="382"/>
      <c r="B13" s="383"/>
      <c r="C13" s="385"/>
      <c r="D13" s="473"/>
      <c r="E13" s="384"/>
      <c r="F13" s="386"/>
    </row>
    <row r="14" spans="1:7" x14ac:dyDescent="0.25">
      <c r="A14" s="382">
        <v>1</v>
      </c>
      <c r="B14" s="383" t="s">
        <v>4</v>
      </c>
      <c r="C14" s="385" t="s">
        <v>137</v>
      </c>
      <c r="D14" s="473"/>
      <c r="E14" s="406">
        <v>0</v>
      </c>
      <c r="F14" s="386"/>
      <c r="G14" s="387"/>
    </row>
    <row r="15" spans="1:7" x14ac:dyDescent="0.25">
      <c r="A15" s="382"/>
      <c r="B15" s="383"/>
      <c r="C15" s="388"/>
      <c r="D15" s="474"/>
      <c r="E15" s="406"/>
      <c r="F15" s="386"/>
      <c r="G15" s="387"/>
    </row>
    <row r="16" spans="1:7" x14ac:dyDescent="0.25">
      <c r="A16" s="382">
        <f>A14+1</f>
        <v>2</v>
      </c>
      <c r="B16" s="383" t="s">
        <v>143</v>
      </c>
      <c r="C16" s="385"/>
      <c r="D16" s="473"/>
      <c r="E16" s="406">
        <v>0</v>
      </c>
      <c r="F16" s="386"/>
      <c r="G16" s="387"/>
    </row>
    <row r="17" spans="1:7" x14ac:dyDescent="0.25">
      <c r="A17" s="382"/>
      <c r="B17" s="383"/>
      <c r="C17" s="385"/>
      <c r="D17" s="473"/>
      <c r="E17" s="406"/>
      <c r="F17" s="386"/>
      <c r="G17" s="387"/>
    </row>
    <row r="18" spans="1:7" x14ac:dyDescent="0.25">
      <c r="A18" s="382">
        <f>A16+1</f>
        <v>3</v>
      </c>
      <c r="B18" s="383" t="s">
        <v>307</v>
      </c>
      <c r="C18" s="388" t="s">
        <v>118</v>
      </c>
      <c r="D18" s="474"/>
      <c r="E18" s="406">
        <v>0</v>
      </c>
      <c r="F18" s="386"/>
      <c r="G18" s="387"/>
    </row>
    <row r="19" spans="1:7" x14ac:dyDescent="0.25">
      <c r="A19" s="382"/>
      <c r="B19" s="383"/>
      <c r="C19" s="385"/>
      <c r="D19" s="473"/>
      <c r="E19" s="406"/>
      <c r="F19" s="386"/>
      <c r="G19" s="387"/>
    </row>
    <row r="20" spans="1:7" x14ac:dyDescent="0.25">
      <c r="A20" s="382">
        <f>A18+1</f>
        <v>4</v>
      </c>
      <c r="B20" s="383" t="s">
        <v>6</v>
      </c>
      <c r="C20" s="385"/>
      <c r="D20" s="473"/>
      <c r="E20" s="406">
        <f>SUM(E22:E24)</f>
        <v>0</v>
      </c>
      <c r="F20" s="386"/>
      <c r="G20" s="387"/>
    </row>
    <row r="21" spans="1:7" x14ac:dyDescent="0.25">
      <c r="A21" s="382"/>
      <c r="B21" s="404" t="s">
        <v>214</v>
      </c>
      <c r="C21" s="385"/>
      <c r="D21" s="473"/>
      <c r="E21" s="406"/>
      <c r="F21" s="386"/>
      <c r="G21" s="387"/>
    </row>
    <row r="22" spans="1:7" x14ac:dyDescent="0.25">
      <c r="A22" s="382"/>
      <c r="B22" s="405" t="s">
        <v>219</v>
      </c>
      <c r="C22" s="385"/>
      <c r="D22" s="473"/>
      <c r="E22" s="406">
        <v>0</v>
      </c>
      <c r="F22" s="386"/>
      <c r="G22" s="387"/>
    </row>
    <row r="23" spans="1:7" x14ac:dyDescent="0.25">
      <c r="A23" s="382"/>
      <c r="B23" s="405" t="s">
        <v>218</v>
      </c>
      <c r="C23" s="385"/>
      <c r="D23" s="473"/>
      <c r="E23" s="406">
        <v>0</v>
      </c>
      <c r="F23" s="386"/>
      <c r="G23" s="387"/>
    </row>
    <row r="24" spans="1:7" x14ac:dyDescent="0.25">
      <c r="A24" s="382"/>
      <c r="B24" s="405" t="s">
        <v>220</v>
      </c>
      <c r="C24" s="385"/>
      <c r="D24" s="473"/>
      <c r="E24" s="406">
        <v>0</v>
      </c>
      <c r="F24" s="386"/>
      <c r="G24" s="387"/>
    </row>
    <row r="25" spans="1:7" x14ac:dyDescent="0.25">
      <c r="A25" s="382"/>
      <c r="B25" s="383"/>
      <c r="C25" s="385"/>
      <c r="D25" s="473"/>
      <c r="E25" s="406"/>
      <c r="F25" s="386"/>
      <c r="G25" s="387"/>
    </row>
    <row r="26" spans="1:7" x14ac:dyDescent="0.25">
      <c r="A26" s="382">
        <f>A20+1</f>
        <v>5</v>
      </c>
      <c r="B26" s="383" t="s">
        <v>213</v>
      </c>
      <c r="C26" s="385"/>
      <c r="D26" s="473"/>
      <c r="E26" s="406">
        <f>SUM(E28:E31)</f>
        <v>0</v>
      </c>
      <c r="F26" s="386"/>
      <c r="G26" s="387"/>
    </row>
    <row r="27" spans="1:7" x14ac:dyDescent="0.25">
      <c r="A27" s="382"/>
      <c r="B27" s="404" t="s">
        <v>214</v>
      </c>
      <c r="C27" s="385"/>
      <c r="D27" s="473"/>
      <c r="E27" s="406"/>
      <c r="F27" s="386"/>
      <c r="G27" s="387"/>
    </row>
    <row r="28" spans="1:7" x14ac:dyDescent="0.25">
      <c r="A28" s="382"/>
      <c r="B28" s="405" t="s">
        <v>215</v>
      </c>
      <c r="C28" s="385"/>
      <c r="D28" s="473"/>
      <c r="E28" s="406">
        <v>0</v>
      </c>
      <c r="F28" s="386"/>
      <c r="G28" s="387"/>
    </row>
    <row r="29" spans="1:7" x14ac:dyDescent="0.25">
      <c r="A29" s="382"/>
      <c r="B29" s="405" t="s">
        <v>216</v>
      </c>
      <c r="C29" s="385"/>
      <c r="D29" s="473"/>
      <c r="E29" s="406">
        <v>0</v>
      </c>
      <c r="F29" s="386"/>
      <c r="G29" s="387"/>
    </row>
    <row r="30" spans="1:7" x14ac:dyDescent="0.25">
      <c r="A30" s="382"/>
      <c r="B30" s="405" t="s">
        <v>217</v>
      </c>
      <c r="C30" s="385"/>
      <c r="D30" s="473"/>
      <c r="E30" s="406">
        <v>0</v>
      </c>
      <c r="F30" s="386"/>
      <c r="G30" s="387"/>
    </row>
    <row r="31" spans="1:7" x14ac:dyDescent="0.25">
      <c r="A31" s="382"/>
      <c r="B31" s="405" t="s">
        <v>221</v>
      </c>
      <c r="C31" s="385"/>
      <c r="D31" s="473"/>
      <c r="E31" s="406">
        <v>0</v>
      </c>
      <c r="F31" s="386"/>
      <c r="G31" s="387"/>
    </row>
    <row r="32" spans="1:7" x14ac:dyDescent="0.25">
      <c r="A32" s="382"/>
      <c r="B32" s="383"/>
      <c r="C32" s="385"/>
      <c r="D32" s="473"/>
      <c r="E32" s="406"/>
      <c r="F32" s="386"/>
      <c r="G32" s="387"/>
    </row>
    <row r="33" spans="1:7" x14ac:dyDescent="0.25">
      <c r="A33" s="382">
        <f>A26+1</f>
        <v>6</v>
      </c>
      <c r="B33" s="383" t="s">
        <v>212</v>
      </c>
      <c r="C33" s="385"/>
      <c r="D33" s="473"/>
      <c r="E33" s="406">
        <v>0</v>
      </c>
      <c r="F33" s="386"/>
      <c r="G33" s="387"/>
    </row>
    <row r="34" spans="1:7" x14ac:dyDescent="0.25">
      <c r="A34" s="382"/>
      <c r="B34" s="383"/>
      <c r="C34" s="385"/>
      <c r="D34" s="473"/>
      <c r="E34" s="406"/>
      <c r="F34" s="386"/>
      <c r="G34" s="387"/>
    </row>
    <row r="35" spans="1:7" x14ac:dyDescent="0.25">
      <c r="A35" s="382">
        <f>A33+1</f>
        <v>7</v>
      </c>
      <c r="B35" s="383" t="s">
        <v>208</v>
      </c>
      <c r="C35" s="385"/>
      <c r="D35" s="473"/>
      <c r="E35" s="406">
        <v>0</v>
      </c>
      <c r="F35" s="386"/>
      <c r="G35" s="387"/>
    </row>
    <row r="36" spans="1:7" x14ac:dyDescent="0.25">
      <c r="A36" s="382"/>
      <c r="B36" s="383"/>
      <c r="C36" s="385"/>
      <c r="D36" s="473"/>
      <c r="E36" s="406"/>
      <c r="F36" s="386"/>
      <c r="G36" s="387"/>
    </row>
    <row r="37" spans="1:7" x14ac:dyDescent="0.25">
      <c r="A37" s="398">
        <f>A35+1</f>
        <v>8</v>
      </c>
      <c r="B37" s="399" t="s">
        <v>210</v>
      </c>
      <c r="C37" s="400"/>
      <c r="D37" s="475"/>
      <c r="E37" s="407">
        <f>SUM(E14:E20,E26,E33:E35)</f>
        <v>0</v>
      </c>
      <c r="F37" s="386"/>
      <c r="G37" s="387"/>
    </row>
    <row r="38" spans="1:7" x14ac:dyDescent="0.25">
      <c r="A38" s="382"/>
      <c r="B38" s="383"/>
      <c r="C38" s="385"/>
      <c r="D38" s="473"/>
      <c r="E38" s="406"/>
      <c r="F38" s="386"/>
    </row>
    <row r="39" spans="1:7" x14ac:dyDescent="0.25">
      <c r="A39" s="382">
        <f>A37+1</f>
        <v>9</v>
      </c>
      <c r="B39" s="383" t="s">
        <v>226</v>
      </c>
      <c r="C39" s="389" t="s">
        <v>118</v>
      </c>
      <c r="D39" s="476"/>
      <c r="E39" s="406">
        <f>E37*(1+D39)</f>
        <v>0</v>
      </c>
      <c r="F39" s="386"/>
      <c r="G39" s="387"/>
    </row>
    <row r="40" spans="1:7" x14ac:dyDescent="0.25">
      <c r="A40" s="382"/>
      <c r="B40" s="383"/>
      <c r="C40" s="385"/>
      <c r="D40" s="473"/>
      <c r="E40" s="406"/>
      <c r="F40" s="386"/>
    </row>
    <row r="41" spans="1:7" x14ac:dyDescent="0.25">
      <c r="A41" s="382">
        <f>A39+1</f>
        <v>10</v>
      </c>
      <c r="B41" s="383" t="s">
        <v>27</v>
      </c>
      <c r="C41" s="389" t="s">
        <v>118</v>
      </c>
      <c r="D41" s="476"/>
      <c r="E41" s="406">
        <f>E39*(1+D41)</f>
        <v>0</v>
      </c>
      <c r="F41" s="386"/>
    </row>
    <row r="42" spans="1:7" x14ac:dyDescent="0.25">
      <c r="A42" s="382"/>
      <c r="B42" s="383"/>
      <c r="C42" s="389"/>
      <c r="D42" s="476"/>
      <c r="E42" s="406"/>
      <c r="F42" s="386"/>
    </row>
    <row r="43" spans="1:7" x14ac:dyDescent="0.25">
      <c r="A43" s="382"/>
      <c r="B43" s="383"/>
      <c r="C43" s="389"/>
      <c r="D43" s="476"/>
      <c r="E43" s="406"/>
      <c r="F43" s="386"/>
    </row>
    <row r="44" spans="1:7" x14ac:dyDescent="0.25">
      <c r="A44" s="390">
        <v>11</v>
      </c>
      <c r="B44" s="391" t="s">
        <v>211</v>
      </c>
      <c r="C44" s="392"/>
      <c r="D44" s="477"/>
      <c r="E44" s="408">
        <f>E41</f>
        <v>0</v>
      </c>
      <c r="F44" s="386"/>
    </row>
    <row r="45" spans="1:7" ht="15.75" thickBot="1" x14ac:dyDescent="0.3">
      <c r="A45" s="393"/>
      <c r="B45" s="394"/>
      <c r="C45" s="394"/>
      <c r="D45" s="478"/>
      <c r="E45" s="395"/>
    </row>
    <row r="46" spans="1:7" x14ac:dyDescent="0.25">
      <c r="A46" s="396"/>
      <c r="E46" s="397"/>
    </row>
    <row r="47" spans="1:7" ht="15.75" x14ac:dyDescent="0.25">
      <c r="A47" s="944" t="s">
        <v>257</v>
      </c>
      <c r="B47" s="944"/>
      <c r="C47" s="944"/>
      <c r="D47" s="944"/>
      <c r="E47" s="944"/>
    </row>
    <row r="48" spans="1:7" ht="18" customHeight="1" x14ac:dyDescent="0.25">
      <c r="A48" s="918" t="s">
        <v>270</v>
      </c>
      <c r="B48" s="918"/>
      <c r="C48" s="918"/>
      <c r="D48" s="918"/>
      <c r="E48" s="918"/>
    </row>
    <row r="49" spans="1:5" ht="30.75" customHeight="1" x14ac:dyDescent="0.25">
      <c r="A49" s="918" t="s">
        <v>256</v>
      </c>
      <c r="B49" s="918"/>
      <c r="C49" s="918"/>
      <c r="D49" s="918"/>
      <c r="E49" s="918"/>
    </row>
    <row r="50" spans="1:5" x14ac:dyDescent="0.25">
      <c r="A50" s="918" t="s">
        <v>258</v>
      </c>
      <c r="B50" s="918"/>
      <c r="C50" s="918"/>
      <c r="D50" s="918"/>
      <c r="E50" s="918"/>
    </row>
    <row r="52" spans="1:5" x14ac:dyDescent="0.25">
      <c r="A52" s="606"/>
      <c r="B52" s="606"/>
      <c r="C52" s="606"/>
      <c r="D52" s="606"/>
      <c r="E52" s="606"/>
    </row>
    <row r="53" spans="1:5" ht="15.75" x14ac:dyDescent="0.25">
      <c r="A53" s="943" t="s">
        <v>259</v>
      </c>
      <c r="B53" s="943"/>
      <c r="C53" s="943"/>
      <c r="D53" s="611"/>
      <c r="E53" s="611"/>
    </row>
  </sheetData>
  <mergeCells count="11">
    <mergeCell ref="A47:E47"/>
    <mergeCell ref="A49:E49"/>
    <mergeCell ref="A50:E50"/>
    <mergeCell ref="A53:C53"/>
    <mergeCell ref="A48:E48"/>
    <mergeCell ref="A7:E7"/>
    <mergeCell ref="A2:E2"/>
    <mergeCell ref="A3:E3"/>
    <mergeCell ref="A4:E4"/>
    <mergeCell ref="A5:E5"/>
    <mergeCell ref="A6:E6"/>
  </mergeCells>
  <phoneticPr fontId="37" type="noConversion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view="pageBreakPreview" topLeftCell="A10" zoomScaleNormal="100" zoomScaleSheetLayoutView="100" workbookViewId="0">
      <selection activeCell="B40" sqref="A40:B41"/>
    </sheetView>
  </sheetViews>
  <sheetFormatPr defaultRowHeight="12.75" x14ac:dyDescent="0.2"/>
  <cols>
    <col min="1" max="1" width="7.83203125" style="2" customWidth="1"/>
    <col min="2" max="2" width="50.33203125" style="2" customWidth="1"/>
    <col min="3" max="4" width="10.1640625" style="2" customWidth="1"/>
    <col min="5" max="5" width="30.33203125" style="2" customWidth="1"/>
    <col min="6" max="16384" width="9.33203125" style="2"/>
  </cols>
  <sheetData>
    <row r="1" spans="1:8" ht="15.75" x14ac:dyDescent="0.2">
      <c r="A1" s="1"/>
      <c r="E1" s="565" t="s">
        <v>318</v>
      </c>
    </row>
    <row r="2" spans="1:8" ht="14.25" x14ac:dyDescent="0.2">
      <c r="A2" s="948" t="s">
        <v>0</v>
      </c>
      <c r="B2" s="948"/>
      <c r="C2" s="948"/>
      <c r="D2" s="948"/>
      <c r="E2" s="948"/>
    </row>
    <row r="3" spans="1:8" ht="14.25" x14ac:dyDescent="0.2">
      <c r="A3" s="948" t="s">
        <v>13</v>
      </c>
      <c r="B3" s="948"/>
      <c r="C3" s="948"/>
      <c r="D3" s="948"/>
      <c r="E3" s="948"/>
    </row>
    <row r="4" spans="1:8" ht="15.75" x14ac:dyDescent="0.2">
      <c r="A4" s="949" t="s">
        <v>319</v>
      </c>
      <c r="B4" s="949"/>
      <c r="C4" s="949"/>
      <c r="D4" s="949"/>
      <c r="E4" s="949"/>
      <c r="F4" s="1"/>
      <c r="G4" s="1"/>
      <c r="H4" s="1"/>
    </row>
    <row r="5" spans="1:8" ht="13.5" thickBot="1" x14ac:dyDescent="0.25">
      <c r="A5" s="950"/>
      <c r="B5" s="950"/>
      <c r="C5" s="950"/>
      <c r="D5" s="950"/>
      <c r="E5" s="950"/>
    </row>
    <row r="6" spans="1:8" ht="32.25" customHeight="1" thickBot="1" x14ac:dyDescent="0.25">
      <c r="A6" s="4" t="s">
        <v>1</v>
      </c>
      <c r="B6" s="5" t="s">
        <v>2</v>
      </c>
      <c r="C6" s="483" t="s">
        <v>187</v>
      </c>
      <c r="D6" s="484" t="s">
        <v>250</v>
      </c>
      <c r="E6" s="4" t="s">
        <v>3</v>
      </c>
    </row>
    <row r="7" spans="1:8" ht="13.5" thickBot="1" x14ac:dyDescent="0.25">
      <c r="A7" s="6">
        <v>1</v>
      </c>
      <c r="B7" s="482">
        <v>2</v>
      </c>
      <c r="C7" s="485">
        <v>3</v>
      </c>
      <c r="D7" s="7">
        <v>4</v>
      </c>
      <c r="E7" s="6">
        <v>5</v>
      </c>
    </row>
    <row r="8" spans="1:8" x14ac:dyDescent="0.2">
      <c r="A8" s="8"/>
      <c r="B8" s="9" t="s">
        <v>189</v>
      </c>
      <c r="C8" s="486"/>
      <c r="D8" s="487"/>
      <c r="E8" s="8"/>
    </row>
    <row r="9" spans="1:8" x14ac:dyDescent="0.2">
      <c r="A9" s="10"/>
      <c r="B9" s="11"/>
      <c r="C9" s="488"/>
      <c r="D9" s="489"/>
      <c r="E9" s="10"/>
    </row>
    <row r="10" spans="1:8" s="15" customFormat="1" x14ac:dyDescent="0.2">
      <c r="A10" s="12">
        <v>1</v>
      </c>
      <c r="B10" s="13" t="s">
        <v>4</v>
      </c>
      <c r="C10" s="490" t="s">
        <v>137</v>
      </c>
      <c r="D10" s="491"/>
      <c r="E10" s="14">
        <v>0</v>
      </c>
    </row>
    <row r="11" spans="1:8" s="15" customFormat="1" ht="12.75" customHeight="1" x14ac:dyDescent="0.2">
      <c r="A11" s="12"/>
      <c r="B11" s="13"/>
      <c r="C11" s="490"/>
      <c r="D11" s="491"/>
      <c r="E11" s="14"/>
    </row>
    <row r="12" spans="1:8" s="15" customFormat="1" ht="12.75" customHeight="1" x14ac:dyDescent="0.2">
      <c r="A12" s="12">
        <v>2</v>
      </c>
      <c r="B12" s="13" t="s">
        <v>143</v>
      </c>
      <c r="C12" s="490"/>
      <c r="D12" s="491"/>
      <c r="E12" s="14"/>
    </row>
    <row r="13" spans="1:8" s="15" customFormat="1" ht="12.75" customHeight="1" x14ac:dyDescent="0.2">
      <c r="A13" s="12"/>
      <c r="B13" s="13"/>
      <c r="C13" s="490"/>
      <c r="D13" s="491"/>
      <c r="E13" s="14"/>
    </row>
    <row r="14" spans="1:8" s="15" customFormat="1" x14ac:dyDescent="0.2">
      <c r="A14" s="12">
        <v>3</v>
      </c>
      <c r="B14" s="13" t="s">
        <v>307</v>
      </c>
      <c r="C14" s="490" t="s">
        <v>118</v>
      </c>
      <c r="D14" s="491"/>
      <c r="E14" s="14">
        <v>0</v>
      </c>
    </row>
    <row r="15" spans="1:8" s="15" customFormat="1" ht="12.75" customHeight="1" x14ac:dyDescent="0.2">
      <c r="A15" s="12"/>
      <c r="B15" s="13"/>
      <c r="C15" s="490"/>
      <c r="D15" s="491"/>
      <c r="E15" s="14"/>
    </row>
    <row r="16" spans="1:8" s="15" customFormat="1" x14ac:dyDescent="0.2">
      <c r="A16" s="12">
        <v>4</v>
      </c>
      <c r="B16" s="13" t="s">
        <v>6</v>
      </c>
      <c r="C16" s="490"/>
      <c r="D16" s="491"/>
      <c r="E16" s="14">
        <v>0</v>
      </c>
    </row>
    <row r="17" spans="1:5" s="15" customFormat="1" x14ac:dyDescent="0.2">
      <c r="A17" s="12"/>
      <c r="B17" s="13"/>
      <c r="C17" s="490"/>
      <c r="D17" s="491"/>
      <c r="E17" s="14"/>
    </row>
    <row r="18" spans="1:5" s="15" customFormat="1" x14ac:dyDescent="0.2">
      <c r="A18" s="12">
        <v>5</v>
      </c>
      <c r="B18" s="13" t="s">
        <v>7</v>
      </c>
      <c r="C18" s="490"/>
      <c r="D18" s="491"/>
      <c r="E18" s="14">
        <v>0</v>
      </c>
    </row>
    <row r="19" spans="1:5" s="15" customFormat="1" x14ac:dyDescent="0.2">
      <c r="A19" s="12"/>
      <c r="B19" s="13"/>
      <c r="C19" s="490"/>
      <c r="D19" s="491"/>
      <c r="E19" s="14"/>
    </row>
    <row r="20" spans="1:5" s="15" customFormat="1" x14ac:dyDescent="0.2">
      <c r="A20" s="17">
        <v>6</v>
      </c>
      <c r="B20" s="18" t="s">
        <v>8</v>
      </c>
      <c r="C20" s="492"/>
      <c r="D20" s="493"/>
      <c r="E20" s="19">
        <f>SUM(E10:E19)</f>
        <v>0</v>
      </c>
    </row>
    <row r="21" spans="1:5" s="15" customFormat="1" x14ac:dyDescent="0.2">
      <c r="A21" s="12"/>
      <c r="B21" s="13"/>
      <c r="C21" s="490"/>
      <c r="D21" s="491"/>
      <c r="E21" s="14"/>
    </row>
    <row r="22" spans="1:5" s="15" customFormat="1" x14ac:dyDescent="0.2">
      <c r="A22" s="12">
        <v>7</v>
      </c>
      <c r="B22" s="13" t="s">
        <v>272</v>
      </c>
      <c r="C22" s="490" t="s">
        <v>118</v>
      </c>
      <c r="D22" s="491"/>
      <c r="E22" s="14">
        <f>ROUND(E20*0.18,0)</f>
        <v>0</v>
      </c>
    </row>
    <row r="23" spans="1:5" s="15" customFormat="1" x14ac:dyDescent="0.2">
      <c r="A23" s="12"/>
      <c r="B23" s="13"/>
      <c r="C23" s="490"/>
      <c r="D23" s="491"/>
      <c r="E23" s="14"/>
    </row>
    <row r="24" spans="1:5" x14ac:dyDescent="0.2">
      <c r="A24" s="24">
        <v>8</v>
      </c>
      <c r="B24" s="25" t="s">
        <v>9</v>
      </c>
      <c r="C24" s="494"/>
      <c r="D24" s="495"/>
      <c r="E24" s="19">
        <f>E20+E22</f>
        <v>0</v>
      </c>
    </row>
    <row r="25" spans="1:5" x14ac:dyDescent="0.2">
      <c r="A25" s="10"/>
      <c r="B25" s="11"/>
      <c r="C25" s="488"/>
      <c r="D25" s="489"/>
      <c r="E25" s="20"/>
    </row>
    <row r="26" spans="1:5" x14ac:dyDescent="0.2">
      <c r="A26" s="10">
        <v>9</v>
      </c>
      <c r="B26" s="11" t="s">
        <v>246</v>
      </c>
      <c r="C26" s="488" t="s">
        <v>118</v>
      </c>
      <c r="D26" s="489"/>
      <c r="E26" s="20">
        <f>ROUND(E24*0.02,0)</f>
        <v>0</v>
      </c>
    </row>
    <row r="27" spans="1:5" x14ac:dyDescent="0.2">
      <c r="A27" s="10"/>
      <c r="B27" s="11"/>
      <c r="C27" s="488"/>
      <c r="D27" s="489"/>
      <c r="E27" s="20"/>
    </row>
    <row r="28" spans="1:5" s="3" customFormat="1" x14ac:dyDescent="0.2">
      <c r="A28" s="17">
        <v>10</v>
      </c>
      <c r="B28" s="18" t="s">
        <v>10</v>
      </c>
      <c r="C28" s="492"/>
      <c r="D28" s="493"/>
      <c r="E28" s="19">
        <f>E24+E26</f>
        <v>0</v>
      </c>
    </row>
    <row r="29" spans="1:5" x14ac:dyDescent="0.2">
      <c r="A29" s="10"/>
      <c r="B29" s="11"/>
      <c r="C29" s="488"/>
      <c r="D29" s="489"/>
      <c r="E29" s="20"/>
    </row>
    <row r="30" spans="1:5" s="15" customFormat="1" ht="25.5" x14ac:dyDescent="0.2">
      <c r="A30" s="21">
        <v>11</v>
      </c>
      <c r="B30" s="16" t="s">
        <v>11</v>
      </c>
      <c r="C30" s="496"/>
      <c r="D30" s="497"/>
      <c r="E30" s="14">
        <v>0</v>
      </c>
    </row>
    <row r="31" spans="1:5" x14ac:dyDescent="0.2">
      <c r="A31" s="10"/>
      <c r="B31" s="11"/>
      <c r="C31" s="488"/>
      <c r="D31" s="489"/>
      <c r="E31" s="20"/>
    </row>
    <row r="32" spans="1:5" x14ac:dyDescent="0.2">
      <c r="A32" s="24">
        <f>A30+1</f>
        <v>12</v>
      </c>
      <c r="B32" s="18" t="s">
        <v>12</v>
      </c>
      <c r="C32" s="492"/>
      <c r="D32" s="493"/>
      <c r="E32" s="19">
        <f>E30+E28</f>
        <v>0</v>
      </c>
    </row>
    <row r="33" spans="1:8" ht="13.5" thickBot="1" x14ac:dyDescent="0.25">
      <c r="A33" s="22"/>
      <c r="B33" s="23"/>
      <c r="C33" s="498"/>
      <c r="D33" s="499"/>
      <c r="E33" s="22"/>
    </row>
    <row r="36" spans="1:8" ht="15.75" customHeight="1" x14ac:dyDescent="0.2">
      <c r="A36" s="919" t="s">
        <v>257</v>
      </c>
      <c r="B36" s="919"/>
      <c r="C36" s="919"/>
      <c r="D36" s="919"/>
      <c r="E36" s="919"/>
      <c r="F36" s="469"/>
      <c r="G36" s="469"/>
      <c r="H36" s="469"/>
    </row>
    <row r="37" spans="1:8" ht="31.5" customHeight="1" x14ac:dyDescent="0.2">
      <c r="A37" s="918" t="s">
        <v>256</v>
      </c>
      <c r="B37" s="918"/>
      <c r="C37" s="918"/>
      <c r="D37" s="918"/>
      <c r="E37" s="918"/>
      <c r="F37" s="470"/>
      <c r="G37" s="470"/>
      <c r="H37" s="470"/>
    </row>
    <row r="38" spans="1:8" ht="28.5" customHeight="1" x14ac:dyDescent="0.2">
      <c r="A38" s="918" t="s">
        <v>258</v>
      </c>
      <c r="B38" s="918"/>
      <c r="C38" s="918"/>
      <c r="D38" s="918"/>
      <c r="E38" s="918"/>
      <c r="F38" s="470"/>
      <c r="G38" s="470"/>
      <c r="H38" s="470"/>
    </row>
    <row r="39" spans="1:8" ht="15.75" x14ac:dyDescent="0.2">
      <c r="A39" s="346"/>
      <c r="B39" s="346"/>
      <c r="C39" s="346"/>
      <c r="D39" s="346"/>
      <c r="E39" s="350"/>
      <c r="F39" s="350"/>
      <c r="G39" s="346"/>
      <c r="H39" s="346"/>
    </row>
    <row r="40" spans="1:8" ht="15.75" x14ac:dyDescent="0.25">
      <c r="A40" s="610"/>
      <c r="B40" s="610"/>
      <c r="C40" s="176"/>
      <c r="D40" s="176"/>
      <c r="E40" s="480"/>
      <c r="F40" s="480"/>
      <c r="G40" s="480"/>
      <c r="H40" s="346"/>
    </row>
    <row r="41" spans="1:8" ht="15.75" x14ac:dyDescent="0.25">
      <c r="A41" s="917" t="s">
        <v>259</v>
      </c>
      <c r="B41" s="917"/>
      <c r="C41" s="481"/>
      <c r="D41" s="481"/>
      <c r="E41" s="479"/>
      <c r="F41" s="479"/>
      <c r="G41" s="479"/>
      <c r="H41" s="346"/>
    </row>
  </sheetData>
  <mergeCells count="8">
    <mergeCell ref="A41:B41"/>
    <mergeCell ref="A38:E38"/>
    <mergeCell ref="A37:E37"/>
    <mergeCell ref="A2:E2"/>
    <mergeCell ref="A3:E3"/>
    <mergeCell ref="A4:E4"/>
    <mergeCell ref="A5:E5"/>
    <mergeCell ref="A36:E36"/>
  </mergeCells>
  <phoneticPr fontId="37" type="noConversion"/>
  <printOptions horizontalCentered="1"/>
  <pageMargins left="0.59055118110236227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view="pageBreakPreview" topLeftCell="A10" zoomScaleNormal="100" zoomScaleSheetLayoutView="100" workbookViewId="0">
      <selection activeCell="A5" sqref="A5"/>
    </sheetView>
  </sheetViews>
  <sheetFormatPr defaultRowHeight="15.75" x14ac:dyDescent="0.2"/>
  <cols>
    <col min="1" max="1" width="8.1640625" style="613" customWidth="1"/>
    <col min="2" max="2" width="49.5" style="613" customWidth="1"/>
    <col min="3" max="4" width="14.5" style="613" customWidth="1"/>
    <col min="5" max="6" width="16.83203125" style="613" customWidth="1"/>
    <col min="7" max="7" width="17.1640625" style="613" customWidth="1"/>
    <col min="8" max="8" width="16" style="613" customWidth="1"/>
    <col min="9" max="16384" width="9.33203125" style="613"/>
  </cols>
  <sheetData>
    <row r="1" spans="1:8" x14ac:dyDescent="0.2">
      <c r="A1" s="612"/>
      <c r="H1" s="662" t="s">
        <v>320</v>
      </c>
    </row>
    <row r="2" spans="1:8" ht="48.75" customHeight="1" x14ac:dyDescent="0.25">
      <c r="A2" s="953" t="s">
        <v>0</v>
      </c>
      <c r="B2" s="953"/>
      <c r="C2" s="953"/>
      <c r="D2" s="953"/>
      <c r="E2" s="953"/>
      <c r="F2" s="953"/>
      <c r="G2" s="953"/>
      <c r="H2" s="953"/>
    </row>
    <row r="3" spans="1:8" x14ac:dyDescent="0.2">
      <c r="A3" s="954" t="s">
        <v>28</v>
      </c>
      <c r="B3" s="954"/>
      <c r="C3" s="954"/>
      <c r="D3" s="954"/>
      <c r="E3" s="954"/>
      <c r="F3" s="954"/>
      <c r="G3" s="954"/>
      <c r="H3" s="954"/>
    </row>
    <row r="4" spans="1:8" x14ac:dyDescent="0.2">
      <c r="A4" s="954" t="s">
        <v>332</v>
      </c>
      <c r="B4" s="954"/>
      <c r="C4" s="954"/>
      <c r="D4" s="954"/>
      <c r="E4" s="954"/>
      <c r="F4" s="954"/>
      <c r="G4" s="954"/>
      <c r="H4" s="954"/>
    </row>
    <row r="5" spans="1:8" ht="16.5" thickBot="1" x14ac:dyDescent="0.25"/>
    <row r="6" spans="1:8" s="614" customFormat="1" x14ac:dyDescent="0.2">
      <c r="A6" s="961" t="s">
        <v>15</v>
      </c>
      <c r="B6" s="963" t="s">
        <v>16</v>
      </c>
      <c r="C6" s="965" t="s">
        <v>17</v>
      </c>
      <c r="D6" s="958" t="s">
        <v>18</v>
      </c>
      <c r="E6" s="960"/>
      <c r="F6" s="958" t="s">
        <v>19</v>
      </c>
      <c r="G6" s="959"/>
      <c r="H6" s="956" t="s">
        <v>20</v>
      </c>
    </row>
    <row r="7" spans="1:8" s="614" customFormat="1" ht="36.75" customHeight="1" thickBot="1" x14ac:dyDescent="0.25">
      <c r="A7" s="962"/>
      <c r="B7" s="964"/>
      <c r="C7" s="966"/>
      <c r="D7" s="615" t="s">
        <v>249</v>
      </c>
      <c r="E7" s="616" t="s">
        <v>14</v>
      </c>
      <c r="F7" s="615" t="s">
        <v>249</v>
      </c>
      <c r="G7" s="617" t="s">
        <v>14</v>
      </c>
      <c r="H7" s="957"/>
    </row>
    <row r="8" spans="1:8" s="614" customFormat="1" ht="16.5" thickBot="1" x14ac:dyDescent="0.25">
      <c r="A8" s="618">
        <v>1</v>
      </c>
      <c r="B8" s="619">
        <v>2</v>
      </c>
      <c r="C8" s="620">
        <v>3</v>
      </c>
      <c r="D8" s="618">
        <v>4</v>
      </c>
      <c r="E8" s="621">
        <v>5</v>
      </c>
      <c r="F8" s="618">
        <v>6</v>
      </c>
      <c r="G8" s="621">
        <v>7</v>
      </c>
      <c r="H8" s="622">
        <v>8</v>
      </c>
    </row>
    <row r="9" spans="1:8" x14ac:dyDescent="0.2">
      <c r="A9" s="623"/>
      <c r="B9" s="624"/>
      <c r="C9" s="625"/>
      <c r="D9" s="626"/>
      <c r="E9" s="627"/>
      <c r="F9" s="626"/>
      <c r="G9" s="627"/>
      <c r="H9" s="628"/>
    </row>
    <row r="10" spans="1:8" x14ac:dyDescent="0.2">
      <c r="A10" s="623"/>
      <c r="B10" s="629" t="s">
        <v>265</v>
      </c>
      <c r="C10" s="625"/>
      <c r="D10" s="626"/>
      <c r="E10" s="627"/>
      <c r="F10" s="626"/>
      <c r="G10" s="627"/>
      <c r="H10" s="628"/>
    </row>
    <row r="11" spans="1:8" x14ac:dyDescent="0.2">
      <c r="A11" s="623"/>
      <c r="B11" s="624"/>
      <c r="C11" s="625"/>
      <c r="D11" s="626"/>
      <c r="E11" s="627"/>
      <c r="F11" s="626"/>
      <c r="G11" s="627"/>
      <c r="H11" s="628"/>
    </row>
    <row r="12" spans="1:8" x14ac:dyDescent="0.2">
      <c r="A12" s="626">
        <v>1</v>
      </c>
      <c r="B12" s="630" t="s">
        <v>21</v>
      </c>
      <c r="C12" s="631" t="s">
        <v>137</v>
      </c>
      <c r="D12" s="623"/>
      <c r="E12" s="632">
        <v>0</v>
      </c>
      <c r="F12" s="633"/>
      <c r="G12" s="632">
        <v>0</v>
      </c>
      <c r="H12" s="634">
        <f>E12+G12</f>
        <v>0</v>
      </c>
    </row>
    <row r="13" spans="1:8" ht="11.25" customHeight="1" x14ac:dyDescent="0.2">
      <c r="A13" s="626"/>
      <c r="B13" s="635"/>
      <c r="C13" s="631"/>
      <c r="D13" s="623"/>
      <c r="E13" s="632"/>
      <c r="F13" s="633"/>
      <c r="G13" s="632"/>
      <c r="H13" s="634"/>
    </row>
    <row r="14" spans="1:8" ht="17.25" customHeight="1" x14ac:dyDescent="0.2">
      <c r="A14" s="626">
        <v>2</v>
      </c>
      <c r="B14" s="635" t="s">
        <v>143</v>
      </c>
      <c r="C14" s="631"/>
      <c r="D14" s="623"/>
      <c r="E14" s="632"/>
      <c r="F14" s="633"/>
      <c r="G14" s="632"/>
      <c r="H14" s="634"/>
    </row>
    <row r="15" spans="1:8" ht="11.25" customHeight="1" x14ac:dyDescent="0.2">
      <c r="A15" s="626"/>
      <c r="B15" s="635"/>
      <c r="C15" s="631"/>
      <c r="D15" s="623"/>
      <c r="E15" s="632"/>
      <c r="F15" s="633"/>
      <c r="G15" s="632"/>
      <c r="H15" s="634"/>
    </row>
    <row r="16" spans="1:8" ht="18" customHeight="1" x14ac:dyDescent="0.2">
      <c r="A16" s="27">
        <v>3</v>
      </c>
      <c r="B16" s="635" t="s">
        <v>307</v>
      </c>
      <c r="C16" s="631" t="s">
        <v>118</v>
      </c>
      <c r="D16" s="623"/>
      <c r="E16" s="632">
        <v>0</v>
      </c>
      <c r="F16" s="633"/>
      <c r="G16" s="632">
        <v>0</v>
      </c>
      <c r="H16" s="634">
        <f>E16+G16</f>
        <v>0</v>
      </c>
    </row>
    <row r="17" spans="1:8" ht="10.5" customHeight="1" x14ac:dyDescent="0.2">
      <c r="A17" s="636"/>
      <c r="B17" s="635"/>
      <c r="C17" s="631"/>
      <c r="D17" s="623"/>
      <c r="E17" s="632"/>
      <c r="F17" s="633"/>
      <c r="G17" s="632"/>
      <c r="H17" s="634"/>
    </row>
    <row r="18" spans="1:8" ht="21" customHeight="1" x14ac:dyDescent="0.2">
      <c r="A18" s="626">
        <v>4</v>
      </c>
      <c r="B18" s="630" t="s">
        <v>23</v>
      </c>
      <c r="C18" s="631"/>
      <c r="D18" s="623"/>
      <c r="E18" s="632">
        <v>0</v>
      </c>
      <c r="F18" s="633"/>
      <c r="G18" s="632">
        <v>0</v>
      </c>
      <c r="H18" s="634">
        <f>E18+G18</f>
        <v>0</v>
      </c>
    </row>
    <row r="19" spans="1:8" ht="11.25" customHeight="1" x14ac:dyDescent="0.2">
      <c r="A19" s="626"/>
      <c r="B19" s="630"/>
      <c r="C19" s="631"/>
      <c r="D19" s="623"/>
      <c r="E19" s="637"/>
      <c r="F19" s="638"/>
      <c r="G19" s="632"/>
      <c r="H19" s="634"/>
    </row>
    <row r="20" spans="1:8" x14ac:dyDescent="0.2">
      <c r="A20" s="626">
        <v>5</v>
      </c>
      <c r="B20" s="630" t="s">
        <v>24</v>
      </c>
      <c r="C20" s="631"/>
      <c r="D20" s="623"/>
      <c r="E20" s="632">
        <v>0</v>
      </c>
      <c r="F20" s="633"/>
      <c r="G20" s="632">
        <v>0</v>
      </c>
      <c r="H20" s="634">
        <f>E20+G20</f>
        <v>0</v>
      </c>
    </row>
    <row r="21" spans="1:8" ht="13.5" customHeight="1" x14ac:dyDescent="0.2">
      <c r="A21" s="626"/>
      <c r="B21" s="630"/>
      <c r="C21" s="631"/>
      <c r="D21" s="623"/>
      <c r="E21" s="637"/>
      <c r="F21" s="638"/>
      <c r="G21" s="637"/>
      <c r="H21" s="634"/>
    </row>
    <row r="22" spans="1:8" x14ac:dyDescent="0.2">
      <c r="A22" s="626">
        <v>6</v>
      </c>
      <c r="B22" s="630" t="s">
        <v>7</v>
      </c>
      <c r="C22" s="631"/>
      <c r="D22" s="623"/>
      <c r="E22" s="632">
        <v>0</v>
      </c>
      <c r="F22" s="633"/>
      <c r="G22" s="632">
        <v>0</v>
      </c>
      <c r="H22" s="634">
        <f>E22+G22</f>
        <v>0</v>
      </c>
    </row>
    <row r="23" spans="1:8" ht="12.75" customHeight="1" x14ac:dyDescent="0.2">
      <c r="A23" s="626"/>
      <c r="B23" s="630"/>
      <c r="C23" s="631"/>
      <c r="D23" s="623"/>
      <c r="E23" s="632"/>
      <c r="F23" s="633"/>
      <c r="G23" s="632"/>
      <c r="H23" s="634"/>
    </row>
    <row r="24" spans="1:8" s="646" customFormat="1" ht="33" customHeight="1" x14ac:dyDescent="0.2">
      <c r="A24" s="639">
        <v>7</v>
      </c>
      <c r="B24" s="640" t="s">
        <v>25</v>
      </c>
      <c r="C24" s="641"/>
      <c r="D24" s="642"/>
      <c r="E24" s="643">
        <f>SUM(E9:E23)</f>
        <v>0</v>
      </c>
      <c r="F24" s="644"/>
      <c r="G24" s="643">
        <f>SUM(G9:G23)</f>
        <v>0</v>
      </c>
      <c r="H24" s="645">
        <f>E24+G24</f>
        <v>0</v>
      </c>
    </row>
    <row r="25" spans="1:8" x14ac:dyDescent="0.2">
      <c r="A25" s="626"/>
      <c r="B25" s="647"/>
      <c r="C25" s="631"/>
      <c r="D25" s="623"/>
      <c r="E25" s="632"/>
      <c r="F25" s="633"/>
      <c r="G25" s="632"/>
      <c r="H25" s="634"/>
    </row>
    <row r="26" spans="1:8" x14ac:dyDescent="0.2">
      <c r="A26" s="626">
        <v>8</v>
      </c>
      <c r="B26" s="630" t="s">
        <v>273</v>
      </c>
      <c r="C26" s="631" t="s">
        <v>118</v>
      </c>
      <c r="D26" s="623"/>
      <c r="E26" s="632">
        <f>E24*0.18</f>
        <v>0</v>
      </c>
      <c r="F26" s="633"/>
      <c r="G26" s="632">
        <f>G24*0.18</f>
        <v>0</v>
      </c>
      <c r="H26" s="634">
        <f>E26+G26</f>
        <v>0</v>
      </c>
    </row>
    <row r="27" spans="1:8" x14ac:dyDescent="0.2">
      <c r="A27" s="626"/>
      <c r="B27" s="647"/>
      <c r="C27" s="631"/>
      <c r="D27" s="623"/>
      <c r="E27" s="632"/>
      <c r="F27" s="633"/>
      <c r="G27" s="632"/>
      <c r="H27" s="634"/>
    </row>
    <row r="28" spans="1:8" s="646" customFormat="1" ht="30" customHeight="1" x14ac:dyDescent="0.2">
      <c r="A28" s="639">
        <v>9</v>
      </c>
      <c r="B28" s="640" t="s">
        <v>26</v>
      </c>
      <c r="C28" s="641"/>
      <c r="D28" s="642"/>
      <c r="E28" s="648">
        <f>E24+E26</f>
        <v>0</v>
      </c>
      <c r="F28" s="649"/>
      <c r="G28" s="648">
        <f>G24+G26</f>
        <v>0</v>
      </c>
      <c r="H28" s="650">
        <f>E28+G28</f>
        <v>0</v>
      </c>
    </row>
    <row r="29" spans="1:8" x14ac:dyDescent="0.2">
      <c r="A29" s="626"/>
      <c r="B29" s="647"/>
      <c r="C29" s="631"/>
      <c r="D29" s="623"/>
      <c r="E29" s="651"/>
      <c r="F29" s="652"/>
      <c r="G29" s="651"/>
      <c r="H29" s="653"/>
    </row>
    <row r="30" spans="1:8" x14ac:dyDescent="0.2">
      <c r="A30" s="626">
        <v>10</v>
      </c>
      <c r="B30" s="630" t="s">
        <v>246</v>
      </c>
      <c r="C30" s="631" t="s">
        <v>118</v>
      </c>
      <c r="D30" s="623"/>
      <c r="E30" s="632">
        <f>E28*0.02</f>
        <v>0</v>
      </c>
      <c r="F30" s="633"/>
      <c r="G30" s="632">
        <f>G28*0.02</f>
        <v>0</v>
      </c>
      <c r="H30" s="634">
        <f>E30+G30</f>
        <v>0</v>
      </c>
    </row>
    <row r="31" spans="1:8" x14ac:dyDescent="0.2">
      <c r="A31" s="626"/>
      <c r="B31" s="647"/>
      <c r="C31" s="631"/>
      <c r="D31" s="623"/>
      <c r="E31" s="651"/>
      <c r="F31" s="652"/>
      <c r="G31" s="651"/>
      <c r="H31" s="653"/>
    </row>
    <row r="32" spans="1:8" s="646" customFormat="1" ht="29.25" customHeight="1" x14ac:dyDescent="0.2">
      <c r="A32" s="639">
        <f>A30+1</f>
        <v>11</v>
      </c>
      <c r="B32" s="640" t="s">
        <v>27</v>
      </c>
      <c r="C32" s="641"/>
      <c r="D32" s="642"/>
      <c r="E32" s="648">
        <f>E28+E30</f>
        <v>0</v>
      </c>
      <c r="F32" s="649"/>
      <c r="G32" s="648">
        <f>G28+G30</f>
        <v>0</v>
      </c>
      <c r="H32" s="650">
        <f>E32+G32</f>
        <v>0</v>
      </c>
    </row>
    <row r="33" spans="1:8" ht="21" customHeight="1" thickBot="1" x14ac:dyDescent="0.25">
      <c r="A33" s="654"/>
      <c r="B33" s="655"/>
      <c r="C33" s="656"/>
      <c r="D33" s="654"/>
      <c r="E33" s="657"/>
      <c r="F33" s="658"/>
      <c r="G33" s="657"/>
      <c r="H33" s="659"/>
    </row>
    <row r="34" spans="1:8" x14ac:dyDescent="0.2">
      <c r="C34" s="564"/>
      <c r="D34" s="564"/>
      <c r="E34" s="564"/>
      <c r="F34" s="564"/>
      <c r="G34" s="564"/>
      <c r="H34" s="564"/>
    </row>
    <row r="35" spans="1:8" x14ac:dyDescent="0.2">
      <c r="A35" s="955" t="s">
        <v>257</v>
      </c>
      <c r="B35" s="955"/>
      <c r="C35" s="955"/>
      <c r="D35" s="955"/>
      <c r="E35" s="955"/>
      <c r="F35" s="955"/>
      <c r="G35" s="955"/>
      <c r="H35" s="955"/>
    </row>
    <row r="36" spans="1:8" ht="26.25" customHeight="1" x14ac:dyDescent="0.2">
      <c r="A36" s="951" t="s">
        <v>256</v>
      </c>
      <c r="B36" s="951"/>
      <c r="C36" s="951"/>
      <c r="D36" s="951"/>
      <c r="E36" s="951"/>
      <c r="F36" s="951"/>
      <c r="G36" s="951"/>
      <c r="H36" s="951"/>
    </row>
    <row r="37" spans="1:8" x14ac:dyDescent="0.2">
      <c r="A37" s="951" t="s">
        <v>258</v>
      </c>
      <c r="B37" s="951"/>
      <c r="C37" s="951"/>
      <c r="D37" s="951"/>
      <c r="E37" s="951"/>
      <c r="F37" s="951"/>
      <c r="G37" s="951"/>
      <c r="H37" s="951"/>
    </row>
    <row r="38" spans="1:8" x14ac:dyDescent="0.2">
      <c r="A38" s="660"/>
      <c r="B38" s="660"/>
      <c r="C38" s="661"/>
      <c r="D38" s="661"/>
      <c r="E38" s="661"/>
      <c r="F38" s="661"/>
      <c r="G38" s="660"/>
      <c r="H38" s="660"/>
    </row>
    <row r="39" spans="1:8" x14ac:dyDescent="0.2">
      <c r="A39" s="176"/>
      <c r="B39" s="176"/>
      <c r="C39" s="176"/>
      <c r="D39" s="176"/>
      <c r="E39" s="176"/>
      <c r="F39" s="176"/>
      <c r="G39" s="176"/>
      <c r="H39" s="660"/>
    </row>
    <row r="40" spans="1:8" x14ac:dyDescent="0.25">
      <c r="A40" s="952" t="s">
        <v>259</v>
      </c>
      <c r="B40" s="952"/>
      <c r="C40" s="952"/>
      <c r="D40" s="952"/>
      <c r="E40" s="952"/>
      <c r="F40" s="952"/>
      <c r="G40" s="952"/>
      <c r="H40" s="660"/>
    </row>
  </sheetData>
  <mergeCells count="13">
    <mergeCell ref="A36:H36"/>
    <mergeCell ref="A37:H37"/>
    <mergeCell ref="A40:G40"/>
    <mergeCell ref="A2:H2"/>
    <mergeCell ref="A3:H3"/>
    <mergeCell ref="A4:H4"/>
    <mergeCell ref="A35:H35"/>
    <mergeCell ref="H6:H7"/>
    <mergeCell ref="F6:G6"/>
    <mergeCell ref="D6:E6"/>
    <mergeCell ref="A6:A7"/>
    <mergeCell ref="B6:B7"/>
    <mergeCell ref="C6:C7"/>
  </mergeCells>
  <phoneticPr fontId="37" type="noConversion"/>
  <printOptions horizontalCentered="1"/>
  <pageMargins left="0.78740157480314965" right="0.19685039370078741" top="0.19685039370078741" bottom="0.19685039370078741" header="0.23622047244094491" footer="0.23622047244094491"/>
  <pageSetup paperSize="9" scale="6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8"/>
  <sheetViews>
    <sheetView view="pageBreakPreview" topLeftCell="A31" zoomScale="85" zoomScaleNormal="85" zoomScaleSheetLayoutView="85" workbookViewId="0">
      <selection activeCell="H65" sqref="H65"/>
    </sheetView>
  </sheetViews>
  <sheetFormatPr defaultRowHeight="12.75" x14ac:dyDescent="0.2"/>
  <cols>
    <col min="1" max="1" width="4.83203125" style="119" customWidth="1"/>
    <col min="2" max="2" width="30.5" style="122" customWidth="1"/>
    <col min="3" max="3" width="11.6640625" style="119" customWidth="1"/>
    <col min="4" max="4" width="34.33203125" style="119" customWidth="1"/>
    <col min="5" max="5" width="10.33203125" style="119" customWidth="1"/>
    <col min="6" max="6" width="7.6640625" style="119" customWidth="1"/>
    <col min="7" max="7" width="22" style="119" customWidth="1"/>
    <col min="8" max="8" width="18.83203125" style="119" customWidth="1"/>
    <col min="9" max="9" width="9.33203125" style="119"/>
    <col min="10" max="10" width="9.6640625" style="119" customWidth="1"/>
    <col min="11" max="11" width="9.1640625" style="119" customWidth="1"/>
    <col min="12" max="12" width="8.6640625" style="119" customWidth="1"/>
    <col min="13" max="14" width="14.6640625" style="119" customWidth="1"/>
    <col min="15" max="16384" width="9.33203125" style="119"/>
  </cols>
  <sheetData>
    <row r="1" spans="1:14" ht="15.75" x14ac:dyDescent="0.2">
      <c r="N1" s="565" t="s">
        <v>322</v>
      </c>
    </row>
    <row r="2" spans="1:14" ht="14.25" x14ac:dyDescent="0.2">
      <c r="A2" s="974" t="s">
        <v>0</v>
      </c>
      <c r="B2" s="974"/>
      <c r="C2" s="974"/>
      <c r="D2" s="974"/>
      <c r="E2" s="974"/>
      <c r="F2" s="974"/>
      <c r="G2" s="974"/>
      <c r="H2" s="974"/>
      <c r="I2" s="974"/>
      <c r="J2" s="974"/>
      <c r="K2" s="974"/>
      <c r="L2" s="974"/>
      <c r="M2" s="974"/>
    </row>
    <row r="3" spans="1:14" s="28" customFormat="1" ht="14.25" x14ac:dyDescent="0.2">
      <c r="A3" s="974" t="s">
        <v>59</v>
      </c>
      <c r="B3" s="974"/>
      <c r="C3" s="974"/>
      <c r="D3" s="974"/>
      <c r="E3" s="974"/>
      <c r="F3" s="974"/>
      <c r="G3" s="974"/>
      <c r="H3" s="974"/>
      <c r="I3" s="974"/>
      <c r="J3" s="974"/>
      <c r="K3" s="974"/>
      <c r="L3" s="974"/>
      <c r="M3" s="974"/>
    </row>
    <row r="4" spans="1:14" s="28" customFormat="1" ht="14.25" x14ac:dyDescent="0.2">
      <c r="A4" s="975" t="s">
        <v>321</v>
      </c>
      <c r="B4" s="975"/>
      <c r="C4" s="975"/>
      <c r="D4" s="975"/>
      <c r="E4" s="975"/>
      <c r="F4" s="975"/>
      <c r="G4" s="975"/>
      <c r="H4" s="975"/>
      <c r="I4" s="975"/>
      <c r="J4" s="975"/>
      <c r="K4" s="975"/>
      <c r="L4" s="975"/>
      <c r="M4" s="975"/>
    </row>
    <row r="5" spans="1:14" s="29" customFormat="1" ht="15.75" customHeight="1" thickBot="1" x14ac:dyDescent="0.3">
      <c r="A5" s="976"/>
      <c r="B5" s="976"/>
      <c r="C5" s="976"/>
      <c r="D5" s="976"/>
      <c r="E5" s="976"/>
      <c r="F5" s="976"/>
      <c r="G5" s="976"/>
      <c r="H5" s="976"/>
      <c r="I5" s="976"/>
      <c r="J5" s="976"/>
      <c r="K5" s="976"/>
      <c r="L5" s="976"/>
      <c r="M5" s="976"/>
    </row>
    <row r="6" spans="1:14" s="29" customFormat="1" ht="18.75" customHeight="1" x14ac:dyDescent="0.25">
      <c r="A6" s="31"/>
      <c r="B6" s="32"/>
      <c r="C6" s="40" t="s">
        <v>29</v>
      </c>
      <c r="D6" s="663" t="s">
        <v>30</v>
      </c>
      <c r="E6" s="664"/>
      <c r="F6" s="664"/>
      <c r="G6" s="665"/>
      <c r="H6" s="43" t="s">
        <v>31</v>
      </c>
      <c r="I6" s="37" t="s">
        <v>32</v>
      </c>
      <c r="J6" s="38"/>
      <c r="K6" s="666" t="s">
        <v>33</v>
      </c>
      <c r="L6" s="667"/>
      <c r="M6" s="39" t="s">
        <v>34</v>
      </c>
      <c r="N6" s="30" t="s">
        <v>34</v>
      </c>
    </row>
    <row r="7" spans="1:14" s="29" customFormat="1" ht="15" x14ac:dyDescent="0.25">
      <c r="A7" s="31" t="s">
        <v>15</v>
      </c>
      <c r="B7" s="32" t="s">
        <v>35</v>
      </c>
      <c r="C7" s="32" t="s">
        <v>36</v>
      </c>
      <c r="D7" s="32" t="s">
        <v>37</v>
      </c>
      <c r="E7" s="33" t="s">
        <v>38</v>
      </c>
      <c r="F7" s="34"/>
      <c r="G7" s="32" t="s">
        <v>39</v>
      </c>
      <c r="H7" s="32" t="s">
        <v>40</v>
      </c>
      <c r="I7" s="35" t="s">
        <v>41</v>
      </c>
      <c r="J7" s="36" t="s">
        <v>42</v>
      </c>
      <c r="K7" s="37"/>
      <c r="L7" s="38"/>
      <c r="M7" s="39"/>
      <c r="N7" s="39" t="s">
        <v>291</v>
      </c>
    </row>
    <row r="8" spans="1:14" s="29" customFormat="1" ht="15" x14ac:dyDescent="0.25">
      <c r="A8" s="31"/>
      <c r="B8" s="32"/>
      <c r="C8" s="32" t="s">
        <v>43</v>
      </c>
      <c r="D8" s="32"/>
      <c r="E8" s="32" t="s">
        <v>44</v>
      </c>
      <c r="F8" s="32" t="s">
        <v>45</v>
      </c>
      <c r="G8" s="32" t="s">
        <v>46</v>
      </c>
      <c r="H8" s="32" t="s">
        <v>47</v>
      </c>
      <c r="I8" s="32" t="s">
        <v>48</v>
      </c>
      <c r="J8" s="32" t="s">
        <v>48</v>
      </c>
      <c r="K8" s="32" t="s">
        <v>49</v>
      </c>
      <c r="L8" s="40" t="s">
        <v>50</v>
      </c>
      <c r="M8" s="41" t="s">
        <v>295</v>
      </c>
      <c r="N8" s="41" t="s">
        <v>295</v>
      </c>
    </row>
    <row r="9" spans="1:14" s="29" customFormat="1" ht="15" x14ac:dyDescent="0.25">
      <c r="A9" s="42"/>
      <c r="B9" s="43"/>
      <c r="C9" s="43"/>
      <c r="D9" s="43"/>
      <c r="E9" s="43" t="s">
        <v>43</v>
      </c>
      <c r="F9" s="43" t="s">
        <v>43</v>
      </c>
      <c r="G9" s="43" t="s">
        <v>51</v>
      </c>
      <c r="H9" s="43" t="s">
        <v>52</v>
      </c>
      <c r="I9" s="43" t="s">
        <v>296</v>
      </c>
      <c r="J9" s="43" t="s">
        <v>296</v>
      </c>
      <c r="K9" s="43"/>
      <c r="L9" s="44"/>
      <c r="M9" s="45"/>
      <c r="N9" s="45"/>
    </row>
    <row r="10" spans="1:14" s="29" customFormat="1" ht="15.75" customHeight="1" thickBot="1" x14ac:dyDescent="0.3">
      <c r="A10" s="46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47">
        <v>8</v>
      </c>
      <c r="I10" s="47">
        <v>9</v>
      </c>
      <c r="J10" s="47">
        <v>10</v>
      </c>
      <c r="K10" s="47">
        <v>11</v>
      </c>
      <c r="L10" s="47">
        <v>12</v>
      </c>
      <c r="M10" s="48">
        <v>13</v>
      </c>
      <c r="N10" s="48">
        <v>14</v>
      </c>
    </row>
    <row r="11" spans="1:14" s="55" customFormat="1" ht="9.75" customHeight="1" x14ac:dyDescent="0.2">
      <c r="A11" s="49"/>
      <c r="B11" s="50"/>
      <c r="C11" s="51"/>
      <c r="D11" s="51"/>
      <c r="E11" s="51"/>
      <c r="F11" s="51"/>
      <c r="G11" s="51"/>
      <c r="H11" s="51"/>
      <c r="I11" s="52"/>
      <c r="J11" s="52"/>
      <c r="K11" s="53"/>
      <c r="L11" s="53"/>
      <c r="M11" s="54"/>
      <c r="N11" s="54"/>
    </row>
    <row r="12" spans="1:14" s="55" customFormat="1" x14ac:dyDescent="0.2">
      <c r="A12" s="56">
        <v>1</v>
      </c>
      <c r="B12" s="57" t="s">
        <v>69</v>
      </c>
      <c r="C12" s="50" t="s">
        <v>62</v>
      </c>
      <c r="D12" s="58" t="s">
        <v>60</v>
      </c>
      <c r="E12" s="50" t="s">
        <v>62</v>
      </c>
      <c r="F12" s="50" t="s">
        <v>62</v>
      </c>
      <c r="G12" s="50" t="s">
        <v>63</v>
      </c>
      <c r="H12" s="50" t="s">
        <v>62</v>
      </c>
      <c r="I12" s="59" t="s">
        <v>62</v>
      </c>
      <c r="J12" s="59" t="s">
        <v>62</v>
      </c>
      <c r="K12" s="59">
        <v>0</v>
      </c>
      <c r="L12" s="59">
        <v>0</v>
      </c>
      <c r="M12" s="61">
        <v>0</v>
      </c>
      <c r="N12" s="61"/>
    </row>
    <row r="13" spans="1:14" s="55" customFormat="1" x14ac:dyDescent="0.2">
      <c r="A13" s="49"/>
      <c r="B13" s="62"/>
      <c r="C13" s="50"/>
      <c r="D13" s="58" t="s">
        <v>67</v>
      </c>
      <c r="E13" s="50" t="s">
        <v>62</v>
      </c>
      <c r="F13" s="50" t="s">
        <v>62</v>
      </c>
      <c r="G13" s="50" t="s">
        <v>63</v>
      </c>
      <c r="H13" s="50" t="s">
        <v>64</v>
      </c>
      <c r="I13" s="63"/>
      <c r="J13" s="59"/>
      <c r="K13" s="60"/>
      <c r="L13" s="53"/>
      <c r="M13" s="61"/>
      <c r="N13" s="61"/>
    </row>
    <row r="14" spans="1:14" s="55" customFormat="1" x14ac:dyDescent="0.2">
      <c r="A14" s="49"/>
      <c r="B14" s="62"/>
      <c r="C14" s="50"/>
      <c r="D14" s="58" t="s">
        <v>66</v>
      </c>
      <c r="E14" s="50" t="s">
        <v>62</v>
      </c>
      <c r="F14" s="50" t="s">
        <v>62</v>
      </c>
      <c r="G14" s="50" t="s">
        <v>63</v>
      </c>
      <c r="H14" s="50"/>
      <c r="I14" s="59"/>
      <c r="J14" s="59"/>
      <c r="K14" s="60"/>
      <c r="L14" s="53"/>
      <c r="M14" s="61"/>
      <c r="N14" s="61"/>
    </row>
    <row r="15" spans="1:14" s="55" customFormat="1" x14ac:dyDescent="0.2">
      <c r="A15" s="49"/>
      <c r="B15" s="62"/>
      <c r="C15" s="50"/>
      <c r="D15" s="64" t="s">
        <v>61</v>
      </c>
      <c r="E15" s="50"/>
      <c r="F15" s="50"/>
      <c r="G15" s="50"/>
      <c r="H15" s="50"/>
      <c r="I15" s="59"/>
      <c r="J15" s="59"/>
      <c r="K15" s="60"/>
      <c r="L15" s="53"/>
      <c r="M15" s="61"/>
      <c r="N15" s="61"/>
    </row>
    <row r="16" spans="1:14" s="55" customFormat="1" ht="9.75" customHeight="1" x14ac:dyDescent="0.2">
      <c r="A16" s="49"/>
      <c r="B16" s="50"/>
      <c r="C16" s="51"/>
      <c r="D16" s="51"/>
      <c r="E16" s="51"/>
      <c r="F16" s="51"/>
      <c r="G16" s="51"/>
      <c r="H16" s="51"/>
      <c r="I16" s="52"/>
      <c r="J16" s="52"/>
      <c r="K16" s="53"/>
      <c r="L16" s="53"/>
      <c r="M16" s="54"/>
      <c r="N16" s="54"/>
    </row>
    <row r="17" spans="1:14" s="55" customFormat="1" x14ac:dyDescent="0.2">
      <c r="A17" s="56">
        <v>2</v>
      </c>
      <c r="B17" s="57" t="s">
        <v>70</v>
      </c>
      <c r="C17" s="50" t="s">
        <v>62</v>
      </c>
      <c r="D17" s="58" t="s">
        <v>60</v>
      </c>
      <c r="E17" s="50" t="s">
        <v>62</v>
      </c>
      <c r="F17" s="50" t="s">
        <v>62</v>
      </c>
      <c r="G17" s="50" t="s">
        <v>63</v>
      </c>
      <c r="H17" s="50" t="s">
        <v>62</v>
      </c>
      <c r="I17" s="59" t="s">
        <v>62</v>
      </c>
      <c r="J17" s="59" t="s">
        <v>62</v>
      </c>
      <c r="K17" s="59">
        <v>0</v>
      </c>
      <c r="L17" s="59">
        <v>0</v>
      </c>
      <c r="M17" s="61">
        <v>0</v>
      </c>
      <c r="N17" s="61"/>
    </row>
    <row r="18" spans="1:14" s="55" customFormat="1" x14ac:dyDescent="0.2">
      <c r="A18" s="49"/>
      <c r="B18" s="62"/>
      <c r="C18" s="50"/>
      <c r="D18" s="58" t="s">
        <v>67</v>
      </c>
      <c r="E18" s="50" t="s">
        <v>62</v>
      </c>
      <c r="F18" s="50" t="s">
        <v>62</v>
      </c>
      <c r="G18" s="50" t="s">
        <v>63</v>
      </c>
      <c r="H18" s="50" t="s">
        <v>64</v>
      </c>
      <c r="I18" s="63"/>
      <c r="J18" s="59"/>
      <c r="K18" s="60"/>
      <c r="L18" s="53"/>
      <c r="M18" s="61"/>
      <c r="N18" s="61"/>
    </row>
    <row r="19" spans="1:14" s="55" customFormat="1" x14ac:dyDescent="0.2">
      <c r="A19" s="49"/>
      <c r="B19" s="62"/>
      <c r="C19" s="50"/>
      <c r="D19" s="58" t="s">
        <v>66</v>
      </c>
      <c r="E19" s="50" t="s">
        <v>62</v>
      </c>
      <c r="F19" s="50" t="s">
        <v>62</v>
      </c>
      <c r="G19" s="50" t="s">
        <v>63</v>
      </c>
      <c r="H19" s="50"/>
      <c r="I19" s="59"/>
      <c r="J19" s="59"/>
      <c r="K19" s="60"/>
      <c r="L19" s="53"/>
      <c r="M19" s="61"/>
      <c r="N19" s="61"/>
    </row>
    <row r="20" spans="1:14" s="55" customFormat="1" x14ac:dyDescent="0.2">
      <c r="A20" s="49"/>
      <c r="B20" s="62"/>
      <c r="C20" s="50"/>
      <c r="D20" s="64" t="s">
        <v>61</v>
      </c>
      <c r="E20" s="50"/>
      <c r="F20" s="50"/>
      <c r="G20" s="50"/>
      <c r="H20" s="50"/>
      <c r="I20" s="59"/>
      <c r="J20" s="59"/>
      <c r="K20" s="60"/>
      <c r="L20" s="53"/>
      <c r="M20" s="61"/>
      <c r="N20" s="61"/>
    </row>
    <row r="21" spans="1:14" s="55" customFormat="1" ht="9.75" customHeight="1" x14ac:dyDescent="0.2">
      <c r="A21" s="49"/>
      <c r="B21" s="50"/>
      <c r="C21" s="51"/>
      <c r="D21" s="51"/>
      <c r="E21" s="51"/>
      <c r="F21" s="51"/>
      <c r="G21" s="51"/>
      <c r="H21" s="51"/>
      <c r="I21" s="52"/>
      <c r="J21" s="52"/>
      <c r="K21" s="53"/>
      <c r="L21" s="53"/>
      <c r="M21" s="54"/>
      <c r="N21" s="54"/>
    </row>
    <row r="22" spans="1:14" s="55" customFormat="1" x14ac:dyDescent="0.2">
      <c r="A22" s="56"/>
      <c r="B22" s="57" t="s">
        <v>71</v>
      </c>
      <c r="C22" s="50" t="s">
        <v>62</v>
      </c>
      <c r="D22" s="58" t="s">
        <v>60</v>
      </c>
      <c r="E22" s="50" t="s">
        <v>62</v>
      </c>
      <c r="F22" s="50" t="s">
        <v>62</v>
      </c>
      <c r="G22" s="50" t="s">
        <v>63</v>
      </c>
      <c r="H22" s="50" t="s">
        <v>62</v>
      </c>
      <c r="I22" s="59" t="s">
        <v>62</v>
      </c>
      <c r="J22" s="59" t="s">
        <v>62</v>
      </c>
      <c r="K22" s="59">
        <v>0</v>
      </c>
      <c r="L22" s="59">
        <v>0</v>
      </c>
      <c r="M22" s="61">
        <v>0</v>
      </c>
      <c r="N22" s="61"/>
    </row>
    <row r="23" spans="1:14" s="55" customFormat="1" x14ac:dyDescent="0.2">
      <c r="A23" s="49"/>
      <c r="B23" s="62"/>
      <c r="C23" s="50"/>
      <c r="D23" s="58" t="s">
        <v>67</v>
      </c>
      <c r="E23" s="50" t="s">
        <v>62</v>
      </c>
      <c r="F23" s="50" t="s">
        <v>62</v>
      </c>
      <c r="G23" s="50" t="s">
        <v>63</v>
      </c>
      <c r="H23" s="50" t="s">
        <v>64</v>
      </c>
      <c r="I23" s="63"/>
      <c r="J23" s="59"/>
      <c r="K23" s="60"/>
      <c r="L23" s="53"/>
      <c r="M23" s="61"/>
      <c r="N23" s="61"/>
    </row>
    <row r="24" spans="1:14" s="55" customFormat="1" x14ac:dyDescent="0.2">
      <c r="A24" s="49"/>
      <c r="B24" s="62"/>
      <c r="C24" s="50"/>
      <c r="D24" s="58" t="s">
        <v>66</v>
      </c>
      <c r="E24" s="50" t="s">
        <v>62</v>
      </c>
      <c r="F24" s="50" t="s">
        <v>62</v>
      </c>
      <c r="G24" s="50" t="s">
        <v>63</v>
      </c>
      <c r="H24" s="50"/>
      <c r="I24" s="59"/>
      <c r="J24" s="59"/>
      <c r="K24" s="60"/>
      <c r="L24" s="53"/>
      <c r="M24" s="61"/>
      <c r="N24" s="61"/>
    </row>
    <row r="25" spans="1:14" s="55" customFormat="1" x14ac:dyDescent="0.2">
      <c r="A25" s="49"/>
      <c r="B25" s="62"/>
      <c r="C25" s="50"/>
      <c r="D25" s="64" t="s">
        <v>61</v>
      </c>
      <c r="E25" s="50"/>
      <c r="F25" s="50"/>
      <c r="G25" s="50"/>
      <c r="H25" s="50"/>
      <c r="I25" s="59"/>
      <c r="J25" s="59"/>
      <c r="K25" s="60"/>
      <c r="L25" s="53"/>
      <c r="M25" s="61"/>
      <c r="N25" s="61"/>
    </row>
    <row r="26" spans="1:14" s="55" customFormat="1" ht="11.25" customHeight="1" x14ac:dyDescent="0.2">
      <c r="A26" s="56"/>
      <c r="B26" s="57"/>
      <c r="C26" s="50"/>
      <c r="D26" s="64"/>
      <c r="E26" s="50"/>
      <c r="F26" s="50"/>
      <c r="G26" s="50"/>
      <c r="H26" s="50"/>
      <c r="I26" s="63"/>
      <c r="J26" s="59"/>
      <c r="K26" s="60"/>
      <c r="L26" s="53"/>
      <c r="M26" s="61"/>
      <c r="N26" s="61"/>
    </row>
    <row r="27" spans="1:14" s="55" customFormat="1" x14ac:dyDescent="0.2">
      <c r="A27" s="56"/>
      <c r="B27" s="57" t="s">
        <v>71</v>
      </c>
      <c r="C27" s="50" t="s">
        <v>62</v>
      </c>
      <c r="D27" s="64"/>
      <c r="E27" s="50"/>
      <c r="F27" s="50"/>
      <c r="G27" s="50"/>
      <c r="H27" s="50" t="s">
        <v>62</v>
      </c>
      <c r="I27" s="59" t="s">
        <v>62</v>
      </c>
      <c r="J27" s="59" t="s">
        <v>62</v>
      </c>
      <c r="K27" s="59">
        <v>0</v>
      </c>
      <c r="L27" s="59">
        <v>0</v>
      </c>
      <c r="M27" s="61">
        <v>0</v>
      </c>
      <c r="N27" s="61"/>
    </row>
    <row r="28" spans="1:14" s="55" customFormat="1" ht="11.25" customHeight="1" x14ac:dyDescent="0.2">
      <c r="A28" s="56"/>
      <c r="B28" s="57"/>
      <c r="C28" s="50"/>
      <c r="D28" s="64"/>
      <c r="E28" s="50"/>
      <c r="F28" s="50"/>
      <c r="G28" s="50"/>
      <c r="H28" s="50"/>
      <c r="I28" s="63"/>
      <c r="J28" s="59"/>
      <c r="K28" s="60"/>
      <c r="L28" s="53"/>
      <c r="M28" s="61"/>
      <c r="N28" s="61"/>
    </row>
    <row r="29" spans="1:14" s="55" customFormat="1" x14ac:dyDescent="0.2">
      <c r="A29" s="56"/>
      <c r="B29" s="57" t="s">
        <v>71</v>
      </c>
      <c r="C29" s="50" t="s">
        <v>62</v>
      </c>
      <c r="D29" s="64"/>
      <c r="E29" s="50"/>
      <c r="F29" s="50"/>
      <c r="G29" s="50"/>
      <c r="H29" s="50" t="s">
        <v>62</v>
      </c>
      <c r="I29" s="59" t="s">
        <v>62</v>
      </c>
      <c r="J29" s="59" t="s">
        <v>62</v>
      </c>
      <c r="K29" s="59">
        <v>0</v>
      </c>
      <c r="L29" s="59">
        <v>0</v>
      </c>
      <c r="M29" s="61">
        <v>0</v>
      </c>
      <c r="N29" s="61"/>
    </row>
    <row r="30" spans="1:14" s="55" customFormat="1" x14ac:dyDescent="0.2">
      <c r="A30" s="56"/>
      <c r="B30" s="57"/>
      <c r="C30" s="50"/>
      <c r="D30" s="65"/>
      <c r="E30" s="50"/>
      <c r="F30" s="50"/>
      <c r="G30" s="50"/>
      <c r="H30" s="50"/>
      <c r="I30" s="59"/>
      <c r="J30" s="59"/>
      <c r="K30" s="60"/>
      <c r="L30" s="53"/>
      <c r="M30" s="61"/>
      <c r="N30" s="61"/>
    </row>
    <row r="31" spans="1:14" s="73" customFormat="1" ht="18" customHeight="1" x14ac:dyDescent="0.2">
      <c r="A31" s="66"/>
      <c r="B31" s="67" t="s">
        <v>53</v>
      </c>
      <c r="C31" s="68"/>
      <c r="D31" s="67"/>
      <c r="E31" s="69"/>
      <c r="F31" s="69"/>
      <c r="G31" s="69"/>
      <c r="H31" s="69"/>
      <c r="I31" s="70"/>
      <c r="J31" s="70"/>
      <c r="K31" s="71"/>
      <c r="L31" s="71"/>
      <c r="M31" s="72">
        <f>SUM(M11:M30)</f>
        <v>0</v>
      </c>
      <c r="N31" s="72"/>
    </row>
    <row r="32" spans="1:14" s="55" customFormat="1" ht="20.25" customHeight="1" x14ac:dyDescent="0.2">
      <c r="A32" s="74"/>
      <c r="B32" s="75" t="s">
        <v>274</v>
      </c>
      <c r="C32" s="76"/>
      <c r="D32" s="77"/>
      <c r="E32" s="78"/>
      <c r="F32" s="78"/>
      <c r="G32" s="78"/>
      <c r="H32" s="78"/>
      <c r="I32" s="78"/>
      <c r="J32" s="79"/>
      <c r="K32" s="79"/>
      <c r="L32" s="80"/>
      <c r="M32" s="81">
        <f>M31*0.18</f>
        <v>0</v>
      </c>
      <c r="N32" s="81"/>
    </row>
    <row r="33" spans="1:15" s="55" customFormat="1" ht="20.25" customHeight="1" x14ac:dyDescent="0.2">
      <c r="A33" s="74"/>
      <c r="B33" s="75" t="s">
        <v>54</v>
      </c>
      <c r="C33" s="76"/>
      <c r="D33" s="77"/>
      <c r="E33" s="78"/>
      <c r="F33" s="78"/>
      <c r="G33" s="78"/>
      <c r="H33" s="78"/>
      <c r="I33" s="78"/>
      <c r="J33" s="79"/>
      <c r="K33" s="79"/>
      <c r="L33" s="80"/>
      <c r="M33" s="81">
        <f>M31+M32</f>
        <v>0</v>
      </c>
      <c r="N33" s="81"/>
    </row>
    <row r="34" spans="1:15" s="55" customFormat="1" ht="20.25" customHeight="1" x14ac:dyDescent="0.2">
      <c r="A34" s="74"/>
      <c r="B34" s="82" t="s">
        <v>275</v>
      </c>
      <c r="C34" s="76"/>
      <c r="D34" s="77"/>
      <c r="E34" s="78"/>
      <c r="F34" s="78"/>
      <c r="G34" s="78"/>
      <c r="H34" s="78"/>
      <c r="I34" s="78"/>
      <c r="J34" s="79"/>
      <c r="K34" s="79"/>
      <c r="L34" s="80"/>
      <c r="M34" s="81">
        <f>M33*0.02</f>
        <v>0</v>
      </c>
      <c r="N34" s="81"/>
    </row>
    <row r="35" spans="1:15" s="55" customFormat="1" ht="33.75" customHeight="1" thickBot="1" x14ac:dyDescent="0.25">
      <c r="A35" s="83"/>
      <c r="B35" s="977" t="s">
        <v>55</v>
      </c>
      <c r="C35" s="978"/>
      <c r="D35" s="84"/>
      <c r="E35" s="85"/>
      <c r="F35" s="85"/>
      <c r="G35" s="85"/>
      <c r="H35" s="85"/>
      <c r="I35" s="85"/>
      <c r="J35" s="86"/>
      <c r="K35" s="86"/>
      <c r="L35" s="87"/>
      <c r="M35" s="88">
        <f>M33+M34</f>
        <v>0</v>
      </c>
      <c r="N35" s="88"/>
      <c r="O35" s="89"/>
    </row>
    <row r="36" spans="1:15" s="55" customFormat="1" x14ac:dyDescent="0.2">
      <c r="A36" s="90"/>
      <c r="B36" s="91" t="s">
        <v>56</v>
      </c>
      <c r="C36" s="124" t="s">
        <v>72</v>
      </c>
      <c r="D36" s="124"/>
      <c r="E36" s="124"/>
      <c r="F36" s="124"/>
      <c r="G36" s="92"/>
      <c r="I36" s="93"/>
      <c r="J36" s="94"/>
      <c r="K36" s="94"/>
      <c r="L36" s="95"/>
      <c r="M36" s="95"/>
      <c r="N36" s="95"/>
    </row>
    <row r="37" spans="1:15" s="55" customFormat="1" x14ac:dyDescent="0.2">
      <c r="B37" s="96"/>
      <c r="C37" s="92" t="s">
        <v>276</v>
      </c>
      <c r="D37" s="92"/>
      <c r="E37" s="92"/>
      <c r="F37" s="92"/>
      <c r="G37" s="92"/>
      <c r="M37" s="89"/>
      <c r="N37" s="89"/>
    </row>
    <row r="38" spans="1:15" s="55" customFormat="1" x14ac:dyDescent="0.2">
      <c r="B38" s="96"/>
      <c r="C38" s="92" t="s">
        <v>277</v>
      </c>
      <c r="D38" s="92"/>
      <c r="E38" s="92"/>
      <c r="F38" s="92"/>
      <c r="G38" s="92"/>
      <c r="M38" s="89"/>
      <c r="N38" s="89"/>
    </row>
    <row r="39" spans="1:15" s="55" customFormat="1" ht="40.5" customHeight="1" x14ac:dyDescent="0.2">
      <c r="B39" s="967" t="s">
        <v>278</v>
      </c>
      <c r="C39" s="967"/>
      <c r="D39" s="967"/>
      <c r="E39" s="968" t="s">
        <v>73</v>
      </c>
      <c r="F39" s="968"/>
      <c r="G39" s="968"/>
      <c r="H39" s="115">
        <v>0</v>
      </c>
      <c r="I39" s="97" t="s">
        <v>50</v>
      </c>
    </row>
    <row r="40" spans="1:15" s="55" customFormat="1" ht="13.5" x14ac:dyDescent="0.2">
      <c r="B40" s="98"/>
      <c r="C40" s="99"/>
      <c r="D40" s="100"/>
      <c r="E40" s="99"/>
      <c r="F40" s="97"/>
      <c r="G40" s="99"/>
      <c r="H40" s="500"/>
      <c r="I40" s="100"/>
    </row>
    <row r="41" spans="1:15" s="104" customFormat="1" ht="24" customHeight="1" x14ac:dyDescent="0.2">
      <c r="B41" s="101" t="s">
        <v>100</v>
      </c>
      <c r="C41" s="102"/>
      <c r="D41" s="103"/>
      <c r="E41" s="969" t="s">
        <v>279</v>
      </c>
      <c r="F41" s="969"/>
      <c r="G41" s="969"/>
      <c r="H41" s="115">
        <v>0</v>
      </c>
      <c r="I41" s="97" t="s">
        <v>49</v>
      </c>
    </row>
    <row r="42" spans="1:15" s="104" customFormat="1" x14ac:dyDescent="0.2">
      <c r="B42" s="105"/>
      <c r="C42" s="106"/>
      <c r="D42" s="107"/>
      <c r="E42" s="106"/>
      <c r="F42" s="106"/>
      <c r="G42" s="106"/>
      <c r="H42" s="501"/>
      <c r="I42" s="108"/>
    </row>
    <row r="43" spans="1:15" s="104" customFormat="1" ht="37.5" customHeight="1" x14ac:dyDescent="0.2">
      <c r="B43" s="101" t="s">
        <v>87</v>
      </c>
      <c r="C43" s="102"/>
      <c r="D43" s="103"/>
      <c r="E43" s="969" t="s">
        <v>280</v>
      </c>
      <c r="F43" s="969"/>
      <c r="G43" s="969"/>
      <c r="H43" s="115">
        <v>0</v>
      </c>
      <c r="I43" s="97" t="s">
        <v>49</v>
      </c>
    </row>
    <row r="44" spans="1:15" s="104" customFormat="1" ht="14.25" customHeight="1" x14ac:dyDescent="0.2">
      <c r="B44" s="105"/>
      <c r="C44" s="106"/>
      <c r="D44" s="109"/>
      <c r="E44" s="109"/>
      <c r="F44" s="106"/>
      <c r="G44" s="106"/>
      <c r="H44" s="501"/>
      <c r="I44" s="108"/>
    </row>
    <row r="45" spans="1:15" s="104" customFormat="1" ht="14.25" customHeight="1" x14ac:dyDescent="0.2">
      <c r="B45" s="105"/>
      <c r="C45" s="106"/>
      <c r="D45" s="109"/>
      <c r="E45" s="110" t="s">
        <v>281</v>
      </c>
      <c r="F45" s="968" t="s">
        <v>57</v>
      </c>
      <c r="G45" s="968"/>
      <c r="H45" s="968"/>
      <c r="I45" s="968"/>
    </row>
    <row r="46" spans="1:15" s="104" customFormat="1" ht="12.75" customHeight="1" x14ac:dyDescent="0.2">
      <c r="B46" s="105"/>
      <c r="C46" s="106"/>
      <c r="D46" s="109"/>
      <c r="E46" s="110" t="s">
        <v>281</v>
      </c>
      <c r="F46" s="968" t="s">
        <v>58</v>
      </c>
      <c r="G46" s="968"/>
      <c r="H46" s="968"/>
      <c r="I46" s="968"/>
    </row>
    <row r="47" spans="1:15" s="104" customFormat="1" x14ac:dyDescent="0.2">
      <c r="B47" s="105"/>
      <c r="C47" s="106"/>
      <c r="D47" s="107"/>
      <c r="E47" s="106"/>
      <c r="F47" s="106"/>
      <c r="G47" s="106"/>
      <c r="H47" s="108"/>
      <c r="I47" s="108"/>
    </row>
    <row r="48" spans="1:15" s="112" customFormat="1" ht="40.5" customHeight="1" x14ac:dyDescent="0.25">
      <c r="B48" s="972" t="s">
        <v>77</v>
      </c>
      <c r="C48" s="972"/>
      <c r="D48" s="972"/>
      <c r="E48" s="973" t="s">
        <v>282</v>
      </c>
      <c r="F48" s="973"/>
      <c r="G48" s="973"/>
      <c r="H48" s="115">
        <v>0</v>
      </c>
      <c r="I48" s="97" t="s">
        <v>49</v>
      </c>
      <c r="J48" s="111"/>
    </row>
    <row r="49" spans="1:10" s="112" customFormat="1" ht="43.5" customHeight="1" x14ac:dyDescent="0.25">
      <c r="B49" s="113"/>
      <c r="D49" s="114"/>
      <c r="E49" s="973" t="s">
        <v>283</v>
      </c>
      <c r="F49" s="973"/>
      <c r="G49" s="973"/>
      <c r="H49" s="115">
        <v>0</v>
      </c>
      <c r="I49" s="97" t="s">
        <v>49</v>
      </c>
      <c r="J49" s="111"/>
    </row>
    <row r="50" spans="1:10" s="112" customFormat="1" ht="15" x14ac:dyDescent="0.25">
      <c r="B50" s="113"/>
      <c r="D50" s="114"/>
      <c r="E50" s="116"/>
      <c r="F50" s="117"/>
      <c r="G50" s="117"/>
      <c r="H50" s="502"/>
      <c r="I50" s="118"/>
      <c r="J50" s="111"/>
    </row>
    <row r="51" spans="1:10" ht="38.25" customHeight="1" x14ac:dyDescent="0.2">
      <c r="B51" s="971" t="s">
        <v>284</v>
      </c>
      <c r="C51" s="971"/>
      <c r="D51" s="971"/>
      <c r="E51" s="970" t="s">
        <v>75</v>
      </c>
      <c r="F51" s="970"/>
      <c r="G51" s="970"/>
      <c r="H51" s="503">
        <v>0</v>
      </c>
      <c r="I51" s="127" t="s">
        <v>76</v>
      </c>
    </row>
    <row r="52" spans="1:10" ht="13.5" x14ac:dyDescent="0.2">
      <c r="B52" s="125" t="s">
        <v>74</v>
      </c>
      <c r="C52" s="106"/>
      <c r="D52" s="104"/>
      <c r="E52" s="126"/>
      <c r="F52" s="104"/>
    </row>
    <row r="53" spans="1:10" x14ac:dyDescent="0.2">
      <c r="B53" s="120"/>
      <c r="D53" s="121"/>
    </row>
    <row r="54" spans="1:10" x14ac:dyDescent="0.2">
      <c r="B54" s="120"/>
      <c r="D54" s="121"/>
    </row>
    <row r="55" spans="1:10" x14ac:dyDescent="0.2">
      <c r="B55" s="120"/>
      <c r="D55" s="121"/>
    </row>
    <row r="56" spans="1:10" s="26" customFormat="1" ht="15.75" x14ac:dyDescent="0.2">
      <c r="A56" s="919" t="s">
        <v>257</v>
      </c>
      <c r="B56" s="919"/>
      <c r="C56" s="919"/>
      <c r="D56" s="919"/>
      <c r="E56" s="919"/>
      <c r="F56" s="919"/>
      <c r="G56" s="919"/>
      <c r="H56" s="919"/>
    </row>
    <row r="57" spans="1:10" s="26" customFormat="1" ht="26.25" customHeight="1" x14ac:dyDescent="0.2">
      <c r="A57" s="918" t="s">
        <v>256</v>
      </c>
      <c r="B57" s="918"/>
      <c r="C57" s="918"/>
      <c r="D57" s="918"/>
      <c r="E57" s="918"/>
      <c r="F57" s="918"/>
      <c r="G57" s="918"/>
      <c r="H57" s="918"/>
    </row>
    <row r="58" spans="1:10" s="26" customFormat="1" ht="15.75" x14ac:dyDescent="0.2">
      <c r="A58" s="918" t="s">
        <v>258</v>
      </c>
      <c r="B58" s="918"/>
      <c r="C58" s="918"/>
      <c r="D58" s="918"/>
      <c r="E58" s="918"/>
      <c r="F58" s="918"/>
      <c r="G58" s="918"/>
      <c r="H58" s="918"/>
    </row>
    <row r="59" spans="1:10" s="26" customFormat="1" ht="15.75" x14ac:dyDescent="0.2">
      <c r="A59" s="346"/>
      <c r="B59" s="346"/>
      <c r="C59" s="350"/>
      <c r="D59" s="350"/>
      <c r="E59" s="350"/>
      <c r="F59" s="350"/>
      <c r="G59" s="346"/>
      <c r="H59" s="346"/>
    </row>
    <row r="60" spans="1:10" s="26" customFormat="1" ht="15.75" x14ac:dyDescent="0.25">
      <c r="A60" s="610"/>
      <c r="B60" s="610"/>
      <c r="C60" s="610"/>
      <c r="D60" s="610"/>
      <c r="E60" s="610"/>
      <c r="F60" s="610"/>
      <c r="G60" s="610"/>
      <c r="H60" s="346"/>
    </row>
    <row r="61" spans="1:10" s="26" customFormat="1" ht="15.75" x14ac:dyDescent="0.25">
      <c r="A61" s="917" t="s">
        <v>259</v>
      </c>
      <c r="B61" s="917"/>
      <c r="C61" s="917"/>
      <c r="D61" s="917"/>
      <c r="E61" s="917"/>
      <c r="F61" s="917"/>
      <c r="G61" s="917"/>
      <c r="H61" s="346"/>
    </row>
    <row r="62" spans="1:10" x14ac:dyDescent="0.2">
      <c r="B62" s="120"/>
      <c r="D62" s="121"/>
    </row>
    <row r="63" spans="1:10" x14ac:dyDescent="0.2">
      <c r="B63" s="120"/>
      <c r="D63" s="121"/>
    </row>
    <row r="64" spans="1:10" x14ac:dyDescent="0.2">
      <c r="B64" s="120"/>
      <c r="D64" s="121"/>
    </row>
    <row r="65" spans="2:4" x14ac:dyDescent="0.2">
      <c r="B65" s="120"/>
      <c r="D65" s="121"/>
    </row>
    <row r="66" spans="2:4" x14ac:dyDescent="0.2">
      <c r="B66" s="120"/>
      <c r="D66" s="121"/>
    </row>
    <row r="67" spans="2:4" x14ac:dyDescent="0.2">
      <c r="B67" s="120"/>
      <c r="D67" s="121"/>
    </row>
    <row r="68" spans="2:4" x14ac:dyDescent="0.2">
      <c r="B68" s="120"/>
      <c r="D68" s="121"/>
    </row>
    <row r="69" spans="2:4" x14ac:dyDescent="0.2">
      <c r="B69" s="120"/>
      <c r="D69" s="121"/>
    </row>
    <row r="70" spans="2:4" x14ac:dyDescent="0.2">
      <c r="B70" s="120"/>
      <c r="D70" s="121"/>
    </row>
    <row r="71" spans="2:4" x14ac:dyDescent="0.2">
      <c r="B71" s="120"/>
      <c r="D71" s="121"/>
    </row>
    <row r="72" spans="2:4" x14ac:dyDescent="0.2">
      <c r="B72" s="120"/>
      <c r="D72" s="121"/>
    </row>
    <row r="73" spans="2:4" x14ac:dyDescent="0.2">
      <c r="B73" s="120"/>
      <c r="D73" s="121"/>
    </row>
    <row r="74" spans="2:4" x14ac:dyDescent="0.2">
      <c r="B74" s="120"/>
      <c r="D74" s="121"/>
    </row>
    <row r="75" spans="2:4" x14ac:dyDescent="0.2">
      <c r="B75" s="120"/>
      <c r="D75" s="121"/>
    </row>
    <row r="76" spans="2:4" x14ac:dyDescent="0.2">
      <c r="B76" s="120"/>
      <c r="D76" s="121"/>
    </row>
    <row r="77" spans="2:4" x14ac:dyDescent="0.2">
      <c r="B77" s="120"/>
      <c r="D77" s="121"/>
    </row>
    <row r="78" spans="2:4" x14ac:dyDescent="0.2">
      <c r="B78" s="120"/>
      <c r="D78" s="121"/>
    </row>
    <row r="79" spans="2:4" x14ac:dyDescent="0.2">
      <c r="B79" s="120"/>
      <c r="D79" s="121"/>
    </row>
    <row r="80" spans="2:4" x14ac:dyDescent="0.2">
      <c r="B80" s="120"/>
      <c r="D80" s="121"/>
    </row>
    <row r="81" spans="2:4" x14ac:dyDescent="0.2">
      <c r="B81" s="120"/>
      <c r="D81" s="121"/>
    </row>
    <row r="82" spans="2:4" x14ac:dyDescent="0.2">
      <c r="B82" s="120"/>
      <c r="D82" s="121"/>
    </row>
    <row r="83" spans="2:4" x14ac:dyDescent="0.2">
      <c r="B83" s="120"/>
      <c r="D83" s="121"/>
    </row>
    <row r="84" spans="2:4" x14ac:dyDescent="0.2">
      <c r="B84" s="120"/>
      <c r="D84" s="121"/>
    </row>
    <row r="85" spans="2:4" x14ac:dyDescent="0.2">
      <c r="B85" s="120"/>
      <c r="D85" s="121"/>
    </row>
    <row r="86" spans="2:4" x14ac:dyDescent="0.2">
      <c r="B86" s="120"/>
      <c r="D86" s="121"/>
    </row>
    <row r="87" spans="2:4" x14ac:dyDescent="0.2">
      <c r="B87" s="120"/>
      <c r="D87" s="121"/>
    </row>
    <row r="88" spans="2:4" x14ac:dyDescent="0.2">
      <c r="B88" s="120"/>
      <c r="D88" s="121"/>
    </row>
    <row r="89" spans="2:4" x14ac:dyDescent="0.2">
      <c r="B89" s="120"/>
      <c r="D89" s="121"/>
    </row>
    <row r="90" spans="2:4" x14ac:dyDescent="0.2">
      <c r="D90" s="121"/>
    </row>
    <row r="91" spans="2:4" x14ac:dyDescent="0.2">
      <c r="D91" s="121"/>
    </row>
    <row r="92" spans="2:4" x14ac:dyDescent="0.2">
      <c r="D92" s="121"/>
    </row>
    <row r="93" spans="2:4" x14ac:dyDescent="0.2">
      <c r="D93" s="121"/>
    </row>
    <row r="94" spans="2:4" x14ac:dyDescent="0.2">
      <c r="D94" s="121"/>
    </row>
    <row r="95" spans="2:4" x14ac:dyDescent="0.2">
      <c r="D95" s="121"/>
    </row>
    <row r="96" spans="2:4" x14ac:dyDescent="0.2">
      <c r="D96" s="121"/>
    </row>
    <row r="97" spans="4:4" x14ac:dyDescent="0.2">
      <c r="D97" s="121"/>
    </row>
    <row r="98" spans="4:4" x14ac:dyDescent="0.2">
      <c r="D98" s="121"/>
    </row>
    <row r="99" spans="4:4" x14ac:dyDescent="0.2">
      <c r="D99" s="121"/>
    </row>
    <row r="100" spans="4:4" x14ac:dyDescent="0.2">
      <c r="D100" s="121"/>
    </row>
    <row r="101" spans="4:4" x14ac:dyDescent="0.2">
      <c r="D101" s="121"/>
    </row>
    <row r="102" spans="4:4" x14ac:dyDescent="0.2">
      <c r="D102" s="121"/>
    </row>
    <row r="103" spans="4:4" x14ac:dyDescent="0.2">
      <c r="D103" s="121"/>
    </row>
    <row r="104" spans="4:4" x14ac:dyDescent="0.2">
      <c r="D104" s="123"/>
    </row>
    <row r="105" spans="4:4" x14ac:dyDescent="0.2">
      <c r="D105" s="123"/>
    </row>
    <row r="106" spans="4:4" x14ac:dyDescent="0.2">
      <c r="D106" s="123"/>
    </row>
    <row r="107" spans="4:4" x14ac:dyDescent="0.2">
      <c r="D107" s="123"/>
    </row>
    <row r="108" spans="4:4" x14ac:dyDescent="0.2">
      <c r="D108" s="123"/>
    </row>
    <row r="109" spans="4:4" x14ac:dyDescent="0.2">
      <c r="D109" s="123"/>
    </row>
    <row r="110" spans="4:4" x14ac:dyDescent="0.2">
      <c r="D110" s="123"/>
    </row>
    <row r="111" spans="4:4" x14ac:dyDescent="0.2">
      <c r="D111" s="123"/>
    </row>
    <row r="112" spans="4:4" x14ac:dyDescent="0.2">
      <c r="D112" s="123"/>
    </row>
    <row r="113" spans="4:4" x14ac:dyDescent="0.2">
      <c r="D113" s="123"/>
    </row>
    <row r="114" spans="4:4" x14ac:dyDescent="0.2">
      <c r="D114" s="123"/>
    </row>
    <row r="115" spans="4:4" x14ac:dyDescent="0.2">
      <c r="D115" s="123"/>
    </row>
    <row r="116" spans="4:4" x14ac:dyDescent="0.2">
      <c r="D116" s="123"/>
    </row>
    <row r="117" spans="4:4" x14ac:dyDescent="0.2">
      <c r="D117" s="123"/>
    </row>
    <row r="118" spans="4:4" x14ac:dyDescent="0.2">
      <c r="D118" s="123"/>
    </row>
    <row r="119" spans="4:4" x14ac:dyDescent="0.2">
      <c r="D119" s="123"/>
    </row>
    <row r="120" spans="4:4" x14ac:dyDescent="0.2">
      <c r="D120" s="123"/>
    </row>
    <row r="121" spans="4:4" x14ac:dyDescent="0.2">
      <c r="D121" s="123"/>
    </row>
    <row r="122" spans="4:4" x14ac:dyDescent="0.2">
      <c r="D122" s="123"/>
    </row>
    <row r="123" spans="4:4" x14ac:dyDescent="0.2">
      <c r="D123" s="123"/>
    </row>
    <row r="124" spans="4:4" x14ac:dyDescent="0.2">
      <c r="D124" s="123"/>
    </row>
    <row r="125" spans="4:4" x14ac:dyDescent="0.2">
      <c r="D125" s="123"/>
    </row>
    <row r="126" spans="4:4" x14ac:dyDescent="0.2">
      <c r="D126" s="123"/>
    </row>
    <row r="127" spans="4:4" x14ac:dyDescent="0.2">
      <c r="D127" s="123"/>
    </row>
    <row r="128" spans="4:4" x14ac:dyDescent="0.2">
      <c r="D128" s="123"/>
    </row>
    <row r="129" spans="4:4" x14ac:dyDescent="0.2">
      <c r="D129" s="123"/>
    </row>
    <row r="130" spans="4:4" x14ac:dyDescent="0.2">
      <c r="D130" s="123"/>
    </row>
    <row r="131" spans="4:4" x14ac:dyDescent="0.2">
      <c r="D131" s="123"/>
    </row>
    <row r="132" spans="4:4" x14ac:dyDescent="0.2">
      <c r="D132" s="123"/>
    </row>
    <row r="133" spans="4:4" x14ac:dyDescent="0.2">
      <c r="D133" s="123"/>
    </row>
    <row r="134" spans="4:4" x14ac:dyDescent="0.2">
      <c r="D134" s="123"/>
    </row>
    <row r="135" spans="4:4" x14ac:dyDescent="0.2">
      <c r="D135" s="123"/>
    </row>
    <row r="136" spans="4:4" x14ac:dyDescent="0.2">
      <c r="D136" s="123"/>
    </row>
    <row r="137" spans="4:4" x14ac:dyDescent="0.2">
      <c r="D137" s="123"/>
    </row>
    <row r="138" spans="4:4" x14ac:dyDescent="0.2">
      <c r="D138" s="123"/>
    </row>
    <row r="139" spans="4:4" x14ac:dyDescent="0.2">
      <c r="D139" s="123"/>
    </row>
    <row r="140" spans="4:4" x14ac:dyDescent="0.2">
      <c r="D140" s="123"/>
    </row>
    <row r="141" spans="4:4" x14ac:dyDescent="0.2">
      <c r="D141" s="123"/>
    </row>
    <row r="142" spans="4:4" x14ac:dyDescent="0.2">
      <c r="D142" s="123"/>
    </row>
    <row r="143" spans="4:4" x14ac:dyDescent="0.2">
      <c r="D143" s="123"/>
    </row>
    <row r="144" spans="4:4" x14ac:dyDescent="0.2">
      <c r="D144" s="123"/>
    </row>
    <row r="145" spans="4:4" x14ac:dyDescent="0.2">
      <c r="D145" s="123"/>
    </row>
    <row r="146" spans="4:4" x14ac:dyDescent="0.2">
      <c r="D146" s="123"/>
    </row>
    <row r="147" spans="4:4" x14ac:dyDescent="0.2">
      <c r="D147" s="123"/>
    </row>
    <row r="148" spans="4:4" x14ac:dyDescent="0.2">
      <c r="D148" s="123"/>
    </row>
    <row r="149" spans="4:4" x14ac:dyDescent="0.2">
      <c r="D149" s="123"/>
    </row>
    <row r="150" spans="4:4" x14ac:dyDescent="0.2">
      <c r="D150" s="123"/>
    </row>
    <row r="151" spans="4:4" x14ac:dyDescent="0.2">
      <c r="D151" s="123"/>
    </row>
    <row r="152" spans="4:4" x14ac:dyDescent="0.2">
      <c r="D152" s="123"/>
    </row>
    <row r="153" spans="4:4" x14ac:dyDescent="0.2">
      <c r="D153" s="123"/>
    </row>
    <row r="154" spans="4:4" x14ac:dyDescent="0.2">
      <c r="D154" s="123"/>
    </row>
    <row r="155" spans="4:4" x14ac:dyDescent="0.2">
      <c r="D155" s="123"/>
    </row>
    <row r="156" spans="4:4" x14ac:dyDescent="0.2">
      <c r="D156" s="123"/>
    </row>
    <row r="157" spans="4:4" x14ac:dyDescent="0.2">
      <c r="D157" s="123"/>
    </row>
    <row r="158" spans="4:4" x14ac:dyDescent="0.2">
      <c r="D158" s="123"/>
    </row>
    <row r="159" spans="4:4" x14ac:dyDescent="0.2">
      <c r="D159" s="123"/>
    </row>
    <row r="160" spans="4:4" x14ac:dyDescent="0.2">
      <c r="D160" s="123"/>
    </row>
    <row r="161" spans="4:4" x14ac:dyDescent="0.2">
      <c r="D161" s="123"/>
    </row>
    <row r="162" spans="4:4" x14ac:dyDescent="0.2">
      <c r="D162" s="123"/>
    </row>
    <row r="163" spans="4:4" x14ac:dyDescent="0.2">
      <c r="D163" s="123"/>
    </row>
    <row r="164" spans="4:4" x14ac:dyDescent="0.2">
      <c r="D164" s="123"/>
    </row>
    <row r="165" spans="4:4" x14ac:dyDescent="0.2">
      <c r="D165" s="123"/>
    </row>
    <row r="166" spans="4:4" x14ac:dyDescent="0.2">
      <c r="D166" s="123"/>
    </row>
    <row r="167" spans="4:4" x14ac:dyDescent="0.2">
      <c r="D167" s="123"/>
    </row>
    <row r="168" spans="4:4" x14ac:dyDescent="0.2">
      <c r="D168" s="123"/>
    </row>
    <row r="169" spans="4:4" x14ac:dyDescent="0.2">
      <c r="D169" s="123"/>
    </row>
    <row r="170" spans="4:4" x14ac:dyDescent="0.2">
      <c r="D170" s="123"/>
    </row>
    <row r="171" spans="4:4" x14ac:dyDescent="0.2">
      <c r="D171" s="123"/>
    </row>
    <row r="172" spans="4:4" x14ac:dyDescent="0.2">
      <c r="D172" s="123"/>
    </row>
    <row r="173" spans="4:4" x14ac:dyDescent="0.2">
      <c r="D173" s="123"/>
    </row>
    <row r="174" spans="4:4" x14ac:dyDescent="0.2">
      <c r="D174" s="123"/>
    </row>
    <row r="175" spans="4:4" x14ac:dyDescent="0.2">
      <c r="D175" s="123"/>
    </row>
    <row r="176" spans="4:4" x14ac:dyDescent="0.2">
      <c r="D176" s="123"/>
    </row>
    <row r="177" spans="4:4" x14ac:dyDescent="0.2">
      <c r="D177" s="123"/>
    </row>
    <row r="178" spans="4:4" x14ac:dyDescent="0.2">
      <c r="D178" s="123"/>
    </row>
  </sheetData>
  <mergeCells count="20">
    <mergeCell ref="A56:H56"/>
    <mergeCell ref="A57:H57"/>
    <mergeCell ref="A58:H58"/>
    <mergeCell ref="A61:G61"/>
    <mergeCell ref="F45:I45"/>
    <mergeCell ref="F46:I46"/>
    <mergeCell ref="A3:M3"/>
    <mergeCell ref="A4:M4"/>
    <mergeCell ref="A5:M5"/>
    <mergeCell ref="B35:C35"/>
    <mergeCell ref="A2:M2"/>
    <mergeCell ref="B39:D39"/>
    <mergeCell ref="E39:G39"/>
    <mergeCell ref="E41:G41"/>
    <mergeCell ref="E43:G43"/>
    <mergeCell ref="E51:G51"/>
    <mergeCell ref="B51:D51"/>
    <mergeCell ref="B48:D48"/>
    <mergeCell ref="E48:G48"/>
    <mergeCell ref="E49:G49"/>
  </mergeCells>
  <phoneticPr fontId="37" type="noConversion"/>
  <printOptions horizontalCentered="1"/>
  <pageMargins left="0.78740157480314965" right="0" top="0.19685039370078741" bottom="0.19685039370078741" header="0.51181102362204722" footer="0.51181102362204722"/>
  <pageSetup paperSize="9" scale="5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4"/>
  <sheetViews>
    <sheetView view="pageBreakPreview" zoomScaleNormal="100" zoomScaleSheetLayoutView="100" workbookViewId="0">
      <selection activeCell="A3" sqref="A3:J3"/>
    </sheetView>
  </sheetViews>
  <sheetFormatPr defaultRowHeight="12.75" x14ac:dyDescent="0.2"/>
  <cols>
    <col min="1" max="1" width="3.83203125" style="668" customWidth="1"/>
    <col min="2" max="2" width="40.33203125" style="668" customWidth="1"/>
    <col min="3" max="3" width="7.33203125" style="668" customWidth="1"/>
    <col min="4" max="4" width="8" style="668" customWidth="1"/>
    <col min="5" max="5" width="9.1640625" style="668" customWidth="1"/>
    <col min="6" max="6" width="19.1640625" style="668" customWidth="1"/>
    <col min="7" max="7" width="16.5" style="668" customWidth="1"/>
    <col min="8" max="8" width="28.83203125" style="668" customWidth="1"/>
    <col min="9" max="9" width="16.33203125" style="668" customWidth="1"/>
    <col min="10" max="10" width="11.5" style="668" customWidth="1"/>
    <col min="11" max="11" width="12.33203125" style="668" customWidth="1"/>
    <col min="12" max="16384" width="9.33203125" style="668"/>
  </cols>
  <sheetData>
    <row r="1" spans="1:17" ht="15.75" x14ac:dyDescent="0.2">
      <c r="K1" s="669" t="s">
        <v>323</v>
      </c>
    </row>
    <row r="2" spans="1:17" ht="15.75" x14ac:dyDescent="0.25">
      <c r="A2" s="988" t="s">
        <v>0</v>
      </c>
      <c r="B2" s="988"/>
      <c r="C2" s="988"/>
      <c r="D2" s="988"/>
      <c r="E2" s="988"/>
      <c r="F2" s="988"/>
      <c r="G2" s="988"/>
      <c r="H2" s="988"/>
      <c r="I2" s="988"/>
      <c r="J2" s="988"/>
      <c r="K2" s="670"/>
      <c r="L2" s="670"/>
      <c r="M2" s="670"/>
    </row>
    <row r="3" spans="1:17" ht="15.75" x14ac:dyDescent="0.25">
      <c r="A3" s="989" t="s">
        <v>98</v>
      </c>
      <c r="B3" s="989"/>
      <c r="C3" s="989"/>
      <c r="D3" s="989"/>
      <c r="E3" s="989"/>
      <c r="F3" s="989"/>
      <c r="G3" s="989"/>
      <c r="H3" s="989"/>
      <c r="I3" s="989"/>
      <c r="J3" s="989"/>
    </row>
    <row r="4" spans="1:17" ht="15.75" x14ac:dyDescent="0.25">
      <c r="A4" s="989" t="s">
        <v>333</v>
      </c>
      <c r="B4" s="989"/>
      <c r="C4" s="989"/>
      <c r="D4" s="989"/>
      <c r="E4" s="989"/>
      <c r="F4" s="989"/>
      <c r="G4" s="989"/>
      <c r="H4" s="989"/>
      <c r="I4" s="989"/>
      <c r="J4" s="989"/>
    </row>
    <row r="5" spans="1:17" ht="13.5" thickBot="1" x14ac:dyDescent="0.25">
      <c r="B5" s="671"/>
    </row>
    <row r="6" spans="1:17" x14ac:dyDescent="0.2">
      <c r="A6" s="672"/>
      <c r="B6" s="673"/>
      <c r="C6" s="672"/>
      <c r="D6" s="674"/>
      <c r="E6" s="675"/>
      <c r="F6" s="990" t="s">
        <v>78</v>
      </c>
      <c r="G6" s="991"/>
      <c r="H6" s="992" t="s">
        <v>79</v>
      </c>
      <c r="I6" s="995" t="s">
        <v>80</v>
      </c>
      <c r="J6" s="676" t="s">
        <v>34</v>
      </c>
      <c r="K6" s="676" t="s">
        <v>34</v>
      </c>
      <c r="L6" s="677"/>
      <c r="M6" s="677"/>
      <c r="N6" s="677"/>
      <c r="O6" s="677"/>
    </row>
    <row r="7" spans="1:17" x14ac:dyDescent="0.2">
      <c r="A7" s="678"/>
      <c r="B7" s="679"/>
      <c r="D7" s="680" t="s">
        <v>31</v>
      </c>
      <c r="E7" s="681" t="s">
        <v>29</v>
      </c>
      <c r="F7" s="682"/>
      <c r="G7" s="683"/>
      <c r="H7" s="993"/>
      <c r="I7" s="996"/>
      <c r="J7" s="684"/>
      <c r="K7" s="684" t="s">
        <v>290</v>
      </c>
      <c r="L7" s="677"/>
      <c r="M7" s="677"/>
      <c r="N7" s="677"/>
      <c r="O7" s="677"/>
    </row>
    <row r="8" spans="1:17" x14ac:dyDescent="0.2">
      <c r="A8" s="685" t="s">
        <v>15</v>
      </c>
      <c r="B8" s="686" t="s">
        <v>35</v>
      </c>
      <c r="C8" s="685" t="s">
        <v>31</v>
      </c>
      <c r="D8" s="680" t="s">
        <v>81</v>
      </c>
      <c r="E8" s="680" t="s">
        <v>36</v>
      </c>
      <c r="F8" s="687" t="s">
        <v>41</v>
      </c>
      <c r="G8" s="688" t="s">
        <v>42</v>
      </c>
      <c r="H8" s="993"/>
      <c r="I8" s="996"/>
      <c r="J8" s="684" t="s">
        <v>22</v>
      </c>
      <c r="K8" s="684" t="s">
        <v>22</v>
      </c>
      <c r="L8" s="677"/>
      <c r="M8" s="677"/>
      <c r="N8" s="677"/>
      <c r="O8" s="677"/>
    </row>
    <row r="9" spans="1:17" ht="13.5" x14ac:dyDescent="0.25">
      <c r="A9" s="685"/>
      <c r="B9" s="686"/>
      <c r="C9" s="689" t="s">
        <v>82</v>
      </c>
      <c r="D9" s="680" t="s">
        <v>83</v>
      </c>
      <c r="E9" s="680" t="s">
        <v>43</v>
      </c>
      <c r="F9" s="690"/>
      <c r="G9" s="691"/>
      <c r="H9" s="993"/>
      <c r="I9" s="996"/>
      <c r="J9" s="684" t="s">
        <v>296</v>
      </c>
      <c r="K9" s="684" t="s">
        <v>296</v>
      </c>
      <c r="L9" s="677"/>
      <c r="M9" s="677"/>
      <c r="N9" s="677"/>
      <c r="O9" s="677"/>
    </row>
    <row r="10" spans="1:17" x14ac:dyDescent="0.2">
      <c r="A10" s="692"/>
      <c r="B10" s="693"/>
      <c r="C10" s="694"/>
      <c r="D10" s="695" t="s">
        <v>84</v>
      </c>
      <c r="E10" s="695"/>
      <c r="F10" s="689" t="s">
        <v>295</v>
      </c>
      <c r="G10" s="684" t="s">
        <v>295</v>
      </c>
      <c r="H10" s="994"/>
      <c r="I10" s="997"/>
      <c r="J10" s="696"/>
      <c r="K10" s="696"/>
      <c r="L10" s="677"/>
      <c r="M10" s="677"/>
      <c r="N10" s="677"/>
      <c r="O10" s="677"/>
    </row>
    <row r="11" spans="1:17" ht="13.5" thickBot="1" x14ac:dyDescent="0.25">
      <c r="A11" s="697">
        <v>1</v>
      </c>
      <c r="B11" s="698">
        <v>2</v>
      </c>
      <c r="C11" s="697">
        <v>3</v>
      </c>
      <c r="D11" s="699">
        <v>4</v>
      </c>
      <c r="E11" s="699">
        <v>5</v>
      </c>
      <c r="F11" s="697">
        <v>6</v>
      </c>
      <c r="G11" s="698">
        <v>7</v>
      </c>
      <c r="H11" s="698">
        <v>8</v>
      </c>
      <c r="I11" s="700">
        <v>9</v>
      </c>
      <c r="J11" s="701">
        <v>10</v>
      </c>
      <c r="K11" s="701">
        <v>11</v>
      </c>
      <c r="L11" s="702"/>
      <c r="M11" s="702"/>
      <c r="N11" s="702"/>
      <c r="O11" s="702"/>
      <c r="P11" s="702"/>
      <c r="Q11" s="702"/>
    </row>
    <row r="12" spans="1:17" x14ac:dyDescent="0.2">
      <c r="A12" s="703"/>
      <c r="B12" s="704"/>
      <c r="C12" s="705"/>
      <c r="D12" s="706"/>
      <c r="E12" s="706"/>
      <c r="F12" s="707"/>
      <c r="G12" s="708"/>
      <c r="H12" s="709"/>
      <c r="I12" s="710"/>
      <c r="J12" s="711"/>
      <c r="K12" s="711"/>
      <c r="L12" s="702"/>
      <c r="M12" s="702"/>
      <c r="N12" s="702"/>
      <c r="O12" s="702"/>
      <c r="P12" s="702"/>
      <c r="Q12" s="702"/>
    </row>
    <row r="13" spans="1:17" x14ac:dyDescent="0.2">
      <c r="A13" s="712">
        <v>1</v>
      </c>
      <c r="B13" s="713" t="s">
        <v>69</v>
      </c>
      <c r="C13" s="712" t="s">
        <v>62</v>
      </c>
      <c r="D13" s="714" t="s">
        <v>62</v>
      </c>
      <c r="E13" s="714" t="s">
        <v>62</v>
      </c>
      <c r="F13" s="715">
        <v>0</v>
      </c>
      <c r="G13" s="716">
        <v>0</v>
      </c>
      <c r="H13" s="717">
        <v>0</v>
      </c>
      <c r="I13" s="718">
        <v>0</v>
      </c>
      <c r="J13" s="719">
        <f>ROUND(F13*H13+G13*I13,0)</f>
        <v>0</v>
      </c>
      <c r="K13" s="719"/>
    </row>
    <row r="14" spans="1:17" x14ac:dyDescent="0.2">
      <c r="A14" s="712"/>
      <c r="B14" s="713"/>
      <c r="C14" s="712"/>
      <c r="D14" s="714"/>
      <c r="E14" s="714"/>
      <c r="F14" s="720"/>
      <c r="G14" s="721"/>
      <c r="H14" s="722" t="s">
        <v>85</v>
      </c>
      <c r="I14" s="723" t="s">
        <v>86</v>
      </c>
      <c r="J14" s="719"/>
      <c r="K14" s="719"/>
    </row>
    <row r="15" spans="1:17" x14ac:dyDescent="0.2">
      <c r="A15" s="712"/>
      <c r="B15" s="713"/>
      <c r="C15" s="712"/>
      <c r="D15" s="714"/>
      <c r="E15" s="714"/>
      <c r="F15" s="724"/>
      <c r="G15" s="721"/>
      <c r="H15" s="717"/>
      <c r="I15" s="718"/>
      <c r="J15" s="719"/>
      <c r="K15" s="719"/>
    </row>
    <row r="16" spans="1:17" x14ac:dyDescent="0.2">
      <c r="A16" s="712">
        <v>2</v>
      </c>
      <c r="B16" s="713" t="s">
        <v>99</v>
      </c>
      <c r="C16" s="712" t="s">
        <v>62</v>
      </c>
      <c r="D16" s="714" t="s">
        <v>62</v>
      </c>
      <c r="E16" s="714" t="s">
        <v>62</v>
      </c>
      <c r="F16" s="715">
        <v>0</v>
      </c>
      <c r="G16" s="716">
        <v>0</v>
      </c>
      <c r="H16" s="717">
        <v>0</v>
      </c>
      <c r="I16" s="718">
        <v>0</v>
      </c>
      <c r="J16" s="719">
        <f>ROUND(F16*H16+G16*I16,0)</f>
        <v>0</v>
      </c>
      <c r="K16" s="719"/>
    </row>
    <row r="17" spans="1:11" x14ac:dyDescent="0.2">
      <c r="A17" s="712"/>
      <c r="B17" s="713"/>
      <c r="C17" s="712"/>
      <c r="D17" s="714"/>
      <c r="E17" s="714"/>
      <c r="F17" s="720"/>
      <c r="G17" s="721"/>
      <c r="H17" s="722" t="s">
        <v>85</v>
      </c>
      <c r="I17" s="723" t="s">
        <v>86</v>
      </c>
      <c r="J17" s="719"/>
      <c r="K17" s="719"/>
    </row>
    <row r="18" spans="1:11" x14ac:dyDescent="0.2">
      <c r="A18" s="712"/>
      <c r="B18" s="713"/>
      <c r="C18" s="712"/>
      <c r="D18" s="714"/>
      <c r="E18" s="714"/>
      <c r="F18" s="724"/>
      <c r="G18" s="721"/>
      <c r="H18" s="717"/>
      <c r="I18" s="718"/>
      <c r="J18" s="719"/>
      <c r="K18" s="719"/>
    </row>
    <row r="19" spans="1:11" x14ac:dyDescent="0.2">
      <c r="A19" s="725">
        <v>3</v>
      </c>
      <c r="B19" s="726" t="s">
        <v>53</v>
      </c>
      <c r="C19" s="689"/>
      <c r="D19" s="680"/>
      <c r="E19" s="680"/>
      <c r="F19" s="727"/>
      <c r="G19" s="728"/>
      <c r="H19" s="729"/>
      <c r="I19" s="718"/>
      <c r="J19" s="730">
        <f>SUM(J13:J18)</f>
        <v>0</v>
      </c>
      <c r="K19" s="730"/>
    </row>
    <row r="20" spans="1:11" x14ac:dyDescent="0.2">
      <c r="A20" s="712"/>
      <c r="B20" s="726"/>
      <c r="C20" s="689"/>
      <c r="D20" s="680"/>
      <c r="E20" s="680"/>
      <c r="F20" s="727"/>
      <c r="G20" s="728"/>
      <c r="H20" s="729"/>
      <c r="I20" s="718"/>
      <c r="J20" s="730"/>
      <c r="K20" s="730"/>
    </row>
    <row r="21" spans="1:11" s="702" customFormat="1" x14ac:dyDescent="0.2">
      <c r="A21" s="731">
        <v>4</v>
      </c>
      <c r="B21" s="732" t="s">
        <v>285</v>
      </c>
      <c r="C21" s="731"/>
      <c r="D21" s="733"/>
      <c r="E21" s="733"/>
      <c r="F21" s="734"/>
      <c r="G21" s="735"/>
      <c r="H21" s="736"/>
      <c r="I21" s="737"/>
      <c r="J21" s="738">
        <f>ROUND(J19*0.18,0)</f>
        <v>0</v>
      </c>
      <c r="K21" s="738"/>
    </row>
    <row r="22" spans="1:11" x14ac:dyDescent="0.2">
      <c r="A22" s="712"/>
      <c r="B22" s="686"/>
      <c r="C22" s="689"/>
      <c r="D22" s="680"/>
      <c r="E22" s="680"/>
      <c r="F22" s="727"/>
      <c r="G22" s="728"/>
      <c r="H22" s="729"/>
      <c r="I22" s="718"/>
      <c r="J22" s="730"/>
      <c r="K22" s="730"/>
    </row>
    <row r="23" spans="1:11" x14ac:dyDescent="0.2">
      <c r="A23" s="725">
        <v>5</v>
      </c>
      <c r="B23" s="726" t="s">
        <v>101</v>
      </c>
      <c r="C23" s="689"/>
      <c r="D23" s="680"/>
      <c r="E23" s="680"/>
      <c r="F23" s="727"/>
      <c r="G23" s="728"/>
      <c r="H23" s="729"/>
      <c r="I23" s="718"/>
      <c r="J23" s="730">
        <f>SUM(J19:J22)</f>
        <v>0</v>
      </c>
      <c r="K23" s="730"/>
    </row>
    <row r="24" spans="1:11" x14ac:dyDescent="0.2">
      <c r="A24" s="712"/>
      <c r="B24" s="686"/>
      <c r="C24" s="689"/>
      <c r="D24" s="680"/>
      <c r="E24" s="680"/>
      <c r="F24" s="727"/>
      <c r="G24" s="728"/>
      <c r="H24" s="729"/>
      <c r="I24" s="718"/>
      <c r="J24" s="739"/>
      <c r="K24" s="739"/>
    </row>
    <row r="25" spans="1:11" s="702" customFormat="1" x14ac:dyDescent="0.2">
      <c r="A25" s="731">
        <v>6</v>
      </c>
      <c r="B25" s="732" t="s">
        <v>275</v>
      </c>
      <c r="C25" s="731"/>
      <c r="D25" s="733"/>
      <c r="E25" s="733"/>
      <c r="F25" s="734"/>
      <c r="G25" s="735"/>
      <c r="H25" s="736"/>
      <c r="I25" s="737"/>
      <c r="J25" s="738">
        <f>ROUND(J23*0.02,0)</f>
        <v>0</v>
      </c>
      <c r="K25" s="738"/>
    </row>
    <row r="26" spans="1:11" x14ac:dyDescent="0.2">
      <c r="A26" s="712"/>
      <c r="B26" s="726"/>
      <c r="C26" s="689"/>
      <c r="D26" s="680"/>
      <c r="E26" s="680"/>
      <c r="F26" s="727"/>
      <c r="G26" s="728"/>
      <c r="H26" s="729"/>
      <c r="I26" s="718"/>
      <c r="J26" s="730"/>
      <c r="K26" s="730"/>
    </row>
    <row r="27" spans="1:11" x14ac:dyDescent="0.2">
      <c r="A27" s="725">
        <v>7</v>
      </c>
      <c r="B27" s="726" t="s">
        <v>97</v>
      </c>
      <c r="C27" s="689"/>
      <c r="D27" s="680"/>
      <c r="E27" s="680"/>
      <c r="F27" s="727"/>
      <c r="G27" s="728"/>
      <c r="H27" s="729"/>
      <c r="I27" s="718"/>
      <c r="J27" s="730">
        <f>SUM(J23:J26)</f>
        <v>0</v>
      </c>
      <c r="K27" s="730"/>
    </row>
    <row r="28" spans="1:11" ht="13.5" thickBot="1" x14ac:dyDescent="0.25">
      <c r="A28" s="740"/>
      <c r="B28" s="741"/>
      <c r="C28" s="742"/>
      <c r="D28" s="743"/>
      <c r="E28" s="743"/>
      <c r="F28" s="744"/>
      <c r="G28" s="745"/>
      <c r="H28" s="746"/>
      <c r="I28" s="747"/>
      <c r="J28" s="748"/>
      <c r="K28" s="748"/>
    </row>
    <row r="29" spans="1:11" x14ac:dyDescent="0.2">
      <c r="A29" s="749"/>
      <c r="B29" s="750"/>
      <c r="C29" s="750"/>
      <c r="D29" s="750"/>
      <c r="E29" s="750"/>
      <c r="F29" s="751"/>
      <c r="G29" s="751"/>
      <c r="H29" s="752"/>
      <c r="I29" s="752"/>
      <c r="J29" s="751"/>
      <c r="K29" s="751"/>
    </row>
    <row r="30" spans="1:11" x14ac:dyDescent="0.2">
      <c r="A30" s="749"/>
      <c r="B30" s="753" t="s">
        <v>56</v>
      </c>
      <c r="C30" s="754"/>
      <c r="D30" s="755"/>
      <c r="E30" s="754"/>
      <c r="F30" s="754"/>
      <c r="G30" s="756"/>
      <c r="H30" s="752"/>
      <c r="I30" s="752"/>
      <c r="J30" s="751"/>
      <c r="K30" s="751"/>
    </row>
    <row r="31" spans="1:11" x14ac:dyDescent="0.2">
      <c r="A31" s="749"/>
      <c r="B31" s="757" t="s">
        <v>72</v>
      </c>
      <c r="C31" s="757"/>
      <c r="D31" s="757"/>
      <c r="E31" s="757"/>
      <c r="F31" s="758"/>
      <c r="G31" s="756"/>
      <c r="H31" s="752"/>
      <c r="I31" s="752"/>
      <c r="J31" s="751"/>
      <c r="K31" s="751"/>
    </row>
    <row r="32" spans="1:11" x14ac:dyDescent="0.2">
      <c r="B32" s="757" t="s">
        <v>276</v>
      </c>
      <c r="C32" s="757"/>
      <c r="D32" s="757"/>
      <c r="E32" s="757"/>
      <c r="F32" s="754"/>
      <c r="G32" s="756"/>
    </row>
    <row r="33" spans="2:11" x14ac:dyDescent="0.2">
      <c r="B33" s="757" t="s">
        <v>277</v>
      </c>
      <c r="C33" s="757"/>
      <c r="D33" s="757"/>
      <c r="E33" s="757"/>
      <c r="F33" s="750"/>
    </row>
    <row r="34" spans="2:11" ht="35.25" customHeight="1" x14ac:dyDescent="0.2">
      <c r="B34" s="985" t="s">
        <v>278</v>
      </c>
      <c r="C34" s="985"/>
      <c r="D34" s="985"/>
      <c r="E34" s="759"/>
      <c r="F34" s="979" t="s">
        <v>73</v>
      </c>
      <c r="G34" s="979"/>
      <c r="H34" s="760">
        <v>0</v>
      </c>
      <c r="I34" s="668" t="s">
        <v>286</v>
      </c>
    </row>
    <row r="35" spans="2:11" s="763" customFormat="1" ht="21" customHeight="1" x14ac:dyDescent="0.2">
      <c r="B35" s="761" t="s">
        <v>100</v>
      </c>
      <c r="C35" s="762">
        <v>0</v>
      </c>
      <c r="D35" s="762" t="s">
        <v>49</v>
      </c>
      <c r="E35" s="763" t="s">
        <v>227</v>
      </c>
      <c r="H35" s="760">
        <v>0</v>
      </c>
      <c r="I35" s="763" t="s">
        <v>49</v>
      </c>
    </row>
    <row r="36" spans="2:11" s="763" customFormat="1" ht="22.5" customHeight="1" x14ac:dyDescent="0.2">
      <c r="B36" s="761" t="s">
        <v>87</v>
      </c>
      <c r="C36" s="762">
        <v>0</v>
      </c>
      <c r="D36" s="762" t="s">
        <v>49</v>
      </c>
      <c r="E36" s="764" t="s">
        <v>228</v>
      </c>
      <c r="F36" s="765"/>
      <c r="H36" s="760">
        <v>0</v>
      </c>
      <c r="I36" s="763" t="s">
        <v>49</v>
      </c>
    </row>
    <row r="37" spans="2:11" x14ac:dyDescent="0.2">
      <c r="C37" s="766"/>
      <c r="D37" s="766"/>
      <c r="E37" s="759"/>
    </row>
    <row r="38" spans="2:11" x14ac:dyDescent="0.2">
      <c r="C38" s="766"/>
      <c r="D38" s="766"/>
      <c r="E38" s="759"/>
    </row>
    <row r="39" spans="2:11" x14ac:dyDescent="0.2">
      <c r="B39" s="767" t="s">
        <v>88</v>
      </c>
      <c r="C39" s="768">
        <v>0</v>
      </c>
      <c r="D39" s="769" t="s">
        <v>89</v>
      </c>
      <c r="E39" s="668" t="s">
        <v>288</v>
      </c>
      <c r="H39" s="770">
        <f>ROUNDUP(C39/10,0)</f>
        <v>0</v>
      </c>
      <c r="I39" s="677" t="s">
        <v>90</v>
      </c>
    </row>
    <row r="40" spans="2:11" x14ac:dyDescent="0.2">
      <c r="B40" s="771" t="s">
        <v>287</v>
      </c>
    </row>
    <row r="41" spans="2:11" x14ac:dyDescent="0.2">
      <c r="B41" s="771"/>
      <c r="C41" s="769"/>
      <c r="F41" s="677"/>
    </row>
    <row r="42" spans="2:11" s="777" customFormat="1" ht="18" customHeight="1" x14ac:dyDescent="0.25">
      <c r="B42" s="761" t="s">
        <v>91</v>
      </c>
      <c r="C42" s="772">
        <v>0</v>
      </c>
      <c r="D42" s="761" t="s">
        <v>92</v>
      </c>
      <c r="E42" s="773"/>
      <c r="F42" s="773"/>
      <c r="G42" s="773"/>
      <c r="H42" s="774"/>
      <c r="I42" s="775"/>
      <c r="J42" s="776"/>
      <c r="K42" s="776"/>
    </row>
    <row r="43" spans="2:11" s="782" customFormat="1" x14ac:dyDescent="0.2">
      <c r="B43" s="778"/>
      <c r="C43" s="779"/>
      <c r="D43" s="780"/>
      <c r="E43" s="779"/>
      <c r="F43" s="779"/>
      <c r="G43" s="779"/>
      <c r="H43" s="781"/>
      <c r="I43" s="781"/>
    </row>
    <row r="44" spans="2:11" s="777" customFormat="1" ht="39.75" customHeight="1" x14ac:dyDescent="0.25">
      <c r="B44" s="987" t="s">
        <v>77</v>
      </c>
      <c r="C44" s="987"/>
      <c r="D44" s="987"/>
      <c r="E44" s="986" t="s">
        <v>282</v>
      </c>
      <c r="F44" s="986"/>
      <c r="G44" s="986"/>
      <c r="H44" s="783">
        <v>0</v>
      </c>
      <c r="I44" s="784" t="s">
        <v>49</v>
      </c>
      <c r="J44" s="776"/>
      <c r="K44" s="776"/>
    </row>
    <row r="45" spans="2:11" s="777" customFormat="1" ht="41.25" customHeight="1" x14ac:dyDescent="0.25">
      <c r="B45" s="785"/>
      <c r="D45" s="786"/>
      <c r="E45" s="986" t="s">
        <v>283</v>
      </c>
      <c r="F45" s="986"/>
      <c r="G45" s="986"/>
      <c r="H45" s="783">
        <v>0</v>
      </c>
      <c r="I45" s="784" t="s">
        <v>49</v>
      </c>
      <c r="J45" s="776"/>
      <c r="K45" s="776"/>
    </row>
    <row r="46" spans="2:11" s="777" customFormat="1" ht="15" x14ac:dyDescent="0.25">
      <c r="B46" s="785"/>
      <c r="D46" s="786"/>
      <c r="E46" s="786"/>
      <c r="I46" s="785"/>
      <c r="J46" s="776"/>
      <c r="K46" s="776"/>
    </row>
    <row r="47" spans="2:11" s="782" customFormat="1" ht="38.25" customHeight="1" x14ac:dyDescent="0.2">
      <c r="B47" s="983" t="s">
        <v>284</v>
      </c>
      <c r="C47" s="983"/>
      <c r="D47" s="983"/>
      <c r="E47" s="984" t="s">
        <v>75</v>
      </c>
      <c r="F47" s="984"/>
      <c r="G47" s="984"/>
      <c r="H47" s="787">
        <v>0</v>
      </c>
      <c r="I47" s="788" t="s">
        <v>76</v>
      </c>
    </row>
    <row r="48" spans="2:11" s="782" customFormat="1" ht="13.5" x14ac:dyDescent="0.2">
      <c r="B48" s="789" t="s">
        <v>74</v>
      </c>
      <c r="C48" s="779"/>
      <c r="E48" s="790"/>
    </row>
    <row r="49" spans="1:9" ht="15" x14ac:dyDescent="0.25">
      <c r="B49" s="785"/>
      <c r="C49" s="791"/>
      <c r="D49" s="792"/>
      <c r="E49" s="792"/>
      <c r="H49" s="785"/>
      <c r="I49" s="791"/>
    </row>
    <row r="50" spans="1:9" ht="15" x14ac:dyDescent="0.25">
      <c r="B50" s="785"/>
      <c r="C50" s="791"/>
      <c r="D50" s="792"/>
      <c r="E50" s="792"/>
      <c r="H50" s="785"/>
      <c r="I50" s="791"/>
    </row>
    <row r="51" spans="1:9" ht="15" x14ac:dyDescent="0.25">
      <c r="B51" s="785"/>
      <c r="C51" s="791"/>
      <c r="D51" s="792"/>
      <c r="E51" s="792"/>
      <c r="H51" s="785"/>
      <c r="I51" s="791"/>
    </row>
    <row r="52" spans="1:9" s="793" customFormat="1" ht="15.75" x14ac:dyDescent="0.2">
      <c r="A52" s="980" t="s">
        <v>257</v>
      </c>
      <c r="B52" s="980"/>
      <c r="C52" s="980"/>
      <c r="D52" s="980"/>
      <c r="E52" s="980"/>
      <c r="F52" s="980"/>
      <c r="G52" s="980"/>
      <c r="H52" s="980"/>
    </row>
    <row r="53" spans="1:9" s="793" customFormat="1" ht="26.25" customHeight="1" x14ac:dyDescent="0.2">
      <c r="A53" s="981" t="s">
        <v>256</v>
      </c>
      <c r="B53" s="981"/>
      <c r="C53" s="981"/>
      <c r="D53" s="981"/>
      <c r="E53" s="981"/>
      <c r="F53" s="981"/>
      <c r="G53" s="981"/>
      <c r="H53" s="981"/>
    </row>
    <row r="54" spans="1:9" s="793" customFormat="1" ht="15.75" x14ac:dyDescent="0.2">
      <c r="A54" s="981" t="s">
        <v>258</v>
      </c>
      <c r="B54" s="981"/>
      <c r="C54" s="981"/>
      <c r="D54" s="981"/>
      <c r="E54" s="981"/>
      <c r="F54" s="981"/>
      <c r="G54" s="981"/>
      <c r="H54" s="981"/>
    </row>
    <row r="55" spans="1:9" s="793" customFormat="1" ht="15.75" x14ac:dyDescent="0.2">
      <c r="A55" s="794"/>
      <c r="B55" s="794"/>
      <c r="C55" s="795"/>
      <c r="D55" s="795"/>
      <c r="E55" s="795"/>
      <c r="F55" s="795"/>
      <c r="G55" s="794"/>
      <c r="H55" s="794"/>
    </row>
    <row r="56" spans="1:9" s="793" customFormat="1" ht="15.75" x14ac:dyDescent="0.25">
      <c r="A56" s="798"/>
      <c r="B56" s="798"/>
      <c r="C56" s="798"/>
      <c r="D56" s="798"/>
      <c r="E56" s="798"/>
      <c r="F56" s="798"/>
      <c r="G56" s="798"/>
      <c r="H56" s="794"/>
    </row>
    <row r="57" spans="1:9" s="793" customFormat="1" ht="15.75" x14ac:dyDescent="0.25">
      <c r="A57" s="982" t="s">
        <v>259</v>
      </c>
      <c r="B57" s="982"/>
      <c r="C57" s="982"/>
      <c r="D57" s="982"/>
      <c r="E57" s="982"/>
      <c r="F57" s="982"/>
      <c r="G57" s="982"/>
      <c r="H57" s="794"/>
    </row>
    <row r="58" spans="1:9" s="782" customFormat="1" x14ac:dyDescent="0.2">
      <c r="B58" s="796"/>
      <c r="D58" s="797"/>
    </row>
    <row r="59" spans="1:9" s="782" customFormat="1" x14ac:dyDescent="0.2">
      <c r="B59" s="796"/>
      <c r="D59" s="797"/>
    </row>
    <row r="60" spans="1:9" s="782" customFormat="1" x14ac:dyDescent="0.2">
      <c r="B60" s="796"/>
      <c r="D60" s="797"/>
    </row>
    <row r="61" spans="1:9" s="782" customFormat="1" x14ac:dyDescent="0.2">
      <c r="B61" s="796"/>
      <c r="D61" s="797"/>
    </row>
    <row r="62" spans="1:9" s="782" customFormat="1" x14ac:dyDescent="0.2">
      <c r="B62" s="796"/>
      <c r="D62" s="797"/>
    </row>
    <row r="63" spans="1:9" s="782" customFormat="1" x14ac:dyDescent="0.2">
      <c r="B63" s="796"/>
      <c r="D63" s="797"/>
    </row>
    <row r="64" spans="1:9" s="782" customFormat="1" x14ac:dyDescent="0.2">
      <c r="B64" s="796"/>
      <c r="D64" s="797"/>
    </row>
  </sheetData>
  <mergeCells count="17">
    <mergeCell ref="A2:J2"/>
    <mergeCell ref="A3:J3"/>
    <mergeCell ref="A4:J4"/>
    <mergeCell ref="F6:G6"/>
    <mergeCell ref="H6:H10"/>
    <mergeCell ref="I6:I10"/>
    <mergeCell ref="F34:G34"/>
    <mergeCell ref="A52:H52"/>
    <mergeCell ref="A53:H53"/>
    <mergeCell ref="A54:H54"/>
    <mergeCell ref="A57:G57"/>
    <mergeCell ref="B47:D47"/>
    <mergeCell ref="E47:G47"/>
    <mergeCell ref="B34:D34"/>
    <mergeCell ref="E45:G45"/>
    <mergeCell ref="B44:D44"/>
    <mergeCell ref="E44:G44"/>
  </mergeCells>
  <phoneticPr fontId="37" type="noConversion"/>
  <printOptions horizontalCentered="1"/>
  <pageMargins left="0.39370078740157483" right="0.19685039370078741" top="0.19685039370078741" bottom="0.19685039370078741" header="0" footer="0"/>
  <pageSetup paperSize="9" scale="6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view="pageBreakPreview" topLeftCell="A40" zoomScaleNormal="100" zoomScaleSheetLayoutView="100" workbookViewId="0">
      <selection activeCell="G12" sqref="G12"/>
    </sheetView>
  </sheetViews>
  <sheetFormatPr defaultRowHeight="12.75" x14ac:dyDescent="0.2"/>
  <cols>
    <col min="1" max="1" width="3.83203125" style="133" customWidth="1"/>
    <col min="2" max="2" width="40" style="133" customWidth="1"/>
    <col min="3" max="3" width="10.33203125" style="133" customWidth="1"/>
    <col min="4" max="4" width="8" style="133" customWidth="1"/>
    <col min="5" max="5" width="9.1640625" style="133" customWidth="1"/>
    <col min="6" max="6" width="19.5" style="133" customWidth="1"/>
    <col min="7" max="7" width="16.6640625" style="133" customWidth="1"/>
    <col min="8" max="8" width="28.1640625" style="133" customWidth="1"/>
    <col min="9" max="9" width="16.5" style="133" customWidth="1"/>
    <col min="10" max="10" width="12.1640625" style="133" customWidth="1"/>
    <col min="11" max="11" width="13.5" style="133" customWidth="1"/>
    <col min="12" max="16384" width="9.33203125" style="133"/>
  </cols>
  <sheetData>
    <row r="1" spans="1:15" ht="15.75" x14ac:dyDescent="0.2">
      <c r="K1" s="662" t="s">
        <v>324</v>
      </c>
    </row>
    <row r="2" spans="1:15" ht="22.5" customHeight="1" x14ac:dyDescent="0.25">
      <c r="A2" s="1000" t="s">
        <v>0</v>
      </c>
      <c r="B2" s="1000"/>
      <c r="C2" s="1000"/>
      <c r="D2" s="1000"/>
      <c r="E2" s="1000"/>
      <c r="F2" s="1000"/>
      <c r="G2" s="1000"/>
      <c r="H2" s="1000"/>
      <c r="I2" s="1000"/>
      <c r="J2" s="1000"/>
      <c r="K2" s="799"/>
      <c r="L2" s="799"/>
      <c r="M2" s="799"/>
    </row>
    <row r="3" spans="1:15" ht="15.75" x14ac:dyDescent="0.25">
      <c r="A3" s="1001" t="s">
        <v>313</v>
      </c>
      <c r="B3" s="1001"/>
      <c r="C3" s="1001"/>
      <c r="D3" s="1001"/>
      <c r="E3" s="1001"/>
      <c r="F3" s="1001"/>
      <c r="G3" s="1001"/>
      <c r="H3" s="1001"/>
      <c r="I3" s="1001"/>
      <c r="J3" s="1001"/>
    </row>
    <row r="4" spans="1:15" ht="15.75" x14ac:dyDescent="0.25">
      <c r="A4" s="1001" t="s">
        <v>334</v>
      </c>
      <c r="B4" s="1001"/>
      <c r="C4" s="1001"/>
      <c r="D4" s="1001"/>
      <c r="E4" s="1001"/>
      <c r="F4" s="1001"/>
      <c r="G4" s="1001"/>
      <c r="H4" s="1001"/>
      <c r="I4" s="1001"/>
      <c r="J4" s="1001"/>
    </row>
    <row r="5" spans="1:15" ht="13.5" thickBot="1" x14ac:dyDescent="0.25">
      <c r="B5" s="800"/>
    </row>
    <row r="6" spans="1:15" x14ac:dyDescent="0.2">
      <c r="A6" s="801"/>
      <c r="B6" s="802"/>
      <c r="C6" s="801"/>
      <c r="D6" s="803"/>
      <c r="E6" s="804"/>
      <c r="F6" s="1002" t="s">
        <v>78</v>
      </c>
      <c r="G6" s="1003"/>
      <c r="H6" s="1004" t="s">
        <v>79</v>
      </c>
      <c r="I6" s="1007" t="s">
        <v>80</v>
      </c>
      <c r="J6" s="805" t="s">
        <v>34</v>
      </c>
      <c r="K6" s="805" t="s">
        <v>34</v>
      </c>
      <c r="L6" s="806"/>
      <c r="M6" s="806"/>
      <c r="N6" s="806"/>
      <c r="O6" s="806"/>
    </row>
    <row r="7" spans="1:15" x14ac:dyDescent="0.2">
      <c r="A7" s="807"/>
      <c r="B7" s="808"/>
      <c r="D7" s="809" t="s">
        <v>31</v>
      </c>
      <c r="E7" s="810" t="s">
        <v>29</v>
      </c>
      <c r="F7" s="811"/>
      <c r="G7" s="812"/>
      <c r="H7" s="1005"/>
      <c r="I7" s="1008"/>
      <c r="J7" s="813"/>
      <c r="K7" s="813" t="s">
        <v>290</v>
      </c>
      <c r="L7" s="806"/>
      <c r="M7" s="806"/>
      <c r="N7" s="806"/>
      <c r="O7" s="806"/>
    </row>
    <row r="8" spans="1:15" x14ac:dyDescent="0.2">
      <c r="A8" s="814" t="s">
        <v>15</v>
      </c>
      <c r="B8" s="815" t="s">
        <v>35</v>
      </c>
      <c r="C8" s="814" t="s">
        <v>31</v>
      </c>
      <c r="D8" s="809" t="s">
        <v>81</v>
      </c>
      <c r="E8" s="809" t="s">
        <v>36</v>
      </c>
      <c r="F8" s="816" t="s">
        <v>41</v>
      </c>
      <c r="G8" s="817" t="s">
        <v>42</v>
      </c>
      <c r="H8" s="1005"/>
      <c r="I8" s="1008"/>
      <c r="J8" s="813" t="s">
        <v>22</v>
      </c>
      <c r="K8" s="813" t="s">
        <v>22</v>
      </c>
      <c r="L8" s="806"/>
      <c r="M8" s="806"/>
      <c r="N8" s="806"/>
      <c r="O8" s="806"/>
    </row>
    <row r="9" spans="1:15" ht="13.5" x14ac:dyDescent="0.25">
      <c r="A9" s="814"/>
      <c r="B9" s="815"/>
      <c r="C9" s="170" t="s">
        <v>82</v>
      </c>
      <c r="D9" s="809" t="s">
        <v>83</v>
      </c>
      <c r="E9" s="809" t="s">
        <v>43</v>
      </c>
      <c r="F9" s="818"/>
      <c r="G9" s="819"/>
      <c r="H9" s="1005"/>
      <c r="I9" s="1008"/>
      <c r="J9" s="813" t="s">
        <v>296</v>
      </c>
      <c r="K9" s="813" t="s">
        <v>296</v>
      </c>
      <c r="L9" s="806"/>
      <c r="M9" s="806"/>
      <c r="N9" s="806"/>
      <c r="O9" s="806"/>
    </row>
    <row r="10" spans="1:15" x14ac:dyDescent="0.2">
      <c r="A10" s="820"/>
      <c r="B10" s="821"/>
      <c r="C10" s="822"/>
      <c r="D10" s="823" t="s">
        <v>84</v>
      </c>
      <c r="E10" s="823"/>
      <c r="F10" s="170" t="s">
        <v>295</v>
      </c>
      <c r="G10" s="813" t="s">
        <v>295</v>
      </c>
      <c r="H10" s="1006"/>
      <c r="I10" s="1009"/>
      <c r="J10" s="824"/>
      <c r="K10" s="824"/>
      <c r="L10" s="806"/>
      <c r="M10" s="806"/>
      <c r="N10" s="806"/>
      <c r="O10" s="806"/>
    </row>
    <row r="11" spans="1:15" ht="13.5" thickBot="1" x14ac:dyDescent="0.25">
      <c r="A11" s="825">
        <v>1</v>
      </c>
      <c r="B11" s="826">
        <v>2</v>
      </c>
      <c r="C11" s="825">
        <v>3</v>
      </c>
      <c r="D11" s="827">
        <v>4</v>
      </c>
      <c r="E11" s="827">
        <v>5</v>
      </c>
      <c r="F11" s="825">
        <v>6</v>
      </c>
      <c r="G11" s="826">
        <v>7</v>
      </c>
      <c r="H11" s="826">
        <v>8</v>
      </c>
      <c r="I11" s="828">
        <v>9</v>
      </c>
      <c r="J11" s="829">
        <v>10</v>
      </c>
      <c r="K11" s="829">
        <v>11</v>
      </c>
    </row>
    <row r="12" spans="1:15" x14ac:dyDescent="0.2">
      <c r="A12" s="830"/>
      <c r="B12" s="831"/>
      <c r="C12" s="832"/>
      <c r="D12" s="804"/>
      <c r="E12" s="804"/>
      <c r="F12" s="833"/>
      <c r="G12" s="834"/>
      <c r="H12" s="835"/>
      <c r="I12" s="836"/>
      <c r="J12" s="837"/>
      <c r="K12" s="837"/>
    </row>
    <row r="13" spans="1:15" x14ac:dyDescent="0.2">
      <c r="A13" s="838">
        <v>1</v>
      </c>
      <c r="B13" s="839" t="s">
        <v>69</v>
      </c>
      <c r="C13" s="838" t="s">
        <v>62</v>
      </c>
      <c r="D13" s="840" t="s">
        <v>62</v>
      </c>
      <c r="E13" s="840" t="s">
        <v>62</v>
      </c>
      <c r="F13" s="841">
        <v>0</v>
      </c>
      <c r="G13" s="842">
        <v>0</v>
      </c>
      <c r="H13" s="843">
        <v>0</v>
      </c>
      <c r="I13" s="844">
        <v>0</v>
      </c>
      <c r="J13" s="845">
        <f>ROUND(F13*H13+G13*I13,0)</f>
        <v>0</v>
      </c>
      <c r="K13" s="845"/>
    </row>
    <row r="14" spans="1:15" x14ac:dyDescent="0.2">
      <c r="A14" s="838"/>
      <c r="B14" s="839"/>
      <c r="C14" s="838"/>
      <c r="D14" s="840"/>
      <c r="E14" s="840"/>
      <c r="F14" s="128"/>
      <c r="G14" s="129"/>
      <c r="H14" s="130" t="s">
        <v>85</v>
      </c>
      <c r="I14" s="846" t="s">
        <v>86</v>
      </c>
      <c r="J14" s="845"/>
      <c r="K14" s="845"/>
    </row>
    <row r="15" spans="1:15" x14ac:dyDescent="0.2">
      <c r="A15" s="838"/>
      <c r="B15" s="839"/>
      <c r="C15" s="838"/>
      <c r="D15" s="840"/>
      <c r="E15" s="840"/>
      <c r="F15" s="131"/>
      <c r="G15" s="129"/>
      <c r="H15" s="843"/>
      <c r="I15" s="844"/>
      <c r="J15" s="845"/>
      <c r="K15" s="845"/>
    </row>
    <row r="16" spans="1:15" x14ac:dyDescent="0.2">
      <c r="A16" s="838">
        <v>2</v>
      </c>
      <c r="B16" s="839" t="s">
        <v>99</v>
      </c>
      <c r="C16" s="838" t="s">
        <v>62</v>
      </c>
      <c r="D16" s="840" t="s">
        <v>62</v>
      </c>
      <c r="E16" s="840" t="s">
        <v>62</v>
      </c>
      <c r="F16" s="841">
        <v>0</v>
      </c>
      <c r="G16" s="842">
        <v>0</v>
      </c>
      <c r="H16" s="843">
        <v>0</v>
      </c>
      <c r="I16" s="844">
        <v>0</v>
      </c>
      <c r="J16" s="845">
        <f>ROUND(F16*H16+G16*I16,0)</f>
        <v>0</v>
      </c>
      <c r="K16" s="845"/>
    </row>
    <row r="17" spans="1:11" x14ac:dyDescent="0.2">
      <c r="A17" s="838"/>
      <c r="B17" s="839"/>
      <c r="C17" s="838"/>
      <c r="D17" s="840"/>
      <c r="E17" s="840"/>
      <c r="F17" s="128"/>
      <c r="G17" s="129"/>
      <c r="H17" s="130" t="s">
        <v>85</v>
      </c>
      <c r="I17" s="846" t="s">
        <v>86</v>
      </c>
      <c r="J17" s="845"/>
      <c r="K17" s="845"/>
    </row>
    <row r="18" spans="1:11" x14ac:dyDescent="0.2">
      <c r="A18" s="838"/>
      <c r="B18" s="839"/>
      <c r="C18" s="838"/>
      <c r="D18" s="840"/>
      <c r="E18" s="840"/>
      <c r="F18" s="131"/>
      <c r="G18" s="129"/>
      <c r="H18" s="843"/>
      <c r="I18" s="844"/>
      <c r="J18" s="845"/>
      <c r="K18" s="845"/>
    </row>
    <row r="19" spans="1:11" x14ac:dyDescent="0.2">
      <c r="A19" s="170">
        <v>3</v>
      </c>
      <c r="B19" s="847" t="s">
        <v>53</v>
      </c>
      <c r="C19" s="170"/>
      <c r="D19" s="809"/>
      <c r="E19" s="809"/>
      <c r="F19" s="848"/>
      <c r="G19" s="849"/>
      <c r="H19" s="850"/>
      <c r="I19" s="844"/>
      <c r="J19" s="851">
        <f>SUM(J13:J18)</f>
        <v>0</v>
      </c>
      <c r="K19" s="851"/>
    </row>
    <row r="20" spans="1:11" x14ac:dyDescent="0.2">
      <c r="A20" s="838"/>
      <c r="B20" s="847"/>
      <c r="C20" s="170"/>
      <c r="D20" s="809"/>
      <c r="E20" s="809"/>
      <c r="F20" s="848"/>
      <c r="G20" s="849"/>
      <c r="H20" s="850"/>
      <c r="I20" s="844"/>
      <c r="J20" s="851"/>
      <c r="K20" s="851"/>
    </row>
    <row r="21" spans="1:11" x14ac:dyDescent="0.2">
      <c r="A21" s="838">
        <v>4</v>
      </c>
      <c r="B21" s="852" t="s">
        <v>266</v>
      </c>
      <c r="C21" s="838"/>
      <c r="D21" s="840"/>
      <c r="E21" s="840"/>
      <c r="F21" s="848"/>
      <c r="G21" s="849"/>
      <c r="H21" s="850"/>
      <c r="I21" s="844"/>
      <c r="J21" s="845">
        <f>ROUND(J19*0.18,0)</f>
        <v>0</v>
      </c>
      <c r="K21" s="845"/>
    </row>
    <row r="22" spans="1:11" x14ac:dyDescent="0.2">
      <c r="A22" s="838"/>
      <c r="B22" s="815"/>
      <c r="C22" s="170"/>
      <c r="D22" s="809"/>
      <c r="E22" s="809"/>
      <c r="F22" s="848"/>
      <c r="G22" s="849"/>
      <c r="H22" s="850"/>
      <c r="I22" s="844"/>
      <c r="J22" s="851"/>
      <c r="K22" s="851"/>
    </row>
    <row r="23" spans="1:11" x14ac:dyDescent="0.2">
      <c r="A23" s="170">
        <v>5</v>
      </c>
      <c r="B23" s="847" t="s">
        <v>101</v>
      </c>
      <c r="C23" s="170"/>
      <c r="D23" s="809"/>
      <c r="E23" s="809"/>
      <c r="F23" s="848"/>
      <c r="G23" s="849"/>
      <c r="H23" s="850"/>
      <c r="I23" s="844"/>
      <c r="J23" s="851">
        <f>SUM(J19:J22)</f>
        <v>0</v>
      </c>
      <c r="K23" s="851"/>
    </row>
    <row r="24" spans="1:11" x14ac:dyDescent="0.2">
      <c r="A24" s="838"/>
      <c r="B24" s="815"/>
      <c r="C24" s="170"/>
      <c r="D24" s="809"/>
      <c r="E24" s="809"/>
      <c r="F24" s="848"/>
      <c r="G24" s="849"/>
      <c r="H24" s="850"/>
      <c r="I24" s="844"/>
      <c r="J24" s="853"/>
      <c r="K24" s="853"/>
    </row>
    <row r="25" spans="1:11" x14ac:dyDescent="0.2">
      <c r="A25" s="838">
        <v>6</v>
      </c>
      <c r="B25" s="852" t="s">
        <v>267</v>
      </c>
      <c r="C25" s="838"/>
      <c r="D25" s="840"/>
      <c r="E25" s="840"/>
      <c r="F25" s="848"/>
      <c r="G25" s="849"/>
      <c r="H25" s="850"/>
      <c r="I25" s="844"/>
      <c r="J25" s="845">
        <f>ROUND(J23*0.02,0)</f>
        <v>0</v>
      </c>
      <c r="K25" s="845"/>
    </row>
    <row r="26" spans="1:11" x14ac:dyDescent="0.2">
      <c r="A26" s="838"/>
      <c r="B26" s="847"/>
      <c r="C26" s="170"/>
      <c r="D26" s="809"/>
      <c r="E26" s="809"/>
      <c r="F26" s="848"/>
      <c r="G26" s="849"/>
      <c r="H26" s="850"/>
      <c r="I26" s="844"/>
      <c r="J26" s="851"/>
      <c r="K26" s="851"/>
    </row>
    <row r="27" spans="1:11" x14ac:dyDescent="0.2">
      <c r="A27" s="170">
        <v>7</v>
      </c>
      <c r="B27" s="847" t="s">
        <v>97</v>
      </c>
      <c r="C27" s="170"/>
      <c r="D27" s="809"/>
      <c r="E27" s="809"/>
      <c r="F27" s="848"/>
      <c r="G27" s="849"/>
      <c r="H27" s="850"/>
      <c r="I27" s="844"/>
      <c r="J27" s="851">
        <f>SUM(J23:J26)</f>
        <v>0</v>
      </c>
      <c r="K27" s="851"/>
    </row>
    <row r="28" spans="1:11" ht="13.5" thickBot="1" x14ac:dyDescent="0.25">
      <c r="A28" s="854"/>
      <c r="B28" s="855"/>
      <c r="C28" s="856"/>
      <c r="D28" s="857"/>
      <c r="E28" s="857"/>
      <c r="F28" s="858"/>
      <c r="G28" s="859"/>
      <c r="H28" s="860"/>
      <c r="I28" s="861"/>
      <c r="J28" s="862"/>
      <c r="K28" s="862"/>
    </row>
    <row r="29" spans="1:11" x14ac:dyDescent="0.2">
      <c r="A29" s="863"/>
      <c r="B29" s="864"/>
      <c r="C29" s="864"/>
      <c r="D29" s="864"/>
      <c r="E29" s="864"/>
      <c r="F29" s="865"/>
      <c r="G29" s="865"/>
      <c r="H29" s="93"/>
      <c r="I29" s="93"/>
      <c r="J29" s="865"/>
      <c r="K29" s="865"/>
    </row>
    <row r="30" spans="1:11" x14ac:dyDescent="0.2">
      <c r="A30" s="749"/>
      <c r="B30" s="882" t="s">
        <v>56</v>
      </c>
      <c r="C30" s="883"/>
      <c r="D30" s="884"/>
      <c r="E30" s="883"/>
      <c r="F30" s="883"/>
      <c r="G30" s="885"/>
      <c r="H30" s="752"/>
      <c r="I30" s="752"/>
      <c r="J30" s="751"/>
      <c r="K30" s="865"/>
    </row>
    <row r="31" spans="1:11" x14ac:dyDescent="0.2">
      <c r="A31" s="749"/>
      <c r="B31" s="886" t="s">
        <v>72</v>
      </c>
      <c r="C31" s="886"/>
      <c r="D31" s="886"/>
      <c r="E31" s="886"/>
      <c r="F31" s="887"/>
      <c r="G31" s="885"/>
      <c r="H31" s="752"/>
      <c r="I31" s="752"/>
      <c r="J31" s="751"/>
      <c r="K31" s="865"/>
    </row>
    <row r="32" spans="1:11" x14ac:dyDescent="0.2">
      <c r="A32" s="668"/>
      <c r="B32" s="886" t="s">
        <v>276</v>
      </c>
      <c r="C32" s="886"/>
      <c r="D32" s="886"/>
      <c r="E32" s="886"/>
      <c r="F32" s="883"/>
      <c r="G32" s="885"/>
      <c r="H32" s="668"/>
      <c r="I32" s="668"/>
      <c r="J32" s="668"/>
    </row>
    <row r="33" spans="1:11" x14ac:dyDescent="0.2">
      <c r="A33" s="668"/>
      <c r="B33" s="886" t="s">
        <v>277</v>
      </c>
      <c r="C33" s="886"/>
      <c r="D33" s="886"/>
      <c r="E33" s="886"/>
      <c r="F33" s="750"/>
      <c r="G33" s="668"/>
      <c r="H33" s="668"/>
      <c r="I33" s="668"/>
      <c r="J33" s="668"/>
    </row>
    <row r="34" spans="1:11" x14ac:dyDescent="0.2">
      <c r="A34" s="668"/>
      <c r="B34" s="886"/>
      <c r="C34" s="886"/>
      <c r="D34" s="886"/>
      <c r="E34" s="886"/>
      <c r="F34" s="750"/>
      <c r="G34" s="668"/>
      <c r="H34" s="668"/>
      <c r="I34" s="668"/>
      <c r="J34" s="668"/>
    </row>
    <row r="35" spans="1:11" ht="35.25" customHeight="1" x14ac:dyDescent="0.2">
      <c r="A35" s="668"/>
      <c r="B35" s="999" t="s">
        <v>278</v>
      </c>
      <c r="C35" s="999"/>
      <c r="D35" s="999"/>
      <c r="E35" s="888"/>
      <c r="F35" s="979" t="s">
        <v>73</v>
      </c>
      <c r="G35" s="979"/>
      <c r="H35" s="760">
        <v>0</v>
      </c>
      <c r="I35" s="668" t="s">
        <v>286</v>
      </c>
      <c r="J35" s="668"/>
    </row>
    <row r="36" spans="1:11" s="132" customFormat="1" ht="21" customHeight="1" x14ac:dyDescent="0.2">
      <c r="A36" s="763"/>
      <c r="B36" s="761" t="s">
        <v>100</v>
      </c>
      <c r="C36" s="765">
        <v>0</v>
      </c>
      <c r="D36" s="765" t="s">
        <v>49</v>
      </c>
      <c r="E36" s="763" t="s">
        <v>227</v>
      </c>
      <c r="F36" s="763"/>
      <c r="G36" s="763"/>
      <c r="H36" s="760">
        <v>0</v>
      </c>
      <c r="I36" s="763" t="s">
        <v>49</v>
      </c>
      <c r="J36" s="763"/>
    </row>
    <row r="37" spans="1:11" s="132" customFormat="1" ht="22.5" customHeight="1" x14ac:dyDescent="0.2">
      <c r="A37" s="763"/>
      <c r="B37" s="761" t="s">
        <v>87</v>
      </c>
      <c r="C37" s="765">
        <v>0</v>
      </c>
      <c r="D37" s="765" t="s">
        <v>49</v>
      </c>
      <c r="E37" s="763" t="s">
        <v>228</v>
      </c>
      <c r="F37" s="765"/>
      <c r="G37" s="763"/>
      <c r="H37" s="760">
        <v>0</v>
      </c>
      <c r="I37" s="763" t="s">
        <v>49</v>
      </c>
      <c r="J37" s="763"/>
    </row>
    <row r="38" spans="1:11" x14ac:dyDescent="0.2">
      <c r="A38" s="668"/>
      <c r="B38" s="668"/>
      <c r="C38" s="766"/>
      <c r="D38" s="766"/>
      <c r="E38" s="888"/>
      <c r="F38" s="668"/>
      <c r="G38" s="668"/>
      <c r="H38" s="668"/>
      <c r="I38" s="668"/>
      <c r="J38" s="668"/>
    </row>
    <row r="39" spans="1:11" x14ac:dyDescent="0.2">
      <c r="A39" s="668"/>
      <c r="B39" s="668"/>
      <c r="C39" s="766"/>
      <c r="D39" s="766"/>
      <c r="E39" s="888"/>
      <c r="F39" s="668"/>
      <c r="G39" s="668"/>
      <c r="H39" s="668"/>
      <c r="I39" s="668"/>
      <c r="J39" s="668"/>
    </row>
    <row r="40" spans="1:11" x14ac:dyDescent="0.2">
      <c r="A40" s="668"/>
      <c r="B40" s="889" t="s">
        <v>88</v>
      </c>
      <c r="C40" s="751">
        <v>0</v>
      </c>
      <c r="D40" s="749" t="s">
        <v>89</v>
      </c>
      <c r="E40" s="668" t="s">
        <v>288</v>
      </c>
      <c r="F40" s="668"/>
      <c r="G40" s="668"/>
      <c r="H40" s="890">
        <f>ROUNDUP(C40/10,0)</f>
        <v>0</v>
      </c>
      <c r="I40" s="891" t="s">
        <v>90</v>
      </c>
      <c r="J40" s="668"/>
    </row>
    <row r="41" spans="1:11" x14ac:dyDescent="0.2">
      <c r="A41" s="668"/>
      <c r="B41" s="892" t="s">
        <v>287</v>
      </c>
      <c r="C41" s="668"/>
      <c r="D41" s="668"/>
      <c r="E41" s="668"/>
      <c r="F41" s="668"/>
      <c r="G41" s="668"/>
      <c r="H41" s="668"/>
      <c r="I41" s="668"/>
      <c r="J41" s="668"/>
    </row>
    <row r="42" spans="1:11" x14ac:dyDescent="0.2">
      <c r="A42" s="668"/>
      <c r="B42" s="892"/>
      <c r="C42" s="749"/>
      <c r="D42" s="668"/>
      <c r="E42" s="668"/>
      <c r="F42" s="891"/>
      <c r="G42" s="668"/>
      <c r="H42" s="668"/>
      <c r="I42" s="668"/>
      <c r="J42" s="668"/>
    </row>
    <row r="43" spans="1:11" s="867" customFormat="1" ht="18" customHeight="1" x14ac:dyDescent="0.25">
      <c r="A43" s="893"/>
      <c r="B43" s="761" t="s">
        <v>91</v>
      </c>
      <c r="C43" s="772">
        <v>0</v>
      </c>
      <c r="D43" s="761" t="s">
        <v>92</v>
      </c>
      <c r="E43" s="773"/>
      <c r="F43" s="773"/>
      <c r="G43" s="773"/>
      <c r="H43" s="894"/>
      <c r="I43" s="895"/>
      <c r="J43" s="896"/>
      <c r="K43" s="866"/>
    </row>
    <row r="44" spans="1:11" s="869" customFormat="1" x14ac:dyDescent="0.2">
      <c r="A44" s="897"/>
      <c r="B44" s="898"/>
      <c r="C44" s="899"/>
      <c r="D44" s="900"/>
      <c r="E44" s="899"/>
      <c r="F44" s="899"/>
      <c r="G44" s="899"/>
      <c r="H44" s="898"/>
      <c r="I44" s="898"/>
      <c r="J44" s="897"/>
    </row>
    <row r="45" spans="1:11" s="867" customFormat="1" ht="42" customHeight="1" x14ac:dyDescent="0.25">
      <c r="A45" s="893"/>
      <c r="B45" s="987" t="s">
        <v>77</v>
      </c>
      <c r="C45" s="987"/>
      <c r="D45" s="987"/>
      <c r="E45" s="986" t="s">
        <v>282</v>
      </c>
      <c r="F45" s="986"/>
      <c r="G45" s="986"/>
      <c r="H45" s="901">
        <v>0</v>
      </c>
      <c r="I45" s="902" t="s">
        <v>49</v>
      </c>
      <c r="J45" s="896"/>
      <c r="K45" s="866"/>
    </row>
    <row r="46" spans="1:11" s="867" customFormat="1" ht="42.75" customHeight="1" x14ac:dyDescent="0.25">
      <c r="B46" s="872"/>
      <c r="D46" s="873"/>
      <c r="E46" s="973" t="s">
        <v>283</v>
      </c>
      <c r="F46" s="973"/>
      <c r="G46" s="973"/>
      <c r="H46" s="870">
        <v>0</v>
      </c>
      <c r="I46" s="871" t="s">
        <v>49</v>
      </c>
      <c r="J46" s="866"/>
      <c r="K46" s="866"/>
    </row>
    <row r="47" spans="1:11" s="867" customFormat="1" ht="15" x14ac:dyDescent="0.25">
      <c r="B47" s="872"/>
      <c r="D47" s="873"/>
      <c r="E47" s="874"/>
      <c r="F47" s="875"/>
      <c r="G47" s="875"/>
      <c r="H47" s="875"/>
      <c r="I47" s="876"/>
      <c r="J47" s="866"/>
      <c r="K47" s="866"/>
    </row>
    <row r="48" spans="1:11" s="869" customFormat="1" ht="38.25" customHeight="1" x14ac:dyDescent="0.2">
      <c r="B48" s="971" t="s">
        <v>284</v>
      </c>
      <c r="C48" s="971"/>
      <c r="D48" s="971"/>
      <c r="E48" s="998" t="s">
        <v>75</v>
      </c>
      <c r="F48" s="998"/>
      <c r="G48" s="998"/>
      <c r="H48" s="877">
        <v>0</v>
      </c>
      <c r="I48" s="878" t="s">
        <v>76</v>
      </c>
    </row>
    <row r="49" spans="1:9" s="869" customFormat="1" ht="13.5" x14ac:dyDescent="0.2">
      <c r="B49" s="879" t="s">
        <v>74</v>
      </c>
      <c r="C49" s="868"/>
      <c r="E49" s="126"/>
    </row>
    <row r="50" spans="1:9" ht="15" x14ac:dyDescent="0.25">
      <c r="B50" s="872"/>
      <c r="C50" s="867"/>
      <c r="D50" s="873"/>
      <c r="E50" s="873"/>
      <c r="H50" s="872"/>
      <c r="I50" s="867"/>
    </row>
    <row r="51" spans="1:9" ht="15" x14ac:dyDescent="0.25">
      <c r="B51" s="872"/>
      <c r="C51" s="867"/>
      <c r="D51" s="873"/>
      <c r="E51" s="873"/>
      <c r="H51" s="872"/>
      <c r="I51" s="867"/>
    </row>
    <row r="52" spans="1:9" ht="15" x14ac:dyDescent="0.25">
      <c r="B52" s="872"/>
      <c r="C52" s="867"/>
      <c r="D52" s="873"/>
      <c r="E52" s="873"/>
      <c r="H52" s="872"/>
      <c r="I52" s="867"/>
    </row>
    <row r="53" spans="1:9" s="613" customFormat="1" ht="15.75" x14ac:dyDescent="0.2">
      <c r="A53" s="955" t="s">
        <v>257</v>
      </c>
      <c r="B53" s="955"/>
      <c r="C53" s="955"/>
      <c r="D53" s="955"/>
      <c r="E53" s="955"/>
      <c r="F53" s="955"/>
      <c r="G53" s="955"/>
      <c r="H53" s="955"/>
    </row>
    <row r="54" spans="1:9" s="613" customFormat="1" ht="26.25" customHeight="1" x14ac:dyDescent="0.2">
      <c r="A54" s="951" t="s">
        <v>256</v>
      </c>
      <c r="B54" s="951"/>
      <c r="C54" s="951"/>
      <c r="D54" s="951"/>
      <c r="E54" s="951"/>
      <c r="F54" s="951"/>
      <c r="G54" s="951"/>
      <c r="H54" s="951"/>
    </row>
    <row r="55" spans="1:9" s="613" customFormat="1" ht="15.75" x14ac:dyDescent="0.2">
      <c r="A55" s="951" t="s">
        <v>258</v>
      </c>
      <c r="B55" s="951"/>
      <c r="C55" s="951"/>
      <c r="D55" s="951"/>
      <c r="E55" s="951"/>
      <c r="F55" s="951"/>
      <c r="G55" s="951"/>
      <c r="H55" s="951"/>
    </row>
    <row r="56" spans="1:9" s="613" customFormat="1" ht="39" customHeight="1" x14ac:dyDescent="0.2">
      <c r="A56" s="660"/>
      <c r="B56" s="660"/>
      <c r="C56" s="661"/>
      <c r="D56" s="661"/>
      <c r="E56" s="661"/>
      <c r="F56" s="661"/>
      <c r="G56" s="660"/>
      <c r="H56" s="660"/>
    </row>
    <row r="57" spans="1:9" s="613" customFormat="1" ht="15.75" x14ac:dyDescent="0.25">
      <c r="A57" s="610"/>
      <c r="B57" s="610"/>
      <c r="C57" s="610"/>
      <c r="D57" s="610"/>
      <c r="E57" s="610"/>
      <c r="F57" s="610"/>
      <c r="G57" s="610"/>
      <c r="H57" s="660"/>
    </row>
    <row r="58" spans="1:9" s="613" customFormat="1" ht="15.75" x14ac:dyDescent="0.25">
      <c r="A58" s="952" t="s">
        <v>259</v>
      </c>
      <c r="B58" s="952"/>
      <c r="C58" s="952"/>
      <c r="D58" s="952"/>
      <c r="E58" s="952"/>
      <c r="F58" s="952"/>
      <c r="G58" s="952"/>
      <c r="H58" s="660"/>
    </row>
    <row r="59" spans="1:9" s="869" customFormat="1" x14ac:dyDescent="0.2">
      <c r="B59" s="880"/>
      <c r="D59" s="881"/>
    </row>
    <row r="60" spans="1:9" s="869" customFormat="1" x14ac:dyDescent="0.2">
      <c r="B60" s="880"/>
      <c r="D60" s="881"/>
    </row>
    <row r="61" spans="1:9" s="869" customFormat="1" x14ac:dyDescent="0.2">
      <c r="B61" s="880"/>
      <c r="D61" s="881"/>
    </row>
    <row r="62" spans="1:9" s="869" customFormat="1" x14ac:dyDescent="0.2">
      <c r="B62" s="880"/>
      <c r="D62" s="881"/>
    </row>
    <row r="63" spans="1:9" s="869" customFormat="1" x14ac:dyDescent="0.2">
      <c r="B63" s="880"/>
      <c r="D63" s="881"/>
    </row>
    <row r="64" spans="1:9" s="869" customFormat="1" x14ac:dyDescent="0.2">
      <c r="B64" s="880"/>
      <c r="D64" s="881"/>
    </row>
    <row r="65" spans="2:4" s="869" customFormat="1" x14ac:dyDescent="0.2">
      <c r="B65" s="880"/>
      <c r="D65" s="881"/>
    </row>
  </sheetData>
  <mergeCells count="17">
    <mergeCell ref="A2:J2"/>
    <mergeCell ref="A3:J3"/>
    <mergeCell ref="A4:J4"/>
    <mergeCell ref="F6:G6"/>
    <mergeCell ref="H6:H10"/>
    <mergeCell ref="I6:I10"/>
    <mergeCell ref="F35:G35"/>
    <mergeCell ref="A53:H53"/>
    <mergeCell ref="A54:H54"/>
    <mergeCell ref="A55:H55"/>
    <mergeCell ref="A58:G58"/>
    <mergeCell ref="E46:G46"/>
    <mergeCell ref="B48:D48"/>
    <mergeCell ref="E48:G48"/>
    <mergeCell ref="B35:D35"/>
    <mergeCell ref="B45:D45"/>
    <mergeCell ref="E45:G45"/>
  </mergeCells>
  <phoneticPr fontId="37" type="noConversion"/>
  <printOptions horizontalCentered="1"/>
  <pageMargins left="0.39370078740157483" right="0.19685039370078741" top="0.19685039370078741" bottom="0.19685039370078741" header="0" footer="0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11</vt:i4>
      </vt:variant>
    </vt:vector>
  </HeadingPairs>
  <TitlesOfParts>
    <vt:vector size="24" baseType="lpstr">
      <vt:lpstr>Форма 17</vt:lpstr>
      <vt:lpstr>Форма 18</vt:lpstr>
      <vt:lpstr>Форма 19</vt:lpstr>
      <vt:lpstr>Форма 20</vt:lpstr>
      <vt:lpstr>Форма 21</vt:lpstr>
      <vt:lpstr>Форма 22</vt:lpstr>
      <vt:lpstr>Форма 23</vt:lpstr>
      <vt:lpstr>Форма 24</vt:lpstr>
      <vt:lpstr>Форма 25</vt:lpstr>
      <vt:lpstr>Форма 26</vt:lpstr>
      <vt:lpstr>Форма 27</vt:lpstr>
      <vt:lpstr>Форма 28</vt:lpstr>
      <vt:lpstr>Форма 29</vt:lpstr>
      <vt:lpstr>'Форма 17'!Область_печати</vt:lpstr>
      <vt:lpstr>'Форма 18'!Область_печати</vt:lpstr>
      <vt:lpstr>'Форма 19'!Область_печати</vt:lpstr>
      <vt:lpstr>'Форма 21'!Область_печати</vt:lpstr>
      <vt:lpstr>'Форма 22'!Область_печати</vt:lpstr>
      <vt:lpstr>'Форма 23'!Область_печати</vt:lpstr>
      <vt:lpstr>'Форма 24'!Область_печати</vt:lpstr>
      <vt:lpstr>'Форма 25'!Область_печати</vt:lpstr>
      <vt:lpstr>'Форма 27'!Область_печати</vt:lpstr>
      <vt:lpstr>'Форма 28'!Область_печати</vt:lpstr>
      <vt:lpstr>'Форма 29'!Область_печати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IvanovaRZ</dc:creator>
  <cp:lastModifiedBy>Елена Михайловна Чуднецова</cp:lastModifiedBy>
  <cp:lastPrinted>2014-10-16T09:56:38Z</cp:lastPrinted>
  <dcterms:created xsi:type="dcterms:W3CDTF">2013-10-03T04:29:54Z</dcterms:created>
  <dcterms:modified xsi:type="dcterms:W3CDTF">2014-10-17T05:47:56Z</dcterms:modified>
</cp:coreProperties>
</file>