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3"/>
  </bookViews>
  <sheets>
    <sheet name="Форма 8.1" sheetId="19" r:id="rId1"/>
    <sheet name="Приложение 1 к форме 8.1" sheetId="20" r:id="rId2"/>
    <sheet name="Приложение 2 к форме 8.1" sheetId="21" r:id="rId3"/>
    <sheet name="Приложения 3 к форме 8.1" sheetId="22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1Excel_BuiltIn_Print_Area_4_1" localSheetId="1">#REF!</definedName>
    <definedName name="_1Excel_BuiltIn_Print_Area_4_1" localSheetId="2">#REF!</definedName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_xlnm._FilterDatabase" localSheetId="3" hidden="1">'Приложения 3 к форме 8.1'!$A$14:$I$155</definedName>
    <definedName name="DATE_1">#N/A</definedName>
    <definedName name="deviation1" localSheetId="1">#REF!</definedName>
    <definedName name="deviation1" localSheetId="2">#REF!</definedName>
    <definedName name="deviation1" localSheetId="3">#REF!</definedName>
    <definedName name="deviation1">#REF!</definedName>
    <definedName name="DiscontRate" localSheetId="1">#REF!</definedName>
    <definedName name="DiscontRate" localSheetId="2">#REF!</definedName>
    <definedName name="DiscontRate">#REF!</definedName>
    <definedName name="E114_">#N/A</definedName>
    <definedName name="Excel_BuiltIn_Print_Area_1" localSheetId="2">#REF!</definedName>
    <definedName name="Excel_BuiltIn_Print_Area_1" localSheetId="3">#REF!</definedName>
    <definedName name="Excel_BuiltIn_Print_Area_1">#REF!</definedName>
    <definedName name="Excel_BuiltIn_Print_Area_4" localSheetId="2">#REF!</definedName>
    <definedName name="Excel_BuiltIn_Print_Area_4">#REF!</definedName>
    <definedName name="Excel_BuiltIn_Print_Area_5" localSheetId="2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1">#REF!</definedName>
    <definedName name="блок" localSheetId="2">#REF!</definedName>
    <definedName name="блок">#REF!</definedName>
    <definedName name="весмп" localSheetId="1">#REF!</definedName>
    <definedName name="весмп" localSheetId="2">#REF!</definedName>
    <definedName name="весмп">#REF!</definedName>
    <definedName name="врем" localSheetId="1">#REF!</definedName>
    <definedName name="врем" localSheetId="2">#REF!</definedName>
    <definedName name="врем">#REF!</definedName>
    <definedName name="высл" localSheetId="1">#REF!</definedName>
    <definedName name="высл" localSheetId="2">#REF!</definedName>
    <definedName name="высл">#REF!</definedName>
    <definedName name="ггг">#REF!</definedName>
    <definedName name="группа" localSheetId="1">#REF!</definedName>
    <definedName name="группа" localSheetId="2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2">#REF!</definedName>
    <definedName name="Дата_изменения_группы_строек" localSheetId="3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2">#REF!</definedName>
    <definedName name="Дата_создания_стройки">#REF!</definedName>
    <definedName name="дллл">#REF!</definedName>
    <definedName name="дол" localSheetId="1">#REF!</definedName>
    <definedName name="дол" localSheetId="2">#REF!</definedName>
    <definedName name="дол">#REF!</definedName>
    <definedName name="допотп" localSheetId="1">#REF!</definedName>
    <definedName name="допотп" localSheetId="2">#REF!</definedName>
    <definedName name="допотп">#REF!</definedName>
    <definedName name="ДЦ1" localSheetId="1">#REF!</definedName>
    <definedName name="ДЦ1" localSheetId="2">#REF!</definedName>
    <definedName name="ДЦ1">#REF!</definedName>
    <definedName name="ДЦ10" localSheetId="1">#REF!</definedName>
    <definedName name="ДЦ10" localSheetId="2">#REF!</definedName>
    <definedName name="ДЦ10">#REF!</definedName>
    <definedName name="ДЦ11" localSheetId="1">#REF!</definedName>
    <definedName name="ДЦ11" localSheetId="2">#REF!</definedName>
    <definedName name="ДЦ11">#REF!</definedName>
    <definedName name="ДЦ12" localSheetId="1">#REF!</definedName>
    <definedName name="ДЦ12" localSheetId="2">#REF!</definedName>
    <definedName name="ДЦ12">#REF!</definedName>
    <definedName name="ДЦ13" localSheetId="1">#REF!</definedName>
    <definedName name="ДЦ13" localSheetId="2">#REF!</definedName>
    <definedName name="ДЦ13">#REF!</definedName>
    <definedName name="ДЦ14" localSheetId="1">#REF!</definedName>
    <definedName name="ДЦ14" localSheetId="2">#REF!</definedName>
    <definedName name="ДЦ14">#REF!</definedName>
    <definedName name="ДЦ15" localSheetId="1">#REF!</definedName>
    <definedName name="ДЦ15" localSheetId="2">#REF!</definedName>
    <definedName name="ДЦ15">#REF!</definedName>
    <definedName name="ДЦ16" localSheetId="1">#REF!</definedName>
    <definedName name="ДЦ16" localSheetId="2">#REF!</definedName>
    <definedName name="ДЦ16">#REF!</definedName>
    <definedName name="ДЦ17" localSheetId="1">#REF!</definedName>
    <definedName name="ДЦ17" localSheetId="2">#REF!</definedName>
    <definedName name="ДЦ17">#REF!</definedName>
    <definedName name="ДЦ18" localSheetId="1">#REF!</definedName>
    <definedName name="ДЦ18" localSheetId="2">#REF!</definedName>
    <definedName name="ДЦ18">#REF!</definedName>
    <definedName name="ДЦ19" localSheetId="1">#REF!</definedName>
    <definedName name="ДЦ19" localSheetId="2">#REF!</definedName>
    <definedName name="ДЦ19">#REF!</definedName>
    <definedName name="ДЦ2" localSheetId="1">#REF!</definedName>
    <definedName name="ДЦ2" localSheetId="2">#REF!</definedName>
    <definedName name="ДЦ2">#REF!</definedName>
    <definedName name="ДЦ2_" localSheetId="1">#REF!</definedName>
    <definedName name="ДЦ2_" localSheetId="2">#REF!</definedName>
    <definedName name="ДЦ2_">#REF!</definedName>
    <definedName name="ДЦ20" localSheetId="1">#REF!</definedName>
    <definedName name="ДЦ20" localSheetId="2">#REF!</definedName>
    <definedName name="ДЦ20">#REF!</definedName>
    <definedName name="ДЦ20_1" localSheetId="1">#REF!</definedName>
    <definedName name="ДЦ20_1" localSheetId="2">#REF!</definedName>
    <definedName name="ДЦ20_1">#REF!</definedName>
    <definedName name="ДЦ21" localSheetId="1">#REF!</definedName>
    <definedName name="ДЦ21" localSheetId="2">#REF!</definedName>
    <definedName name="ДЦ21">#REF!</definedName>
    <definedName name="ДЦ22" localSheetId="1">#REF!</definedName>
    <definedName name="ДЦ22" localSheetId="2">#REF!</definedName>
    <definedName name="ДЦ22">#REF!</definedName>
    <definedName name="ДЦ23" localSheetId="1">#REF!</definedName>
    <definedName name="ДЦ23" localSheetId="2">#REF!</definedName>
    <definedName name="ДЦ23">#REF!</definedName>
    <definedName name="ДЦ24" localSheetId="1">#REF!</definedName>
    <definedName name="ДЦ24" localSheetId="2">#REF!</definedName>
    <definedName name="ДЦ24">#REF!</definedName>
    <definedName name="ДЦ25" localSheetId="1">#REF!</definedName>
    <definedName name="ДЦ25" localSheetId="2">#REF!</definedName>
    <definedName name="ДЦ25">#REF!</definedName>
    <definedName name="ДЦ26" localSheetId="1">#REF!</definedName>
    <definedName name="ДЦ26" localSheetId="2">#REF!</definedName>
    <definedName name="ДЦ26">#REF!</definedName>
    <definedName name="ДЦ3" localSheetId="1">#REF!</definedName>
    <definedName name="ДЦ3" localSheetId="2">#REF!</definedName>
    <definedName name="ДЦ3">#REF!</definedName>
    <definedName name="ДЦ3_" localSheetId="1">#REF!</definedName>
    <definedName name="ДЦ3_" localSheetId="2">#REF!</definedName>
    <definedName name="ДЦ3_">#REF!</definedName>
    <definedName name="ДЦ4" localSheetId="1">#REF!</definedName>
    <definedName name="ДЦ4" localSheetId="2">#REF!</definedName>
    <definedName name="ДЦ4">#REF!</definedName>
    <definedName name="ДЦ5" localSheetId="1">#REF!</definedName>
    <definedName name="ДЦ5" localSheetId="2">#REF!</definedName>
    <definedName name="ДЦ5">#REF!</definedName>
    <definedName name="ДЦ6" localSheetId="1">#REF!</definedName>
    <definedName name="ДЦ6" localSheetId="2">#REF!</definedName>
    <definedName name="ДЦ6">#REF!</definedName>
    <definedName name="ДЦ6_1" localSheetId="1">#REF!</definedName>
    <definedName name="ДЦ6_1" localSheetId="2">#REF!</definedName>
    <definedName name="ДЦ6_1">#REF!</definedName>
    <definedName name="ДЦ7" localSheetId="1">#REF!</definedName>
    <definedName name="ДЦ7" localSheetId="2">#REF!</definedName>
    <definedName name="ДЦ7">#REF!</definedName>
    <definedName name="ДЦ8" localSheetId="1">#REF!</definedName>
    <definedName name="ДЦ8" localSheetId="2">#REF!</definedName>
    <definedName name="ДЦ8">#REF!</definedName>
    <definedName name="ДЦ9" localSheetId="1">#REF!</definedName>
    <definedName name="ДЦ9" localSheetId="2">#REF!</definedName>
    <definedName name="ДЦ9">#REF!</definedName>
    <definedName name="емм" localSheetId="1">#REF!</definedName>
    <definedName name="емм" localSheetId="2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 localSheetId="1">#REF!</definedName>
    <definedName name="Заказчик" localSheetId="2">#REF!</definedName>
    <definedName name="Заказчик" localSheetId="3">#REF!</definedName>
    <definedName name="Заказчик">#REF!</definedName>
    <definedName name="зп" localSheetId="1">#REF!</definedName>
    <definedName name="зп" localSheetId="2">#REF!</definedName>
    <definedName name="зп">#REF!</definedName>
    <definedName name="зпмес" localSheetId="1">#REF!</definedName>
    <definedName name="зпмес" localSheetId="2">#REF!</definedName>
    <definedName name="зпмес">#REF!</definedName>
    <definedName name="зпо" localSheetId="1">#REF!</definedName>
    <definedName name="зпо" localSheetId="2">#REF!</definedName>
    <definedName name="зпо">#REF!</definedName>
    <definedName name="зппр" localSheetId="1">#REF!</definedName>
    <definedName name="зппр" localSheetId="2">#REF!</definedName>
    <definedName name="зппр">#REF!</definedName>
    <definedName name="зпч" localSheetId="1">#REF!</definedName>
    <definedName name="зпч" localSheetId="2">#REF!</definedName>
    <definedName name="зпч">#REF!</definedName>
    <definedName name="зу" localSheetId="1">#REF!</definedName>
    <definedName name="зу" localSheetId="2">#REF!</definedName>
    <definedName name="зу">#REF!</definedName>
    <definedName name="и_н_п" localSheetId="1">#REF!</definedName>
    <definedName name="и_н_п" localSheetId="2">#REF!</definedName>
    <definedName name="и_н_п">#REF!</definedName>
    <definedName name="изп" localSheetId="1">#REF!</definedName>
    <definedName name="изп" localSheetId="2">#REF!</definedName>
    <definedName name="изп">#REF!</definedName>
    <definedName name="имат" localSheetId="1">#REF!</definedName>
    <definedName name="имат" localSheetId="2">#REF!</definedName>
    <definedName name="имат">#REF!</definedName>
    <definedName name="иматзак" localSheetId="1">#REF!</definedName>
    <definedName name="иматзак" localSheetId="2">#REF!</definedName>
    <definedName name="иматзак">#REF!</definedName>
    <definedName name="иматпод" localSheetId="1">#REF!</definedName>
    <definedName name="иматпод" localSheetId="2">#REF!</definedName>
    <definedName name="иматпод">#REF!</definedName>
    <definedName name="имя" localSheetId="1">#REF!</definedName>
    <definedName name="имя" localSheetId="2">#REF!</definedName>
    <definedName name="имя">#REF!</definedName>
    <definedName name="Инвестор" localSheetId="1">#REF!</definedName>
    <definedName name="Инвестор" localSheetId="2">#REF!</definedName>
    <definedName name="Инвестор">#REF!</definedName>
    <definedName name="инд1" localSheetId="1">#REF!</definedName>
    <definedName name="инд1" localSheetId="2">#REF!</definedName>
    <definedName name="инд1">#REF!</definedName>
    <definedName name="инд11" localSheetId="1">#REF!</definedName>
    <definedName name="инд11" localSheetId="2">#REF!</definedName>
    <definedName name="инд11">#REF!</definedName>
    <definedName name="инд12" localSheetId="1">#REF!</definedName>
    <definedName name="инд12" localSheetId="2">#REF!</definedName>
    <definedName name="инд12">#REF!</definedName>
    <definedName name="инд13" localSheetId="1">#REF!</definedName>
    <definedName name="инд13" localSheetId="2">#REF!</definedName>
    <definedName name="инд13">#REF!</definedName>
    <definedName name="инд3" localSheetId="1">#REF!</definedName>
    <definedName name="инд3" localSheetId="2">#REF!</definedName>
    <definedName name="инд3">#REF!</definedName>
    <definedName name="инд4" localSheetId="1">#REF!</definedName>
    <definedName name="инд4" localSheetId="2">#REF!</definedName>
    <definedName name="инд4">#REF!</definedName>
    <definedName name="инд5" localSheetId="1">#REF!</definedName>
    <definedName name="инд5" localSheetId="2">#REF!</definedName>
    <definedName name="инд5">#REF!</definedName>
    <definedName name="инд6" localSheetId="1">#REF!</definedName>
    <definedName name="инд6" localSheetId="2">#REF!</definedName>
    <definedName name="инд6">#REF!</definedName>
    <definedName name="инд7" localSheetId="1">#REF!</definedName>
    <definedName name="инд7" localSheetId="2">#REF!</definedName>
    <definedName name="инд7">#REF!</definedName>
    <definedName name="инд8" localSheetId="1">#REF!</definedName>
    <definedName name="инд8" localSheetId="2">#REF!</definedName>
    <definedName name="инд8">#REF!</definedName>
    <definedName name="инд9" localSheetId="1">#REF!</definedName>
    <definedName name="инд9" localSheetId="2">#REF!</definedName>
    <definedName name="инд9">#REF!</definedName>
    <definedName name="Индекс_ЛН_группы_строек" localSheetId="1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1">#REF!</definedName>
    <definedName name="Индекс_ЛН_объекта" localSheetId="2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1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1">#REF!</definedName>
    <definedName name="Итого_ОЗП" localSheetId="2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1">#REF!</definedName>
    <definedName name="Итого_ПЗ" localSheetId="2">#REF!</definedName>
    <definedName name="Итого_ПЗ">#REF!</definedName>
    <definedName name="Итого_ПЗ_в_базисных_ценах" localSheetId="1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2">#REF!</definedName>
    <definedName name="иэмм">#REF!</definedName>
    <definedName name="к_ЗПМ" localSheetId="1">#REF!</definedName>
    <definedName name="к_ЗПМ" localSheetId="2">#REF!</definedName>
    <definedName name="к_ЗПМ">#REF!</definedName>
    <definedName name="к_МАТ" localSheetId="1">#REF!</definedName>
    <definedName name="к_МАТ" localSheetId="2">#REF!</definedName>
    <definedName name="к_МАТ">#REF!</definedName>
    <definedName name="к_ОЗП" localSheetId="1">#REF!</definedName>
    <definedName name="к_ОЗП" localSheetId="2">#REF!</definedName>
    <definedName name="к_ОЗП">#REF!</definedName>
    <definedName name="к_ПЗ" localSheetId="1">#REF!</definedName>
    <definedName name="к_ПЗ" localSheetId="2">#REF!</definedName>
    <definedName name="к_ПЗ">#REF!</definedName>
    <definedName name="к_ЭМ" localSheetId="1">#REF!</definedName>
    <definedName name="к_ЭМ" localSheetId="2">#REF!</definedName>
    <definedName name="к_ЭМ">#REF!</definedName>
    <definedName name="кве">#REF!</definedName>
    <definedName name="кмм" localSheetId="1">#REF!</definedName>
    <definedName name="кмм" localSheetId="2">#REF!</definedName>
    <definedName name="кмм">#REF!</definedName>
    <definedName name="кмо" localSheetId="1">#REF!</definedName>
    <definedName name="кмо" localSheetId="2">#REF!</definedName>
    <definedName name="кмо">#REF!</definedName>
    <definedName name="кол" localSheetId="1">#REF!</definedName>
    <definedName name="кол" localSheetId="2">#REF!</definedName>
    <definedName name="кол">#REF!</definedName>
    <definedName name="лот1" localSheetId="1">#REF!</definedName>
    <definedName name="лот1" localSheetId="2">#REF!</definedName>
    <definedName name="лот1">#REF!</definedName>
    <definedName name="м" localSheetId="1">#REF!</definedName>
    <definedName name="м" localSheetId="2">#REF!</definedName>
    <definedName name="м">#REF!</definedName>
    <definedName name="м_лы_д_перевозки">#REF!</definedName>
    <definedName name="масмес" localSheetId="1">#REF!</definedName>
    <definedName name="масмес" localSheetId="2">#REF!</definedName>
    <definedName name="масмес">#REF!</definedName>
    <definedName name="мат" localSheetId="1">#REF!</definedName>
    <definedName name="мат" localSheetId="2">#REF!</definedName>
    <definedName name="мат">#REF!</definedName>
    <definedName name="матз" localSheetId="1">#REF!</definedName>
    <definedName name="матз" localSheetId="2">#REF!</definedName>
    <definedName name="матз">#REF!</definedName>
    <definedName name="матпз" localSheetId="1">#REF!</definedName>
    <definedName name="матпз" localSheetId="2">#REF!</definedName>
    <definedName name="матпз">#REF!</definedName>
    <definedName name="мех" localSheetId="1">#REF!</definedName>
    <definedName name="мех" localSheetId="2">#REF!</definedName>
    <definedName name="мех">#REF!</definedName>
    <definedName name="мз" localSheetId="1">#REF!</definedName>
    <definedName name="мз" localSheetId="2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2">#REF!</definedName>
    <definedName name="н">#REF!</definedName>
    <definedName name="Наименование_группы_строек" localSheetId="1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2">#REF!</definedName>
    <definedName name="Наименование_стройки">#REF!</definedName>
    <definedName name="НДС" localSheetId="1">#REF!</definedName>
    <definedName name="НДС" localSheetId="2">#REF!</definedName>
    <definedName name="НДС">#REF!</definedName>
    <definedName name="нет" localSheetId="1">#REF!</definedName>
    <definedName name="нет" localSheetId="2">#REF!</definedName>
    <definedName name="нет">#REF!</definedName>
    <definedName name="нзу" localSheetId="1">#REF!</definedName>
    <definedName name="нзу" localSheetId="2">#REF!</definedName>
    <definedName name="нзу">#REF!</definedName>
    <definedName name="ннр" localSheetId="1">#REF!</definedName>
    <definedName name="ннр" localSheetId="2">#REF!</definedName>
    <definedName name="ннр">#REF!</definedName>
    <definedName name="ннр0" localSheetId="1">#REF!</definedName>
    <definedName name="ннр0" localSheetId="2">#REF!</definedName>
    <definedName name="ннр0">#REF!</definedName>
    <definedName name="ннркс" localSheetId="1">#REF!</definedName>
    <definedName name="ннркс" localSheetId="2">#REF!</definedName>
    <definedName name="ннркс">#REF!</definedName>
    <definedName name="ннрс" localSheetId="1">#REF!</definedName>
    <definedName name="ннрс" localSheetId="2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 localSheetId="1">#REF!</definedName>
    <definedName name="нр" localSheetId="2">#REF!</definedName>
    <definedName name="нр">#REF!</definedName>
    <definedName name="_xlnm.Print_Area" localSheetId="2">'Приложение 2 к форме 8.1'!$A$1:$M$26</definedName>
    <definedName name="_xlnm.Print_Area" localSheetId="3">'Приложения 3 к форме 8.1'!$A$1:$I$159</definedName>
    <definedName name="_xlnm.Print_Area" localSheetId="0">'Форма 8.1'!$A$1:$Y$65</definedName>
    <definedName name="оборз" localSheetId="1">#REF!</definedName>
    <definedName name="оборз" localSheetId="2">#REF!</definedName>
    <definedName name="оборз" localSheetId="3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1">#REF!</definedName>
    <definedName name="Описание_объекта" localSheetId="2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1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2">#REF!</definedName>
    <definedName name="Описание_стройки">#REF!</definedName>
    <definedName name="Основание" localSheetId="1">#REF!</definedName>
    <definedName name="Основание" localSheetId="2">#REF!</definedName>
    <definedName name="Основание">#REF!</definedName>
    <definedName name="отп" localSheetId="1">#REF!</definedName>
    <definedName name="отп" localSheetId="2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 localSheetId="1">#REF!</definedName>
    <definedName name="п" localSheetId="2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2">#REF!</definedName>
    <definedName name="ператр1" localSheetId="3">#REF!</definedName>
    <definedName name="ператр1">#REF!</definedName>
    <definedName name="ператр2" localSheetId="1">#REF!</definedName>
    <definedName name="ператр2" localSheetId="2">#REF!</definedName>
    <definedName name="ператр2">#REF!</definedName>
    <definedName name="перм" localSheetId="1">#REF!</definedName>
    <definedName name="перм" localSheetId="2">#REF!</definedName>
    <definedName name="перм">#REF!</definedName>
    <definedName name="перо" localSheetId="1">#REF!</definedName>
    <definedName name="перо" localSheetId="2">#REF!</definedName>
    <definedName name="перо">#REF!</definedName>
    <definedName name="пЗуВр" localSheetId="1">#REF!</definedName>
    <definedName name="пЗуВр" localSheetId="2">#REF!</definedName>
    <definedName name="пЗуВр">#REF!</definedName>
    <definedName name="поток2" localSheetId="1">#REF!</definedName>
    <definedName name="поток2" localSheetId="2">#REF!</definedName>
    <definedName name="поток2">#REF!</definedName>
    <definedName name="пПрВр" localSheetId="1">#REF!</definedName>
    <definedName name="пПрВр" localSheetId="2">#REF!</definedName>
    <definedName name="пПрВр">#REF!</definedName>
    <definedName name="ПРВ" localSheetId="1">[3]ИДвалка!#REF!</definedName>
    <definedName name="ПРВ" localSheetId="2">[3]ИДвалка!#REF!</definedName>
    <definedName name="ПРВ">[3]ИДвалка!#REF!</definedName>
    <definedName name="прем" localSheetId="1">#REF!</definedName>
    <definedName name="прем" localSheetId="2">#REF!</definedName>
    <definedName name="прем" localSheetId="3">#REF!</definedName>
    <definedName name="прем">#REF!</definedName>
    <definedName name="премввод" localSheetId="1">#REF!</definedName>
    <definedName name="премввод" localSheetId="2">#REF!</definedName>
    <definedName name="премввод">#REF!</definedName>
    <definedName name="прибыль" localSheetId="1">#REF!</definedName>
    <definedName name="прибыль" localSheetId="2">#REF!</definedName>
    <definedName name="прибыль">#REF!</definedName>
    <definedName name="Проверил" localSheetId="1">#REF!</definedName>
    <definedName name="Проверил" localSheetId="2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2">[4]ЗП_ЮНГ!#REF!</definedName>
    <definedName name="прямаяЗП">[4]ЗП_ЮНГ!#REF!</definedName>
    <definedName name="р_пр" localSheetId="1">#REF!</definedName>
    <definedName name="р_пр" localSheetId="2">#REF!</definedName>
    <definedName name="р_пр" localSheetId="3">#REF!</definedName>
    <definedName name="р_пр">#REF!</definedName>
    <definedName name="Районный_к_т_к_ЗП" localSheetId="1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 localSheetId="1">#REF!</definedName>
    <definedName name="рак" localSheetId="2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2">#REF!</definedName>
    <definedName name="Регистрационный_номер_стройки">#REF!</definedName>
    <definedName name="рк" localSheetId="1">#REF!</definedName>
    <definedName name="рк" localSheetId="2">#REF!</definedName>
    <definedName name="рк">#REF!</definedName>
    <definedName name="с" localSheetId="1">#REF!</definedName>
    <definedName name="с" localSheetId="2">#REF!</definedName>
    <definedName name="с">#REF!</definedName>
    <definedName name="с21" localSheetId="1">#REF!</definedName>
    <definedName name="с21" localSheetId="2">#REF!</definedName>
    <definedName name="с21">#REF!</definedName>
    <definedName name="са" localSheetId="1">#REF!</definedName>
    <definedName name="са" localSheetId="2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 localSheetId="1">#REF!</definedName>
    <definedName name="сн" localSheetId="2">#REF!</definedName>
    <definedName name="сн">#REF!</definedName>
    <definedName name="сн_рк" localSheetId="1">#REF!</definedName>
    <definedName name="сн_рк" localSheetId="2">#REF!</definedName>
    <definedName name="сн_рк">#REF!</definedName>
    <definedName name="Составил" localSheetId="1">#REF!</definedName>
    <definedName name="Составил" localSheetId="2">#REF!</definedName>
    <definedName name="Составил">#REF!</definedName>
    <definedName name="сп" localSheetId="1">#REF!</definedName>
    <definedName name="сп" localSheetId="2">#REF!</definedName>
    <definedName name="сп">#REF!</definedName>
    <definedName name="ссммрр" localSheetId="1">#REF!</definedName>
    <definedName name="ссммрр" localSheetId="2">#REF!</definedName>
    <definedName name="ссммрр">#REF!</definedName>
    <definedName name="сто" localSheetId="1">#REF!</definedName>
    <definedName name="сто" localSheetId="2">#REF!</definedName>
    <definedName name="сто">#REF!</definedName>
    <definedName name="сто2" localSheetId="1">#REF!</definedName>
    <definedName name="сто2" localSheetId="2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2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2">#REF!</definedName>
    <definedName name="сут">#REF!</definedName>
    <definedName name="т11" localSheetId="1">#REF!</definedName>
    <definedName name="т11" localSheetId="2">#REF!</definedName>
    <definedName name="т11">#REF!</definedName>
    <definedName name="т12" localSheetId="1">#REF!</definedName>
    <definedName name="т12" localSheetId="2">#REF!</definedName>
    <definedName name="т12">#REF!</definedName>
    <definedName name="т13" localSheetId="1">#REF!</definedName>
    <definedName name="т13" localSheetId="2">#REF!</definedName>
    <definedName name="т13">#REF!</definedName>
    <definedName name="т14" localSheetId="1">#REF!</definedName>
    <definedName name="т14" localSheetId="2">#REF!</definedName>
    <definedName name="т14">#REF!</definedName>
    <definedName name="т15" localSheetId="1">#REF!</definedName>
    <definedName name="т15" localSheetId="2">#REF!</definedName>
    <definedName name="т15">#REF!</definedName>
    <definedName name="т16" localSheetId="1">#REF!</definedName>
    <definedName name="т16" localSheetId="2">#REF!</definedName>
    <definedName name="т16">#REF!</definedName>
    <definedName name="т17" localSheetId="1">#REF!</definedName>
    <definedName name="т17" localSheetId="2">#REF!</definedName>
    <definedName name="т17">#REF!</definedName>
    <definedName name="т18" localSheetId="1">#REF!</definedName>
    <definedName name="т18" localSheetId="2">#REF!</definedName>
    <definedName name="т18">#REF!</definedName>
    <definedName name="т19" localSheetId="1">#REF!</definedName>
    <definedName name="т19" localSheetId="2">#REF!</definedName>
    <definedName name="т19">#REF!</definedName>
    <definedName name="т20" localSheetId="1">#REF!</definedName>
    <definedName name="т20" localSheetId="2">#REF!</definedName>
    <definedName name="т20">#REF!</definedName>
    <definedName name="т21" localSheetId="1">#REF!</definedName>
    <definedName name="т21" localSheetId="2">#REF!</definedName>
    <definedName name="т21">#REF!</definedName>
    <definedName name="т22" localSheetId="1">#REF!</definedName>
    <definedName name="т22" localSheetId="2">#REF!</definedName>
    <definedName name="т22">#REF!</definedName>
    <definedName name="т23" localSheetId="1">#REF!</definedName>
    <definedName name="т23" localSheetId="2">#REF!</definedName>
    <definedName name="т23">#REF!</definedName>
    <definedName name="т24" localSheetId="1">#REF!</definedName>
    <definedName name="т24" localSheetId="2">#REF!</definedName>
    <definedName name="т24">#REF!</definedName>
    <definedName name="т25" localSheetId="1">#REF!</definedName>
    <definedName name="т25" localSheetId="2">#REF!</definedName>
    <definedName name="т25">#REF!</definedName>
    <definedName name="т26" localSheetId="1">#REF!</definedName>
    <definedName name="т26" localSheetId="2">#REF!</definedName>
    <definedName name="т26">#REF!</definedName>
    <definedName name="т27" localSheetId="1">#REF!</definedName>
    <definedName name="т27" localSheetId="2">#REF!</definedName>
    <definedName name="т27">#REF!</definedName>
    <definedName name="т28" localSheetId="1">#REF!</definedName>
    <definedName name="т28" localSheetId="2">#REF!</definedName>
    <definedName name="т28">#REF!</definedName>
    <definedName name="т29" localSheetId="1">#REF!</definedName>
    <definedName name="т29" localSheetId="2">#REF!</definedName>
    <definedName name="т29">#REF!</definedName>
    <definedName name="т30" localSheetId="1">#REF!</definedName>
    <definedName name="т30" localSheetId="2">#REF!</definedName>
    <definedName name="т30">#REF!</definedName>
    <definedName name="т31" localSheetId="1">#REF!</definedName>
    <definedName name="т31" localSheetId="2">#REF!</definedName>
    <definedName name="т31">#REF!</definedName>
    <definedName name="т32" localSheetId="1">#REF!</definedName>
    <definedName name="т32" localSheetId="2">#REF!</definedName>
    <definedName name="т32">#REF!</definedName>
    <definedName name="т33" localSheetId="1">#REF!</definedName>
    <definedName name="т33" localSheetId="2">#REF!</definedName>
    <definedName name="т33">#REF!</definedName>
    <definedName name="т34" localSheetId="1">#REF!</definedName>
    <definedName name="т34" localSheetId="2">#REF!</definedName>
    <definedName name="т34">#REF!</definedName>
    <definedName name="т35" localSheetId="1">#REF!</definedName>
    <definedName name="т35" localSheetId="2">#REF!</definedName>
    <definedName name="т35">#REF!</definedName>
    <definedName name="т36" localSheetId="1">#REF!</definedName>
    <definedName name="т36" localSheetId="2">#REF!</definedName>
    <definedName name="т36">#REF!</definedName>
    <definedName name="т37" localSheetId="1">#REF!</definedName>
    <definedName name="т37" localSheetId="2">#REF!</definedName>
    <definedName name="т37">#REF!</definedName>
    <definedName name="т38" localSheetId="1">#REF!</definedName>
    <definedName name="т38" localSheetId="2">#REF!</definedName>
    <definedName name="т38">#REF!</definedName>
    <definedName name="т39" localSheetId="1">#REF!</definedName>
    <definedName name="т39" localSheetId="2">#REF!</definedName>
    <definedName name="т39">#REF!</definedName>
    <definedName name="т40" localSheetId="1">#REF!</definedName>
    <definedName name="т40" localSheetId="2">#REF!</definedName>
    <definedName name="т40">#REF!</definedName>
    <definedName name="т41" localSheetId="1">#REF!</definedName>
    <definedName name="т41" localSheetId="2">#REF!</definedName>
    <definedName name="т41">#REF!</definedName>
    <definedName name="т42" localSheetId="1">#REF!</definedName>
    <definedName name="т42" localSheetId="2">#REF!</definedName>
    <definedName name="т42">#REF!</definedName>
    <definedName name="т43" localSheetId="1">#REF!</definedName>
    <definedName name="т43" localSheetId="2">#REF!</definedName>
    <definedName name="т43">#REF!</definedName>
    <definedName name="т44" localSheetId="1">#REF!</definedName>
    <definedName name="т44" localSheetId="2">#REF!</definedName>
    <definedName name="т44">#REF!</definedName>
    <definedName name="т45" localSheetId="1">#REF!</definedName>
    <definedName name="т45" localSheetId="2">#REF!</definedName>
    <definedName name="т45">#REF!</definedName>
    <definedName name="т46" localSheetId="1">#REF!</definedName>
    <definedName name="т46" localSheetId="2">#REF!</definedName>
    <definedName name="т46">#REF!</definedName>
    <definedName name="т47" localSheetId="1">#REF!</definedName>
    <definedName name="т47" localSheetId="2">#REF!</definedName>
    <definedName name="т47">#REF!</definedName>
    <definedName name="т48" localSheetId="1">#REF!</definedName>
    <definedName name="т48" localSheetId="2">#REF!</definedName>
    <definedName name="т48">#REF!</definedName>
    <definedName name="т49" localSheetId="1">#REF!</definedName>
    <definedName name="т49" localSheetId="2">#REF!</definedName>
    <definedName name="т49">#REF!</definedName>
    <definedName name="т50" localSheetId="1">#REF!</definedName>
    <definedName name="т50" localSheetId="2">#REF!</definedName>
    <definedName name="т50">#REF!</definedName>
    <definedName name="т51" localSheetId="1">#REF!</definedName>
    <definedName name="т51" localSheetId="2">#REF!</definedName>
    <definedName name="т51">#REF!</definedName>
    <definedName name="т52" localSheetId="1">#REF!</definedName>
    <definedName name="т52" localSheetId="2">#REF!</definedName>
    <definedName name="т52">#REF!</definedName>
    <definedName name="т53" localSheetId="1">#REF!</definedName>
    <definedName name="т53" localSheetId="2">#REF!</definedName>
    <definedName name="т53">#REF!</definedName>
    <definedName name="т54" localSheetId="1">#REF!</definedName>
    <definedName name="т54" localSheetId="2">#REF!</definedName>
    <definedName name="т54">#REF!</definedName>
    <definedName name="т55" localSheetId="1">#REF!</definedName>
    <definedName name="т55" localSheetId="2">#REF!</definedName>
    <definedName name="т55">#REF!</definedName>
    <definedName name="т56" localSheetId="1">#REF!</definedName>
    <definedName name="т56" localSheetId="2">#REF!</definedName>
    <definedName name="т56">#REF!</definedName>
    <definedName name="т57" localSheetId="1">#REF!</definedName>
    <definedName name="т57" localSheetId="2">#REF!</definedName>
    <definedName name="т57">#REF!</definedName>
    <definedName name="т58" localSheetId="1">#REF!</definedName>
    <definedName name="т58" localSheetId="2">#REF!</definedName>
    <definedName name="т58">#REF!</definedName>
    <definedName name="т59" localSheetId="1">#REF!</definedName>
    <definedName name="т59" localSheetId="2">#REF!</definedName>
    <definedName name="т59">#REF!</definedName>
    <definedName name="т60" localSheetId="1">#REF!</definedName>
    <definedName name="т60" localSheetId="2">#REF!</definedName>
    <definedName name="т60">#REF!</definedName>
    <definedName name="тар" localSheetId="1">#REF!</definedName>
    <definedName name="тар" localSheetId="2">#REF!</definedName>
    <definedName name="тар">#REF!</definedName>
    <definedName name="Тарифы" localSheetId="1">#REF!</definedName>
    <definedName name="Тарифы" localSheetId="2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2">#REF!</definedName>
    <definedName name="Территориальная_поправка_к_ТЕР">#REF!</definedName>
    <definedName name="тро" localSheetId="1">#REF!</definedName>
    <definedName name="тро" localSheetId="2">#REF!</definedName>
    <definedName name="тро">#REF!</definedName>
    <definedName name="трр" localSheetId="1">#REF!</definedName>
    <definedName name="трр" localSheetId="2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1">#REF!</definedName>
    <definedName name="ФОТ" localSheetId="2">#REF!</definedName>
    <definedName name="ФОТ">#REF!</definedName>
    <definedName name="фотм" localSheetId="1">#REF!</definedName>
    <definedName name="фотм" localSheetId="2">#REF!</definedName>
    <definedName name="фотм">#REF!</definedName>
    <definedName name="фотр" localSheetId="1">#REF!</definedName>
    <definedName name="фотр" localSheetId="2">#REF!</definedName>
    <definedName name="фотр">#REF!</definedName>
    <definedName name="челдн" localSheetId="1">#REF!</definedName>
    <definedName name="челдн" localSheetId="2">#REF!</definedName>
    <definedName name="челдн">#REF!</definedName>
    <definedName name="чм" localSheetId="1">#REF!</definedName>
    <definedName name="чм" localSheetId="2">#REF!</definedName>
    <definedName name="чм">#REF!</definedName>
    <definedName name="шшшшшшшшш">#REF!</definedName>
    <definedName name="ьж">#REF!</definedName>
    <definedName name="эмм" localSheetId="1">#REF!</definedName>
    <definedName name="эмм" localSheetId="2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F71" i="22" l="1"/>
  <c r="F70" i="22"/>
  <c r="F69" i="22"/>
  <c r="F68" i="22"/>
  <c r="F67" i="22"/>
  <c r="F66" i="22"/>
  <c r="I65" i="22"/>
  <c r="F64" i="22"/>
  <c r="F63" i="22"/>
  <c r="F62" i="22"/>
  <c r="F61" i="22"/>
  <c r="F60" i="22"/>
  <c r="F59" i="22"/>
  <c r="F58" i="22"/>
  <c r="F57" i="22"/>
  <c r="F56" i="22"/>
  <c r="F55" i="22"/>
  <c r="F54" i="22"/>
  <c r="F53" i="22"/>
  <c r="F52" i="22"/>
  <c r="F51" i="22"/>
  <c r="I50" i="22"/>
  <c r="F49" i="22"/>
  <c r="F48" i="22"/>
  <c r="F47" i="22"/>
  <c r="F46" i="22"/>
  <c r="F45" i="22"/>
  <c r="F44" i="22"/>
  <c r="F43" i="22"/>
  <c r="F42" i="22"/>
  <c r="F41" i="22"/>
  <c r="F40" i="22"/>
  <c r="F155" i="22" s="1"/>
  <c r="I39" i="22"/>
  <c r="I38" i="22"/>
  <c r="I37" i="22"/>
  <c r="I36" i="22"/>
  <c r="I35" i="22"/>
  <c r="I34" i="22"/>
  <c r="I33" i="22"/>
  <c r="I32" i="22"/>
  <c r="I31" i="22"/>
  <c r="I30" i="22"/>
  <c r="I29" i="22"/>
  <c r="I28" i="22"/>
  <c r="I27" i="22"/>
  <c r="I26" i="22"/>
  <c r="I25" i="22"/>
  <c r="I24" i="22"/>
  <c r="I23" i="22"/>
  <c r="I22" i="22"/>
  <c r="I21" i="22"/>
  <c r="I20" i="22"/>
  <c r="I19" i="22"/>
  <c r="I18" i="22"/>
  <c r="I17" i="22"/>
  <c r="I16" i="22"/>
  <c r="I15" i="22"/>
  <c r="B6" i="22"/>
  <c r="B5" i="22"/>
  <c r="I155" i="22" l="1"/>
  <c r="L15" i="19"/>
  <c r="K15" i="19"/>
  <c r="J15" i="19"/>
  <c r="I15" i="19"/>
  <c r="H15" i="19"/>
  <c r="G15" i="19"/>
  <c r="F15" i="19"/>
  <c r="E15" i="19"/>
  <c r="E14" i="19"/>
  <c r="E13" i="19"/>
  <c r="E12" i="19"/>
  <c r="B10" i="19" l="1"/>
  <c r="J27" i="19" l="1"/>
  <c r="I27" i="19"/>
  <c r="H27" i="19"/>
  <c r="G27" i="19"/>
  <c r="F27" i="19"/>
  <c r="K27" i="19" l="1"/>
  <c r="D52" i="19"/>
  <c r="L27" i="19"/>
  <c r="D53" i="19"/>
  <c r="M15" i="19"/>
  <c r="J19" i="20" l="1"/>
  <c r="J13" i="20"/>
  <c r="J12" i="20"/>
  <c r="I11" i="20"/>
  <c r="H11" i="20"/>
  <c r="J11" i="20" s="1"/>
  <c r="G11" i="20"/>
  <c r="F11" i="20"/>
  <c r="I10" i="20"/>
  <c r="H10" i="20"/>
  <c r="J10" i="20" s="1"/>
  <c r="G10" i="20"/>
  <c r="F10" i="20"/>
  <c r="I9" i="20"/>
  <c r="H9" i="20"/>
  <c r="J9" i="20" s="1"/>
  <c r="G9" i="20"/>
  <c r="F9" i="20"/>
  <c r="E20" i="19" l="1"/>
  <c r="E27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<sst xmlns="http://schemas.openxmlformats.org/spreadsheetml/2006/main" count="343" uniqueCount="249">
  <si>
    <t>№ п/п</t>
  </si>
  <si>
    <t>Зимнее удорожание</t>
  </si>
  <si>
    <t>Дальность перевозки, км</t>
  </si>
  <si>
    <t>общее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</si>
  <si>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</si>
  <si>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</si>
  <si>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</si>
  <si>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</si>
  <si>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</si>
  <si>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</si>
  <si>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</si>
  <si>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</si>
  <si>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</si>
  <si>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</si>
  <si>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</si>
  <si>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</si>
  <si>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</si>
  <si>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</si>
  <si>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</si>
  <si>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</si>
  <si>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</si>
  <si>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</si>
  <si>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</si>
  <si>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</si>
  <si>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</si>
  <si>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</si>
  <si>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</si>
  <si>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</si>
  <si>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</si>
  <si>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</si>
  <si>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</si>
  <si>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</si>
  <si>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</si>
  <si>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</si>
  <si>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</si>
  <si>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</si>
  <si>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</si>
  <si>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</si>
  <si>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</si>
  <si>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</si>
  <si>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</si>
  <si>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</si>
  <si>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</si>
  <si>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</si>
  <si>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</si>
  <si>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</si>
  <si>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</si>
  <si>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</si>
  <si>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</si>
  <si>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</si>
  <si>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</si>
  <si>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</si>
  <si>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</si>
  <si>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</si>
  <si>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</si>
  <si>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</si>
  <si>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</si>
  <si>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</si>
  <si>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</si>
  <si>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</si>
  <si>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</si>
  <si>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</si>
  <si>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</si>
  <si>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</si>
  <si>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</si>
  <si>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</si>
  <si>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</si>
  <si>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</si>
  <si>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</si>
  <si>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</si>
  <si>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</si>
  <si>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</si>
  <si>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</si>
  <si>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</si>
  <si>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</si>
  <si>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</si>
  <si>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</si>
  <si>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</si>
  <si>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</si>
  <si>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</si>
  <si>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</si>
  <si>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</si>
  <si>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</si>
  <si>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</si>
  <si>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</si>
  <si>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</si>
  <si>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</si>
  <si>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</si>
  <si>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</si>
  <si>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</si>
  <si>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</si>
  <si>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</si>
  <si>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</si>
  <si>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</si>
  <si>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</si>
  <si>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</si>
  <si>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</si>
  <si>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</si>
  <si>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</si>
  <si>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</si>
  <si>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</si>
  <si>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</si>
  <si>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</si>
  <si>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</si>
  <si>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</si>
  <si>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</si>
  <si>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</si>
  <si>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</si>
  <si>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</si>
  <si>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</si>
  <si>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Ценовые нормативы, используемые в расчете (базисно-индексный метод): - указать в ценах какого периода выполнен расчет</t>
  </si>
  <si>
    <t xml:space="preserve">Стоимость МТР всего, тыс. руб. </t>
  </si>
  <si>
    <t xml:space="preserve"> - Перебазировка техники (Приложение 1)</t>
  </si>
  <si>
    <t xml:space="preserve"> - Доставка материалов на объект (Приложение 2)</t>
  </si>
  <si>
    <t>Приложение 2 к форме 8.1</t>
  </si>
  <si>
    <t>Приложение 1 к форме 8.1</t>
  </si>
  <si>
    <t>Форма 8.1</t>
  </si>
  <si>
    <t>ВЛ-6кВ №1 на куст скважин №102</t>
  </si>
  <si>
    <t>04-06-01</t>
  </si>
  <si>
    <t>Электрические воздушные линии 6 кВ №1, 24 этап. Куст №102</t>
  </si>
  <si>
    <t>04-06-03</t>
  </si>
  <si>
    <t>Электрическая воздушная линия 6 кВ Ф-14, 24 этап. Куст скважин №102</t>
  </si>
  <si>
    <t>01-01-07</t>
  </si>
  <si>
    <t>Вырубка леса под ВЛ, 23 этап. Куст скважин №102</t>
  </si>
  <si>
    <t>км.</t>
  </si>
  <si>
    <t xml:space="preserve">Заказчик:  </t>
  </si>
  <si>
    <t>ОАО "СН-МНГ"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</si>
  <si>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</si>
  <si>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</si>
  <si>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</si>
  <si>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</si>
  <si>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</si>
  <si>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Заказчика</t>
  </si>
  <si>
    <t>Подрядчика</t>
  </si>
  <si>
    <t>Цена за ед., руб.</t>
  </si>
  <si>
    <t>Цена за ед., руб.*</t>
  </si>
  <si>
    <t>Кислород технический: газообразный</t>
  </si>
  <si>
    <t>м3</t>
  </si>
  <si>
    <t>Краски масляные земляные марки: МА-0115 мумия, сурик железный</t>
  </si>
  <si>
    <t>т</t>
  </si>
  <si>
    <t>Краска для наружных работ: черная, марок МА-015, ПФ-014</t>
  </si>
  <si>
    <t>Поковки из квадратных заготовок, масса: 1,8 кг</t>
  </si>
  <si>
    <t>Смазка солидол жировой марки «Ж»</t>
  </si>
  <si>
    <t>Уайт-спирит</t>
  </si>
  <si>
    <t>Электроды диаметром: 4 мм Э50</t>
  </si>
  <si>
    <t>Электроды диаметром: 5 мм Э42</t>
  </si>
  <si>
    <t>Электроды диаметром: 5 мм Э42А</t>
  </si>
  <si>
    <t>Ацетилен газообразный технический</t>
  </si>
  <si>
    <t>Бензин растворитель</t>
  </si>
  <si>
    <t>Ветошь</t>
  </si>
  <si>
    <t>кг</t>
  </si>
  <si>
    <t>Краска БТ-177 серебристая</t>
  </si>
  <si>
    <t>14</t>
  </si>
  <si>
    <t>Пропан-бутан, смесь техническая</t>
  </si>
  <si>
    <t>2,1844</t>
  </si>
  <si>
    <t>15</t>
  </si>
  <si>
    <t>Смазка ЗЭС</t>
  </si>
  <si>
    <t>16</t>
  </si>
  <si>
    <t>Растворитель марки: Р-5</t>
  </si>
  <si>
    <t>17</t>
  </si>
  <si>
    <t>Лесоматериалы круглые хвойных пород для строительства диаметром 14-24 см, длиной 3-6,5 м</t>
  </si>
  <si>
    <t>18</t>
  </si>
  <si>
    <t>Грунтовка: ГФ-021 красно-коричневая</t>
  </si>
  <si>
    <t>19</t>
  </si>
  <si>
    <t>Ксилол нефтяной марки А</t>
  </si>
  <si>
    <t>20</t>
  </si>
  <si>
    <t>Лак БТ-577</t>
  </si>
  <si>
    <t>21</t>
  </si>
  <si>
    <t>Эмаль ПФ-115 серая</t>
  </si>
  <si>
    <t>22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</si>
  <si>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</si>
  <si>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23</t>
  </si>
  <si>
    <t>Горячекатаная арматурная сталь периодического профиля класса: А-III, диаметром 20-22 мм</t>
  </si>
  <si>
    <t>24</t>
  </si>
  <si>
    <t>Проволока из алюминия диаметром 3 мм</t>
  </si>
  <si>
    <t>25</t>
  </si>
  <si>
    <t>Соединитель алюминиевых и сталеалюминиевых проводов (СОАС) 062-3</t>
  </si>
  <si>
    <t>шт.</t>
  </si>
  <si>
    <t>26</t>
  </si>
  <si>
    <t>Колпачки: полиэтиленовые</t>
  </si>
  <si>
    <t>27</t>
  </si>
  <si>
    <t xml:space="preserve">Изоляторы штыревые ШС-10Г </t>
  </si>
  <si>
    <t>шт</t>
  </si>
  <si>
    <t>28</t>
  </si>
  <si>
    <t>Изоляторы  подвесные ПС-70Е</t>
  </si>
  <si>
    <t>29</t>
  </si>
  <si>
    <t xml:space="preserve">Скоба СК-7-1а </t>
  </si>
  <si>
    <t>30</t>
  </si>
  <si>
    <t xml:space="preserve">Серьга СР-7-16  </t>
  </si>
  <si>
    <t>31</t>
  </si>
  <si>
    <t xml:space="preserve">Звенья промежуточные ПРТ- 7-1 </t>
  </si>
  <si>
    <t>32</t>
  </si>
  <si>
    <t xml:space="preserve">Зажим петлевой  ПА-3-2 </t>
  </si>
  <si>
    <t>33</t>
  </si>
  <si>
    <t>Сталь круглая д-16 мм</t>
  </si>
  <si>
    <t>34</t>
  </si>
  <si>
    <t>Сталь круглая д-18 мм</t>
  </si>
  <si>
    <t>35</t>
  </si>
  <si>
    <t>Сталь круглая д-22-24 мм</t>
  </si>
  <si>
    <t>36</t>
  </si>
  <si>
    <t>Болты с гайками и шайбами</t>
  </si>
  <si>
    <t>37</t>
  </si>
  <si>
    <t>Сталь листовая 8 мм</t>
  </si>
  <si>
    <t>38</t>
  </si>
  <si>
    <t>Швеллеры: № 12</t>
  </si>
  <si>
    <t>39</t>
  </si>
  <si>
    <t>Сталь листовая 6 мм</t>
  </si>
  <si>
    <t>40</t>
  </si>
  <si>
    <t>Сталь листовая 10 мм</t>
  </si>
  <si>
    <t>41</t>
  </si>
  <si>
    <t>Трубы стальные электросварные д-159*6 мм (0,869)</t>
  </si>
  <si>
    <t>м</t>
  </si>
  <si>
    <t>42</t>
  </si>
  <si>
    <t>Трубы стальные электросварные д-159*6 мм (1,23)</t>
  </si>
  <si>
    <t>43</t>
  </si>
  <si>
    <t>Трубы стальные электросварные д-159*6 мм (0,321)</t>
  </si>
  <si>
    <t>44</t>
  </si>
  <si>
    <t>Трубы стальные электросварные д-159*6 мм (0,166)</t>
  </si>
  <si>
    <t>45</t>
  </si>
  <si>
    <t>Трубы стальные электросварные д-159*6 мм (0,996)</t>
  </si>
  <si>
    <t>46</t>
  </si>
  <si>
    <t>Трубы стальные электросварные д-159*6 мм (4,24)</t>
  </si>
  <si>
    <t>47</t>
  </si>
  <si>
    <t>Трубы стальные электросварные д-159*6 мм (0,498)</t>
  </si>
  <si>
    <t>48</t>
  </si>
  <si>
    <t>Трубы стальные электросварные д-219*6 мм  (0,686)</t>
  </si>
  <si>
    <t>49</t>
  </si>
  <si>
    <t>Трубы стальные электросварные д-219*6 мм  (0,786)</t>
  </si>
  <si>
    <t>50</t>
  </si>
  <si>
    <t>Трубы стальные электросварные д-219*8 мм</t>
  </si>
  <si>
    <t>317,14</t>
  </si>
  <si>
    <t>51</t>
  </si>
  <si>
    <t>Эмаль кремнийорганическая: КО-174</t>
  </si>
  <si>
    <t>0,0214</t>
  </si>
  <si>
    <t>52</t>
  </si>
  <si>
    <t>Провода неизолированные для воздушных линий электропередачи алюминиевые марки: А, сечением 95 мм2</t>
  </si>
  <si>
    <t>53</t>
  </si>
  <si>
    <t>Провода неизолированные для воздушных линий электропередачи алюминиевые марки: А, сечением 120 мм2</t>
  </si>
  <si>
    <t>54</t>
  </si>
  <si>
    <t>Ушки У1-7-16</t>
  </si>
  <si>
    <t>55</t>
  </si>
  <si>
    <t>Зажимы соединительные  СОАС-120-3</t>
  </si>
  <si>
    <t>56</t>
  </si>
  <si>
    <t>Зажимы натяжные болтовые НБН-2-6</t>
  </si>
  <si>
    <t>57</t>
  </si>
  <si>
    <t>Зажим петлевой  ПА-3-1В</t>
  </si>
  <si>
    <t>Всего:</t>
  </si>
  <si>
    <t xml:space="preserve">* - Цена определена с учетом транспортных и заготовительно-складских расходов до базиса первичной поставки.  </t>
  </si>
  <si>
    <t>Приложение 3 к Форме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</si>
</sst>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0.0"/>
    <numFmt numFmtId="165" formatCode="0.000"/>
    <numFmt numFmtId="166" formatCode="#,##0.000"/>
    <numFmt numFmtId="167" formatCode="0.00000"/>
    <numFmt numFmtId="168" formatCode="_(&quot;$&quot;* #,##0_);_(&quot;$&quot;* \(#,##0\);_(&quot;$&quot;* &quot;-&quot;_);_(@_)"/>
    <numFmt numFmtId="169" formatCode="_(&quot;$&quot;* #,##0.00_);_(&quot;$&quot;* \(#,##0.00\);_(&quot;$&quot;* &quot;-&quot;??_);_(@_)"/>
    <numFmt numFmtId="170" formatCode="_(* #,##0.00_);_(* \(#,##0.00\);_(* &quot;-&quot;??_);_(@_)"/>
    <numFmt numFmtId="171" formatCode="&quot;$&quot;#,##0_);[Red]\(&quot;$&quot;#,##0\)"/>
    <numFmt numFmtId="172" formatCode="&quot;$&quot;#,##0.00_);[Red]\(&quot;$&quot;#,##0.00\)"/>
    <numFmt numFmtId="173" formatCode="#,##0\ &quot;F&quot;;\-#,##0\ &quot;F&quot;"/>
    <numFmt numFmtId="174" formatCode="#,##0\ &quot;F&quot;;[Red]\-#,##0\ &quot;F&quot;"/>
    <numFmt numFmtId="175" formatCode="#,##0.00\ &quot;F&quot;;\-#,##0.00\ &quot;F&quot;"/>
    <numFmt numFmtId="176" formatCode="#,##0.00\ &quot;F&quot;;[Red]\-#,##0.00\ &quot;F&quot;"/>
    <numFmt numFmtId="177" formatCode="#,##0.0000_);[Red]\(#,##0.0000\)"/>
    <numFmt numFmtId="178" formatCode="_-* #,##0_-;\-* #,##0_-;_-* &quot;-&quot;_-;_-@_-"/>
    <numFmt numFmtId="179" formatCode="_-* #,##0.00_-;\-* #,##0.00_-;_-* &quot;-&quot;??_-;_-@_-"/>
    <numFmt numFmtId="180" formatCode="dd\.mm\.yyyy"/>
    <numFmt numFmtId="181" formatCode="_-* #,##0.0000000_р_._-;\-* #,##0.0000000_р_._-;_-* &quot;-&quot;???????_р_._-;_-@_-"/>
    <numFmt numFmtId="182" formatCode="#,##0.0_);\(#,##0.0\)"/>
    <numFmt numFmtId="183" formatCode="#,##0.00\ &quot;р.&quot;;[Red]\-#,##0.00\ &quot;р.&quot;"/>
    <numFmt numFmtId="184" formatCode="_-* #,##0\ _р_._-;\-* #,##0\ _р_._-;_-* &quot;-&quot;\ _р_._-;_-@_-"/>
    <numFmt numFmtId="185" formatCode="_-* #,##0.00\ _р_._-;\-* #,##0.00\ _р_._-;_-* &quot;-&quot;??\ _р_._-;_-@_-"/>
    <numFmt numFmtId="186" formatCode="0.0%"/>
    <numFmt numFmtId="187" formatCode="0.00_)"/>
    <numFmt numFmtId="188" formatCode="General_)"/>
    <numFmt numFmtId="189" formatCode="#."/>
    <numFmt numFmtId="190" formatCode="_-&quot;Ј&quot;* #,##0.00_-;\-&quot;Ј&quot;* #,##0.00_-;_-&quot;Ј&quot;* &quot;-&quot;??_-;_-@_-"/>
    <numFmt numFmtId="191" formatCode="#,##0.00;\(#,##0.00\)"/>
    <numFmt numFmtId="192" formatCode="_-* #,##0.00_р_._-;\-* #,##0.00_р_._-;_-* \-??_р_._-;_-@_-"/>
    <numFmt numFmtId="193" formatCode="0.0000"/>
    <numFmt numFmtId="194" formatCode="0.000%"/>
  </numFmts>
  <fonts count="87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theme="1"/>
      <name val="Calibri"/>
      <family val="2"/>
      <charset val="204"/>
      <scheme val="minor"/>
    </font>
    <font>
      <sz val="12"/>
      <color indexed="24"/>
      <name val="Arial"/>
      <family val="2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u/>
      <sz val="10"/>
      <name val="Arial Cyr"/>
      <charset val="204"/>
    </font>
    <font>
      <b/>
      <sz val="8"/>
      <name val="Arial Cyr"/>
      <charset val="204"/>
    </font>
    <font>
      <sz val="8"/>
      <name val="Arial Cyr"/>
      <charset val="204"/>
    </font>
  </fonts>
  <fills count="3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117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631">
    <xf numFmtId="0" fontId="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4" fontId="2" fillId="0" borderId="0">
      <alignment vertical="center"/>
    </xf>
    <xf numFmtId="0" fontId="5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5" fillId="0" borderId="0"/>
    <xf numFmtId="4" fontId="2" fillId="0" borderId="0">
      <alignment vertical="center"/>
    </xf>
    <xf numFmtId="0" fontId="5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65" fontId="8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38" fontId="9" fillId="0" borderId="0" applyFont="0" applyFill="0" applyBorder="0" applyAlignment="0" applyProtection="0"/>
    <xf numFmtId="173" fontId="1" fillId="0" borderId="0" applyFont="0" applyFill="0" applyBorder="0" applyAlignment="0" applyProtection="0"/>
    <xf numFmtId="3" fontId="11" fillId="0" borderId="0" applyFont="0" applyFill="0" applyBorder="0" applyAlignment="0" applyProtection="0"/>
    <xf numFmtId="0" fontId="12" fillId="0" borderId="0"/>
    <xf numFmtId="171" fontId="9" fillId="0" borderId="0" applyFont="0" applyFill="0" applyBorder="0" applyAlignment="0" applyProtection="0"/>
    <xf numFmtId="172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4" fontId="13" fillId="0" borderId="0" applyFill="0" applyBorder="0" applyAlignment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4" fillId="0" borderId="0"/>
    <xf numFmtId="178" fontId="10" fillId="0" borderId="0" applyFont="0" applyFill="0" applyBorder="0" applyAlignment="0" applyProtection="0"/>
    <xf numFmtId="179" fontId="10" fillId="0" borderId="0" applyFont="0" applyFill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4" fontId="14" fillId="0" borderId="0">
      <alignment vertical="center"/>
    </xf>
    <xf numFmtId="0" fontId="15" fillId="0" borderId="0">
      <protection locked="0"/>
    </xf>
    <xf numFmtId="0" fontId="15" fillId="0" borderId="0">
      <protection locked="0"/>
    </xf>
    <xf numFmtId="0" fontId="16" fillId="0" borderId="0">
      <protection locked="0"/>
    </xf>
    <xf numFmtId="0" fontId="15" fillId="0" borderId="0">
      <protection locked="0"/>
    </xf>
    <xf numFmtId="0" fontId="17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10" fillId="0" borderId="0"/>
    <xf numFmtId="0" fontId="10" fillId="0" borderId="0"/>
    <xf numFmtId="0" fontId="10" fillId="0" borderId="0"/>
    <xf numFmtId="38" fontId="20" fillId="16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2" fillId="0" borderId="0" applyNumberFormat="0" applyFill="0" applyBorder="0" applyAlignment="0" applyProtection="0"/>
    <xf numFmtId="0" fontId="23" fillId="0" borderId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180" fontId="1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29" fillId="0" borderId="0" applyNumberFormat="0" applyFill="0" applyBorder="0" applyAlignment="0" applyProtection="0">
      <alignment vertical="top"/>
      <protection locked="0"/>
    </xf>
    <xf numFmtId="0" fontId="10" fillId="0" borderId="0"/>
    <xf numFmtId="10" fontId="20" fillId="17" borderId="4" applyNumberFormat="0" applyBorder="0" applyAlignment="0" applyProtection="0"/>
    <xf numFmtId="173" fontId="1" fillId="0" borderId="0" applyFill="0" applyBorder="0" applyAlignment="0"/>
    <xf numFmtId="172" fontId="1" fillId="0" borderId="0" applyFill="0" applyBorder="0" applyAlignment="0"/>
    <xf numFmtId="173" fontId="1" fillId="0" borderId="0" applyFill="0" applyBorder="0" applyAlignment="0"/>
    <xf numFmtId="176" fontId="1" fillId="0" borderId="0" applyFill="0" applyBorder="0" applyAlignment="0"/>
    <xf numFmtId="172" fontId="1" fillId="0" borderId="0" applyFill="0" applyBorder="0" applyAlignment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0" fillId="0" borderId="0" applyNumberFormat="0" applyFill="0" applyBorder="0" applyAlignment="0" applyProtection="0"/>
    <xf numFmtId="168" fontId="1" fillId="0" borderId="0"/>
    <xf numFmtId="0" fontId="10" fillId="0" borderId="0"/>
    <xf numFmtId="0" fontId="4" fillId="0" borderId="0"/>
    <xf numFmtId="0" fontId="5" fillId="0" borderId="0" applyNumberFormat="0" applyBorder="0">
      <alignment horizontal="center" vertical="center" wrapText="1"/>
    </xf>
    <xf numFmtId="0" fontId="14" fillId="0" borderId="0"/>
    <xf numFmtId="173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10" fontId="14" fillId="0" borderId="0" applyFont="0" applyFill="0" applyBorder="0" applyAlignment="0" applyProtection="0"/>
    <xf numFmtId="169" fontId="4" fillId="0" borderId="0" applyFill="0" applyBorder="0" applyAlignment="0"/>
    <xf numFmtId="182" fontId="4" fillId="0" borderId="0" applyFill="0" applyBorder="0" applyAlignment="0"/>
    <xf numFmtId="169" fontId="4" fillId="0" borderId="0" applyFill="0" applyBorder="0" applyAlignment="0"/>
    <xf numFmtId="174" fontId="1" fillId="0" borderId="0" applyFill="0" applyBorder="0" applyAlignment="0"/>
    <xf numFmtId="182" fontId="4" fillId="0" borderId="0" applyFill="0" applyBorder="0" applyAlignment="0"/>
    <xf numFmtId="0" fontId="14" fillId="0" borderId="0"/>
    <xf numFmtId="3" fontId="31" fillId="0" borderId="5" applyNumberFormat="0" applyAlignment="0">
      <alignment vertical="top"/>
    </xf>
    <xf numFmtId="0" fontId="20" fillId="0" borderId="0"/>
    <xf numFmtId="3" fontId="5" fillId="0" borderId="0" applyFont="0" applyFill="0" applyBorder="0" applyAlignment="0"/>
    <xf numFmtId="0" fontId="5" fillId="0" borderId="0"/>
    <xf numFmtId="49" fontId="32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67" fontId="1" fillId="0" borderId="0">
      <alignment horizontal="left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33" fillId="0" borderId="4">
      <alignment horizontal="center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3" fillId="0" borderId="4">
      <alignment horizontal="center"/>
    </xf>
    <xf numFmtId="0" fontId="33" fillId="0" borderId="0">
      <alignment vertical="top"/>
    </xf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7" fillId="16" borderId="8"/>
    <xf numFmtId="14" fontId="5" fillId="0" borderId="0">
      <alignment horizontal="right"/>
    </xf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0" fillId="0" borderId="4">
      <alignment horizontal="right"/>
    </xf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33" fillId="0" borderId="0">
      <alignment horizontal="right" vertical="top" wrapText="1"/>
    </xf>
    <xf numFmtId="0" fontId="33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 wrapText="1"/>
    </xf>
    <xf numFmtId="0" fontId="1" fillId="0" borderId="0">
      <alignment vertical="top"/>
    </xf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6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6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6" fillId="0" borderId="0">
      <alignment vertical="center"/>
    </xf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63" fillId="0" borderId="0"/>
    <xf numFmtId="0" fontId="10" fillId="0" borderId="0"/>
    <xf numFmtId="0" fontId="10" fillId="0" borderId="0"/>
    <xf numFmtId="0" fontId="62" fillId="0" borderId="0"/>
    <xf numFmtId="0" fontId="62" fillId="0" borderId="0" applyProtection="0"/>
    <xf numFmtId="0" fontId="33" fillId="0" borderId="0"/>
    <xf numFmtId="0" fontId="33" fillId="0" borderId="4">
      <alignment horizontal="center" wrapText="1"/>
    </xf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6" fillId="25" borderId="4">
      <alignment horizontal="left"/>
    </xf>
    <xf numFmtId="0" fontId="47" fillId="25" borderId="4">
      <alignment horizontal="left"/>
    </xf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9" fontId="1" fillId="0" borderId="0" applyFont="0" applyFill="0" applyBorder="0" applyAlignment="0" applyProtection="0"/>
    <xf numFmtId="0" fontId="49" fillId="27" borderId="15">
      <alignment horizontal="centerContinuous"/>
    </xf>
    <xf numFmtId="0" fontId="33" fillId="0" borderId="4">
      <alignment horizontal="center"/>
    </xf>
    <xf numFmtId="0" fontId="61" fillId="0" borderId="0"/>
    <xf numFmtId="0" fontId="33" fillId="0" borderId="4">
      <alignment horizontal="center" wrapText="1"/>
    </xf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" fillId="0" borderId="0"/>
    <xf numFmtId="0" fontId="4" fillId="0" borderId="0"/>
    <xf numFmtId="0" fontId="1" fillId="25" borderId="4" applyNumberFormat="0" applyAlignment="0">
      <alignment horizontal="left"/>
    </xf>
    <xf numFmtId="0" fontId="1" fillId="25" borderId="4" applyNumberFormat="0" applyAlignment="0">
      <alignment horizontal="left"/>
    </xf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33" fillId="0" borderId="0">
      <alignment horizontal="center"/>
    </xf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" fillId="0" borderId="0"/>
    <xf numFmtId="0" fontId="33" fillId="0" borderId="0">
      <alignment horizontal="left" vertical="top"/>
    </xf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4" fontId="10" fillId="0" borderId="4"/>
    <xf numFmtId="0" fontId="33" fillId="0" borderId="0"/>
    <xf numFmtId="188" fontId="64" fillId="0" borderId="0"/>
    <xf numFmtId="0" fontId="1" fillId="0" borderId="0"/>
    <xf numFmtId="9" fontId="10" fillId="0" borderId="0" applyFont="0" applyFill="0" applyBorder="0" applyAlignment="0" applyProtection="0"/>
    <xf numFmtId="0" fontId="4" fillId="0" borderId="0"/>
    <xf numFmtId="0" fontId="14" fillId="0" borderId="0"/>
    <xf numFmtId="0" fontId="4" fillId="0" borderId="0"/>
    <xf numFmtId="4" fontId="2" fillId="0" borderId="0">
      <alignment vertical="center"/>
    </xf>
    <xf numFmtId="0" fontId="4" fillId="0" borderId="0"/>
    <xf numFmtId="0" fontId="5" fillId="0" borderId="0"/>
    <xf numFmtId="0" fontId="4" fillId="0" borderId="0"/>
    <xf numFmtId="0" fontId="3" fillId="0" borderId="0"/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4" fontId="2" fillId="0" borderId="0">
      <alignment vertical="center"/>
    </xf>
    <xf numFmtId="0" fontId="4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0" fontId="5" fillId="0" borderId="0"/>
    <xf numFmtId="0" fontId="4" fillId="0" borderId="0"/>
    <xf numFmtId="0" fontId="5" fillId="0" borderId="0"/>
    <xf numFmtId="0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5" fillId="0" borderId="0"/>
    <xf numFmtId="0" fontId="4" fillId="0" borderId="0"/>
    <xf numFmtId="4" fontId="2" fillId="0" borderId="0">
      <alignment vertical="center"/>
    </xf>
    <xf numFmtId="4" fontId="2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4" fillId="0" borderId="0"/>
    <xf numFmtId="189" fontId="71" fillId="0" borderId="0">
      <protection locked="0"/>
    </xf>
    <xf numFmtId="189" fontId="71" fillId="0" borderId="0">
      <protection locked="0"/>
    </xf>
    <xf numFmtId="189" fontId="71" fillId="0" borderId="0">
      <protection locked="0"/>
    </xf>
    <xf numFmtId="189" fontId="71" fillId="0" borderId="100">
      <protection locked="0"/>
    </xf>
    <xf numFmtId="0" fontId="72" fillId="0" borderId="0"/>
    <xf numFmtId="189" fontId="73" fillId="0" borderId="0">
      <protection locked="0"/>
    </xf>
    <xf numFmtId="189" fontId="73" fillId="0" borderId="0">
      <protection locked="0"/>
    </xf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17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38" fontId="9" fillId="0" borderId="1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31" fillId="0" borderId="101">
      <alignment horizontal="left" vertical="top"/>
    </xf>
    <xf numFmtId="0" fontId="1" fillId="0" borderId="0">
      <alignment vertical="top"/>
    </xf>
    <xf numFmtId="0" fontId="1" fillId="0" borderId="0">
      <alignment vertical="top"/>
    </xf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4" fillId="7" borderId="6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5" fillId="22" borderId="7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6" fillId="22" borderId="6" applyNumberFormat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8" fillId="0" borderId="9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11" applyNumberFormat="0" applyFill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1" fillId="0" borderId="0"/>
    <xf numFmtId="0" fontId="1" fillId="0" borderId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41" fillId="0" borderId="12" applyNumberFormat="0" applyFill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3" fillId="0" borderId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42" fillId="23" borderId="13" applyNumberFormat="0" applyAlignment="0" applyProtection="0"/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/>
    </xf>
    <xf numFmtId="0" fontId="33" fillId="0" borderId="4">
      <alignment horizontal="center" wrapText="1"/>
    </xf>
    <xf numFmtId="0" fontId="1" fillId="0" borderId="0">
      <alignment vertical="top"/>
    </xf>
    <xf numFmtId="0" fontId="1" fillId="0" borderId="0">
      <alignment vertical="top"/>
    </xf>
    <xf numFmtId="0" fontId="1" fillId="0" borderId="0"/>
    <xf numFmtId="0" fontId="1" fillId="0" borderId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44" fillId="24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5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" fillId="0" borderId="0"/>
    <xf numFmtId="4" fontId="10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191" fontId="72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4" fontId="5" fillId="0" borderId="0">
      <alignment vertical="center"/>
    </xf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74" fillId="0" borderId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5" fillId="3" borderId="0" applyNumberFormat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0" fontId="1" fillId="26" borderId="14" applyNumberFormat="0" applyFont="0" applyAlignment="0" applyProtection="0"/>
    <xf numFmtId="184" fontId="26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50" fillId="0" borderId="16" applyNumberFormat="0" applyFill="0" applyAlignment="0" applyProtection="0"/>
    <xf numFmtId="0" fontId="33" fillId="0" borderId="0">
      <alignment horizontal="center" vertical="top" wrapText="1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1" fillId="0" borderId="0">
      <alignment vertical="justify"/>
    </xf>
    <xf numFmtId="0" fontId="75" fillId="0" borderId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92" fontId="5" fillId="0" borderId="0" applyFill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52" fillId="4" borderId="0" applyNumberFormat="0" applyBorder="0" applyAlignment="0" applyProtection="0"/>
    <xf numFmtId="0" fontId="1" fillId="0" borderId="4">
      <alignment vertical="top" wrapText="1"/>
    </xf>
    <xf numFmtId="0" fontId="1" fillId="0" borderId="4">
      <alignment vertical="top" wrapText="1"/>
    </xf>
    <xf numFmtId="189" fontId="71" fillId="0" borderId="0">
      <protection locked="0"/>
    </xf>
  </cellStyleXfs>
  <cellXfs count="612">
    <xf numFmtId="0" fontId="0" fillId="0" borderId="0" xfId="0"/>
    <xf numFmtId="0" fontId="53" fillId="0" borderId="0" xfId="372" applyFont="1" applyFill="1" applyBorder="1" applyAlignment="1">
      <alignment horizontal="left" vertical="top"/>
    </xf>
    <xf numFmtId="0" fontId="33" fillId="0" borderId="0" xfId="352" applyFont="1"/>
    <xf numFmtId="0" fontId="65" fillId="0" borderId="0" xfId="352" applyFont="1" applyFill="1" applyAlignment="1">
      <alignment horizontal="center" vertical="top"/>
    </xf>
    <xf numFmtId="4" fontId="65" fillId="16" borderId="4" xfId="352" applyNumberFormat="1" applyFont="1" applyFill="1" applyBorder="1" applyAlignment="1">
      <alignment horizontal="center" vertical="top" wrapText="1"/>
    </xf>
    <xf numFmtId="4" fontId="65" fillId="16" borderId="56" xfId="352" applyNumberFormat="1" applyFont="1" applyFill="1" applyBorder="1" applyAlignment="1">
      <alignment horizontal="center" vertical="top" wrapText="1"/>
    </xf>
    <xf numFmtId="4" fontId="65" fillId="16" borderId="48" xfId="352" applyNumberFormat="1" applyFont="1" applyFill="1" applyBorder="1" applyAlignment="1">
      <alignment horizontal="center" vertical="top" wrapText="1"/>
    </xf>
    <xf numFmtId="0" fontId="33" fillId="0" borderId="0" xfId="352" applyFont="1" applyBorder="1"/>
    <xf numFmtId="1" fontId="53" fillId="0" borderId="0" xfId="352" applyNumberFormat="1" applyFont="1" applyFill="1" applyBorder="1" applyAlignment="1">
      <alignment horizontal="center"/>
    </xf>
    <xf numFmtId="1" fontId="66" fillId="0" borderId="0" xfId="352" applyNumberFormat="1" applyFont="1" applyFill="1" applyBorder="1" applyAlignment="1">
      <alignment horizontal="center"/>
    </xf>
    <xf numFmtId="0" fontId="66" fillId="0" borderId="0" xfId="352" applyFont="1" applyFill="1" applyBorder="1"/>
    <xf numFmtId="0" fontId="66" fillId="0" borderId="0" xfId="352" applyFont="1"/>
    <xf numFmtId="0" fontId="66" fillId="0" borderId="0" xfId="352" applyFont="1" applyBorder="1"/>
    <xf numFmtId="1" fontId="65" fillId="0" borderId="0" xfId="352" applyNumberFormat="1" applyFont="1" applyFill="1" applyBorder="1" applyAlignment="1">
      <alignment horizontal="center"/>
    </xf>
    <xf numFmtId="0" fontId="33" fillId="0" borderId="0" xfId="352" applyFont="1" applyFill="1" applyBorder="1"/>
    <xf numFmtId="1" fontId="65" fillId="0" borderId="0" xfId="352" applyNumberFormat="1" applyFont="1" applyBorder="1" applyAlignment="1">
      <alignment horizontal="center"/>
    </xf>
    <xf numFmtId="0" fontId="33" fillId="0" borderId="0" xfId="352" applyFont="1" applyBorder="1" applyAlignment="1">
      <alignment horizontal="center"/>
    </xf>
    <xf numFmtId="4" fontId="65" fillId="16" borderId="21" xfId="352" applyNumberFormat="1" applyFont="1" applyFill="1" applyBorder="1" applyAlignment="1">
      <alignment vertical="top" wrapText="1"/>
    </xf>
    <xf numFmtId="4" fontId="65" fillId="16" borderId="54" xfId="352" applyNumberFormat="1" applyFont="1" applyFill="1" applyBorder="1" applyAlignment="1">
      <alignment vertical="top" wrapText="1"/>
    </xf>
    <xf numFmtId="4" fontId="65" fillId="16" borderId="50" xfId="352" applyNumberFormat="1" applyFont="1" applyFill="1" applyBorder="1" applyAlignment="1">
      <alignment vertical="top" wrapText="1"/>
    </xf>
    <xf numFmtId="1" fontId="55" fillId="0" borderId="41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27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58" xfId="352" applyFont="1" applyFill="1" applyBorder="1" applyAlignment="1">
      <alignment horizontal="center" vertical="top"/>
    </xf>
    <xf numFmtId="4" fontId="55" fillId="28" borderId="26" xfId="352" applyNumberFormat="1" applyFont="1" applyFill="1" applyBorder="1" applyAlignment="1">
      <alignment horizontal="right" vertical="top" wrapText="1"/>
    </xf>
    <xf numFmtId="3" fontId="55" fillId="28" borderId="72" xfId="352" applyNumberFormat="1" applyFont="1" applyFill="1" applyBorder="1" applyAlignment="1">
      <alignment horizontal="center" vertical="center" wrapText="1"/>
    </xf>
    <xf numFmtId="0" fontId="33" fillId="30" borderId="0" xfId="352" applyFont="1" applyFill="1"/>
    <xf numFmtId="4" fontId="56" fillId="0" borderId="0" xfId="350" applyFont="1" applyAlignment="1"/>
    <xf numFmtId="4" fontId="56" fillId="0" borderId="0" xfId="350" applyFont="1">
      <alignment vertical="center"/>
    </xf>
    <xf numFmtId="0" fontId="33" fillId="0" borderId="0" xfId="327" applyFont="1" applyAlignment="1">
      <alignment horizontal="left"/>
    </xf>
    <xf numFmtId="0" fontId="33" fillId="0" borderId="0" xfId="327" applyFont="1"/>
    <xf numFmtId="4" fontId="33" fillId="0" borderId="0" xfId="350" applyFont="1">
      <alignment vertical="center"/>
    </xf>
    <xf numFmtId="0" fontId="54" fillId="0" borderId="0" xfId="327" applyFont="1" applyFill="1" applyAlignment="1"/>
    <xf numFmtId="0" fontId="53" fillId="0" borderId="0" xfId="350" applyNumberFormat="1" applyFont="1" applyAlignment="1"/>
    <xf numFmtId="3" fontId="33" fillId="0" borderId="8" xfId="350" applyNumberFormat="1" applyFont="1" applyBorder="1" applyAlignment="1">
      <alignment horizontal="center" vertical="center" wrapText="1"/>
    </xf>
    <xf numFmtId="3" fontId="33" fillId="0" borderId="33" xfId="350" applyNumberFormat="1" applyFont="1" applyBorder="1" applyAlignment="1">
      <alignment horizontal="center" vertical="center" wrapText="1"/>
    </xf>
    <xf numFmtId="4" fontId="33" fillId="31" borderId="26" xfId="350" applyFont="1" applyFill="1" applyBorder="1" applyAlignment="1">
      <alignment horizontal="left" vertical="center" wrapText="1"/>
    </xf>
    <xf numFmtId="3" fontId="33" fillId="0" borderId="26" xfId="350" applyNumberFormat="1" applyFont="1" applyBorder="1" applyAlignment="1">
      <alignment horizontal="center" vertical="center" wrapText="1"/>
    </xf>
    <xf numFmtId="4" fontId="33" fillId="0" borderId="26" xfId="350" applyNumberFormat="1" applyFont="1" applyBorder="1" applyAlignment="1">
      <alignment horizontal="center" vertical="center" wrapText="1"/>
    </xf>
    <xf numFmtId="4" fontId="33" fillId="0" borderId="53" xfId="350" applyNumberFormat="1" applyFont="1" applyBorder="1" applyAlignment="1">
      <alignment horizontal="center" vertical="center" wrapText="1"/>
    </xf>
    <xf numFmtId="4" fontId="33" fillId="0" borderId="26" xfId="350" applyFont="1" applyBorder="1" applyAlignment="1">
      <alignment horizontal="left" vertical="center" wrapText="1"/>
    </xf>
    <xf numFmtId="4" fontId="33" fillId="0" borderId="56" xfId="350" applyFont="1" applyBorder="1" applyAlignment="1">
      <alignment horizontal="left" vertical="center" wrapText="1"/>
    </xf>
    <xf numFmtId="3" fontId="33" fillId="0" borderId="56" xfId="350" applyNumberFormat="1" applyFont="1" applyBorder="1" applyAlignment="1">
      <alignment horizontal="center" vertical="center" wrapText="1"/>
    </xf>
    <xf numFmtId="3" fontId="33" fillId="0" borderId="19" xfId="350" applyNumberFormat="1" applyFont="1" applyBorder="1" applyAlignment="1">
      <alignment horizontal="center" vertical="center" wrapText="1"/>
    </xf>
    <xf numFmtId="4" fontId="33" fillId="0" borderId="56" xfId="350" applyNumberFormat="1" applyFont="1" applyBorder="1" applyAlignment="1">
      <alignment horizontal="center" vertical="center" wrapText="1"/>
    </xf>
    <xf numFmtId="4" fontId="33" fillId="0" borderId="55" xfId="350" applyNumberFormat="1" applyFont="1" applyBorder="1" applyAlignment="1">
      <alignment horizontal="center" vertical="center" wrapText="1"/>
    </xf>
    <xf numFmtId="4" fontId="33" fillId="25" borderId="41" xfId="350" applyFont="1" applyFill="1" applyBorder="1" applyAlignment="1">
      <alignment vertical="center" wrapText="1"/>
    </xf>
    <xf numFmtId="4" fontId="33" fillId="31" borderId="44" xfId="350" applyFont="1" applyFill="1" applyBorder="1" applyAlignment="1">
      <alignment horizontal="left" vertical="center" wrapText="1"/>
    </xf>
    <xf numFmtId="3" fontId="33" fillId="0" borderId="44" xfId="350" applyNumberFormat="1" applyFont="1" applyBorder="1" applyAlignment="1">
      <alignment horizontal="center" vertical="center" wrapText="1"/>
    </xf>
    <xf numFmtId="4" fontId="33" fillId="0" borderId="44" xfId="350" applyNumberFormat="1" applyFont="1" applyBorder="1" applyAlignment="1">
      <alignment horizontal="center" vertical="center" wrapText="1"/>
    </xf>
    <xf numFmtId="4" fontId="33" fillId="0" borderId="46" xfId="350" applyNumberFormat="1" applyFont="1" applyBorder="1" applyAlignment="1">
      <alignment horizontal="center" vertical="center" wrapText="1"/>
    </xf>
    <xf numFmtId="4" fontId="33" fillId="25" borderId="20" xfId="350" applyFont="1" applyFill="1" applyBorder="1" applyAlignment="1">
      <alignment vertical="center" wrapText="1"/>
    </xf>
    <xf numFmtId="4" fontId="33" fillId="31" borderId="56" xfId="350" applyFont="1" applyFill="1" applyBorder="1" applyAlignment="1">
      <alignment horizontal="left" vertical="center" wrapText="1"/>
    </xf>
    <xf numFmtId="4" fontId="33" fillId="25" borderId="45" xfId="350" applyFont="1" applyFill="1" applyBorder="1" applyAlignment="1">
      <alignment vertical="center" wrapText="1"/>
    </xf>
    <xf numFmtId="4" fontId="33" fillId="25" borderId="44" xfId="350" applyFont="1" applyFill="1" applyBorder="1" applyAlignment="1">
      <alignment horizontal="left" vertical="center" wrapText="1"/>
    </xf>
    <xf numFmtId="4" fontId="33" fillId="25" borderId="21" xfId="350" applyFont="1" applyFill="1" applyBorder="1" applyAlignment="1">
      <alignment vertical="center" wrapText="1"/>
    </xf>
    <xf numFmtId="4" fontId="33" fillId="25" borderId="4" xfId="350" applyFont="1" applyFill="1" applyBorder="1" applyAlignment="1">
      <alignment horizontal="left" vertical="center" wrapText="1"/>
    </xf>
    <xf numFmtId="3" fontId="33" fillId="0" borderId="4" xfId="350" applyNumberFormat="1" applyFont="1" applyBorder="1" applyAlignment="1">
      <alignment horizontal="center" vertical="center" wrapText="1"/>
    </xf>
    <xf numFmtId="4" fontId="33" fillId="0" borderId="4" xfId="350" applyNumberFormat="1" applyFont="1" applyBorder="1" applyAlignment="1">
      <alignment horizontal="center" vertical="center" wrapText="1"/>
    </xf>
    <xf numFmtId="4" fontId="33" fillId="0" borderId="35" xfId="350" applyNumberFormat="1" applyFont="1" applyBorder="1" applyAlignment="1">
      <alignment horizontal="center" vertical="center" wrapText="1"/>
    </xf>
    <xf numFmtId="4" fontId="33" fillId="0" borderId="21" xfId="350" applyFont="1" applyFill="1" applyBorder="1" applyAlignment="1">
      <alignment horizontal="left" vertical="center" wrapText="1"/>
    </xf>
    <xf numFmtId="4" fontId="56" fillId="25" borderId="4" xfId="350" applyFont="1" applyFill="1" applyBorder="1" applyAlignment="1">
      <alignment horizontal="left" vertical="center" wrapText="1"/>
    </xf>
    <xf numFmtId="4" fontId="33" fillId="0" borderId="4" xfId="350" applyFont="1" applyBorder="1" applyAlignment="1">
      <alignment horizontal="center" vertical="center" wrapText="1"/>
    </xf>
    <xf numFmtId="4" fontId="33" fillId="0" borderId="50" xfId="350" applyFont="1" applyFill="1" applyBorder="1" applyAlignment="1">
      <alignment horizontal="left" vertical="center" wrapText="1"/>
    </xf>
    <xf numFmtId="4" fontId="56" fillId="25" borderId="48" xfId="350" applyFont="1" applyFill="1" applyBorder="1" applyAlignment="1">
      <alignment horizontal="left" vertical="center" wrapText="1"/>
    </xf>
    <xf numFmtId="3" fontId="33" fillId="0" borderId="48" xfId="350" applyNumberFormat="1" applyFont="1" applyBorder="1" applyAlignment="1">
      <alignment horizontal="center" vertical="center" wrapText="1"/>
    </xf>
    <xf numFmtId="4" fontId="33" fillId="0" borderId="48" xfId="350" applyNumberFormat="1" applyFont="1" applyBorder="1" applyAlignment="1">
      <alignment horizontal="center" vertical="center" wrapText="1"/>
    </xf>
    <xf numFmtId="4" fontId="33" fillId="0" borderId="48" xfId="350" applyFont="1" applyBorder="1" applyAlignment="1">
      <alignment horizontal="center" vertical="center" wrapText="1"/>
    </xf>
    <xf numFmtId="4" fontId="33" fillId="0" borderId="51" xfId="350" applyNumberFormat="1" applyFont="1" applyBorder="1" applyAlignment="1">
      <alignment horizontal="center" vertical="center" wrapText="1"/>
    </xf>
    <xf numFmtId="4" fontId="53" fillId="0" borderId="8" xfId="350" applyNumberFormat="1" applyFont="1" applyBorder="1" applyAlignment="1">
      <alignment horizontal="right" vertical="top" wrapText="1"/>
    </xf>
    <xf numFmtId="0" fontId="33" fillId="0" borderId="99" xfId="369" applyFont="1" applyBorder="1"/>
    <xf numFmtId="0" fontId="33" fillId="0" borderId="0" xfId="369" applyFont="1"/>
    <xf numFmtId="0" fontId="70" fillId="28" borderId="0" xfId="328" applyNumberFormat="1" applyFont="1" applyFill="1" applyAlignment="1">
      <alignment vertical="center" wrapText="1"/>
    </xf>
    <xf numFmtId="4" fontId="69" fillId="28" borderId="0" xfId="350" applyFont="1" applyFill="1">
      <alignment vertical="center"/>
    </xf>
    <xf numFmtId="0" fontId="33" fillId="0" borderId="0" xfId="327" applyFont="1" applyFill="1"/>
    <xf numFmtId="0" fontId="53" fillId="0" borderId="0" xfId="327" applyFont="1" applyAlignment="1">
      <alignment horizontal="center"/>
    </xf>
    <xf numFmtId="0" fontId="33" fillId="0" borderId="0" xfId="327" applyFont="1" applyFill="1" applyAlignment="1">
      <alignment horizontal="center"/>
    </xf>
    <xf numFmtId="49" fontId="56" fillId="0" borderId="4" xfId="327" applyNumberFormat="1" applyFont="1" applyFill="1" applyBorder="1" applyAlignment="1">
      <alignment horizontal="center" vertical="center" wrapText="1"/>
    </xf>
    <xf numFmtId="0" fontId="76" fillId="0" borderId="0" xfId="327" applyFont="1" applyFill="1"/>
    <xf numFmtId="0" fontId="33" fillId="0" borderId="0" xfId="327" applyFont="1" applyFill="1" applyAlignment="1">
      <alignment vertical="top"/>
    </xf>
    <xf numFmtId="49" fontId="56" fillId="0" borderId="102" xfId="327" applyNumberFormat="1" applyFont="1" applyFill="1" applyBorder="1" applyAlignment="1">
      <alignment horizontal="center" vertical="center" wrapText="1"/>
    </xf>
    <xf numFmtId="49" fontId="56" fillId="0" borderId="103" xfId="327" applyNumberFormat="1" applyFont="1" applyFill="1" applyBorder="1" applyAlignment="1">
      <alignment horizontal="center" vertical="center" wrapText="1"/>
    </xf>
    <xf numFmtId="49" fontId="56" fillId="0" borderId="104" xfId="327" applyNumberFormat="1" applyFont="1" applyFill="1" applyBorder="1" applyAlignment="1">
      <alignment horizontal="center" vertical="center" wrapText="1"/>
    </xf>
    <xf numFmtId="0" fontId="55" fillId="32" borderId="105" xfId="327" applyFont="1" applyFill="1" applyBorder="1" applyAlignment="1">
      <alignment vertical="top"/>
    </xf>
    <xf numFmtId="49" fontId="56" fillId="0" borderId="91" xfId="327" applyNumberFormat="1" applyFont="1" applyFill="1" applyBorder="1" applyAlignment="1">
      <alignment horizontal="center" vertical="top" wrapText="1"/>
    </xf>
    <xf numFmtId="49" fontId="56" fillId="0" borderId="80" xfId="327" applyNumberFormat="1" applyFont="1" applyFill="1" applyBorder="1" applyAlignment="1">
      <alignment horizontal="left" vertical="top" wrapText="1"/>
    </xf>
    <xf numFmtId="166" fontId="77" fillId="0" borderId="80" xfId="327" applyNumberFormat="1" applyFont="1" applyFill="1" applyBorder="1" applyAlignment="1">
      <alignment horizontal="center" vertical="top"/>
    </xf>
    <xf numFmtId="0" fontId="56" fillId="0" borderId="80" xfId="327" applyNumberFormat="1" applyFont="1" applyFill="1" applyBorder="1" applyAlignment="1">
      <alignment horizontal="center" vertical="top"/>
    </xf>
    <xf numFmtId="0" fontId="56" fillId="0" borderId="80" xfId="327" applyFont="1" applyFill="1" applyBorder="1" applyAlignment="1">
      <alignment horizontal="center" vertical="top"/>
    </xf>
    <xf numFmtId="164" fontId="77" fillId="0" borderId="80" xfId="327" applyNumberFormat="1" applyFont="1" applyFill="1" applyBorder="1" applyAlignment="1">
      <alignment horizontal="center" vertical="top"/>
    </xf>
    <xf numFmtId="3" fontId="56" fillId="0" borderId="80" xfId="327" applyNumberFormat="1" applyFont="1" applyFill="1" applyBorder="1" applyAlignment="1">
      <alignment horizontal="center" vertical="top"/>
    </xf>
    <xf numFmtId="3" fontId="77" fillId="0" borderId="80" xfId="327" applyNumberFormat="1" applyFont="1" applyFill="1" applyBorder="1" applyAlignment="1">
      <alignment horizontal="center" vertical="top"/>
    </xf>
    <xf numFmtId="3" fontId="77" fillId="0" borderId="81" xfId="327" applyNumberFormat="1" applyFont="1" applyFill="1" applyBorder="1" applyAlignment="1">
      <alignment horizontal="center" vertical="top" wrapText="1"/>
    </xf>
    <xf numFmtId="0" fontId="55" fillId="32" borderId="0" xfId="327" applyFont="1" applyFill="1" applyBorder="1" applyAlignment="1">
      <alignment vertical="top"/>
    </xf>
    <xf numFmtId="49" fontId="57" fillId="0" borderId="92" xfId="327" applyNumberFormat="1" applyFont="1" applyFill="1" applyBorder="1" applyAlignment="1">
      <alignment horizontal="center" vertical="top" wrapText="1"/>
    </xf>
    <xf numFmtId="0" fontId="57" fillId="0" borderId="82" xfId="327" applyNumberFormat="1" applyFont="1" applyFill="1" applyBorder="1" applyAlignment="1">
      <alignment horizontal="right" vertical="top" wrapText="1"/>
    </xf>
    <xf numFmtId="166" fontId="57" fillId="0" borderId="82" xfId="327" applyNumberFormat="1" applyFont="1" applyFill="1" applyBorder="1" applyAlignment="1">
      <alignment horizontal="center" vertical="top"/>
    </xf>
    <xf numFmtId="0" fontId="57" fillId="0" borderId="82" xfId="327" applyNumberFormat="1" applyFont="1" applyFill="1" applyBorder="1" applyAlignment="1">
      <alignment horizontal="center" vertical="top"/>
    </xf>
    <xf numFmtId="3" fontId="57" fillId="0" borderId="82" xfId="327" applyNumberFormat="1" applyFont="1" applyFill="1" applyBorder="1" applyAlignment="1">
      <alignment horizontal="center" vertical="top"/>
    </xf>
    <xf numFmtId="0" fontId="57" fillId="0" borderId="82" xfId="327" applyFont="1" applyFill="1" applyBorder="1" applyAlignment="1">
      <alignment horizontal="center" vertical="top"/>
    </xf>
    <xf numFmtId="164" fontId="57" fillId="0" borderId="82" xfId="327" applyNumberFormat="1" applyFont="1" applyFill="1" applyBorder="1" applyAlignment="1">
      <alignment horizontal="center" vertical="top"/>
    </xf>
    <xf numFmtId="3" fontId="57" fillId="0" borderId="83" xfId="327" applyNumberFormat="1" applyFont="1" applyFill="1" applyBorder="1" applyAlignment="1">
      <alignment horizontal="center" vertical="top" wrapText="1"/>
    </xf>
    <xf numFmtId="0" fontId="55" fillId="0" borderId="105" xfId="327" applyFont="1" applyFill="1" applyBorder="1" applyAlignment="1">
      <alignment vertical="top"/>
    </xf>
    <xf numFmtId="0" fontId="55" fillId="0" borderId="0" xfId="327" applyFont="1" applyFill="1" applyBorder="1" applyAlignment="1">
      <alignment vertical="top"/>
    </xf>
    <xf numFmtId="49" fontId="57" fillId="0" borderId="91" xfId="327" applyNumberFormat="1" applyFont="1" applyFill="1" applyBorder="1" applyAlignment="1">
      <alignment horizontal="center" vertical="top" wrapText="1"/>
    </xf>
    <xf numFmtId="0" fontId="57" fillId="0" borderId="80" xfId="327" applyNumberFormat="1" applyFont="1" applyFill="1" applyBorder="1" applyAlignment="1">
      <alignment horizontal="right" vertical="top" wrapText="1"/>
    </xf>
    <xf numFmtId="166" fontId="57" fillId="0" borderId="80" xfId="327" applyNumberFormat="1" applyFont="1" applyFill="1" applyBorder="1" applyAlignment="1">
      <alignment horizontal="center" vertical="top"/>
    </xf>
    <xf numFmtId="0" fontId="57" fillId="0" borderId="80" xfId="327" applyNumberFormat="1" applyFont="1" applyFill="1" applyBorder="1" applyAlignment="1">
      <alignment horizontal="center" vertical="top"/>
    </xf>
    <xf numFmtId="3" fontId="57" fillId="0" borderId="80" xfId="327" applyNumberFormat="1" applyFont="1" applyFill="1" applyBorder="1" applyAlignment="1">
      <alignment horizontal="center" vertical="top"/>
    </xf>
    <xf numFmtId="0" fontId="57" fillId="0" borderId="80" xfId="327" applyFont="1" applyFill="1" applyBorder="1" applyAlignment="1">
      <alignment horizontal="center" vertical="top"/>
    </xf>
    <xf numFmtId="164" fontId="57" fillId="0" borderId="80" xfId="327" applyNumberFormat="1" applyFont="1" applyFill="1" applyBorder="1" applyAlignment="1">
      <alignment horizontal="center" vertical="top"/>
    </xf>
    <xf numFmtId="3" fontId="57" fillId="0" borderId="81" xfId="327" applyNumberFormat="1" applyFont="1" applyFill="1" applyBorder="1" applyAlignment="1">
      <alignment horizontal="center" vertical="top" wrapText="1"/>
    </xf>
    <xf numFmtId="0" fontId="33" fillId="33" borderId="0" xfId="327" applyFont="1" applyFill="1"/>
    <xf numFmtId="49" fontId="57" fillId="0" borderId="20" xfId="327" applyNumberFormat="1" applyFont="1" applyFill="1" applyBorder="1" applyAlignment="1">
      <alignment horizontal="center" vertical="top" wrapText="1"/>
    </xf>
    <xf numFmtId="0" fontId="57" fillId="0" borderId="19" xfId="327" applyNumberFormat="1" applyFont="1" applyFill="1" applyBorder="1" applyAlignment="1">
      <alignment horizontal="right" vertical="top" wrapText="1"/>
    </xf>
    <xf numFmtId="166" fontId="57" fillId="0" borderId="19" xfId="327" applyNumberFormat="1" applyFont="1" applyFill="1" applyBorder="1" applyAlignment="1">
      <alignment horizontal="center" vertical="top"/>
    </xf>
    <xf numFmtId="0" fontId="57" fillId="0" borderId="19" xfId="327" applyNumberFormat="1" applyFont="1" applyFill="1" applyBorder="1" applyAlignment="1">
      <alignment horizontal="center" vertical="top"/>
    </xf>
    <xf numFmtId="3" fontId="57" fillId="0" borderId="19" xfId="327" applyNumberFormat="1" applyFont="1" applyFill="1" applyBorder="1" applyAlignment="1">
      <alignment horizontal="center" vertical="top"/>
    </xf>
    <xf numFmtId="0" fontId="53" fillId="0" borderId="106" xfId="327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left" vertical="top"/>
    </xf>
    <xf numFmtId="166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NumberFormat="1" applyFont="1" applyFill="1" applyBorder="1" applyAlignment="1">
      <alignment horizontal="center" vertical="top" wrapText="1"/>
    </xf>
    <xf numFmtId="3" fontId="53" fillId="0" borderId="107" xfId="327" applyNumberFormat="1" applyFont="1" applyFill="1" applyBorder="1" applyAlignment="1">
      <alignment horizontal="center" vertical="top" wrapText="1"/>
    </xf>
    <xf numFmtId="0" fontId="53" fillId="0" borderId="107" xfId="327" applyFont="1" applyFill="1" applyBorder="1" applyAlignment="1">
      <alignment horizontal="center" vertical="top" wrapText="1"/>
    </xf>
    <xf numFmtId="3" fontId="54" fillId="0" borderId="108" xfId="327" applyNumberFormat="1" applyFont="1" applyFill="1" applyBorder="1" applyAlignment="1">
      <alignment horizontal="center" vertical="top" wrapText="1"/>
    </xf>
    <xf numFmtId="3" fontId="56" fillId="0" borderId="0" xfId="327" applyNumberFormat="1" applyFont="1" applyFill="1" applyBorder="1" applyAlignment="1">
      <alignment horizontal="center" vertical="top" wrapText="1"/>
    </xf>
    <xf numFmtId="0" fontId="33" fillId="0" borderId="0" xfId="327" applyFont="1" applyFill="1" applyBorder="1" applyAlignment="1">
      <alignment horizontal="center"/>
    </xf>
    <xf numFmtId="1" fontId="55" fillId="0" borderId="24" xfId="371" quotePrefix="1" applyNumberFormat="1" applyFont="1" applyFill="1" applyBorder="1" applyAlignment="1" applyProtection="1">
      <alignment horizontal="center" vertical="center"/>
      <protection locked="0"/>
    </xf>
    <xf numFmtId="4" fontId="65" fillId="16" borderId="74" xfId="352" applyNumberFormat="1" applyFont="1" applyFill="1" applyBorder="1" applyAlignment="1">
      <alignment vertical="top" wrapText="1"/>
    </xf>
    <xf numFmtId="4" fontId="65" fillId="16" borderId="79" xfId="352" applyNumberFormat="1" applyFont="1" applyFill="1" applyBorder="1" applyAlignment="1">
      <alignment vertical="top" wrapText="1"/>
    </xf>
    <xf numFmtId="4" fontId="65" fillId="16" borderId="75" xfId="352" applyNumberFormat="1" applyFont="1" applyFill="1" applyBorder="1" applyAlignment="1">
      <alignment vertical="top" wrapText="1"/>
    </xf>
    <xf numFmtId="187" fontId="55" fillId="0" borderId="54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55" xfId="418" applyNumberFormat="1" applyFont="1" applyFill="1" applyBorder="1" applyAlignment="1" applyProtection="1">
      <alignment horizontal="center" vertical="center" wrapText="1"/>
      <protection locked="0"/>
    </xf>
    <xf numFmtId="1" fontId="55" fillId="0" borderId="42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Fill="1" applyBorder="1" applyAlignment="1">
      <alignment horizontal="center" vertical="top"/>
    </xf>
    <xf numFmtId="0" fontId="55" fillId="0" borderId="25" xfId="352" applyFont="1" applyFill="1" applyBorder="1" applyAlignment="1">
      <alignment vertical="top"/>
    </xf>
    <xf numFmtId="4" fontId="58" fillId="28" borderId="52" xfId="352" applyNumberFormat="1" applyFont="1" applyFill="1" applyBorder="1" applyAlignment="1">
      <alignment horizontal="right" vertical="top" wrapText="1"/>
    </xf>
    <xf numFmtId="4" fontId="58" fillId="28" borderId="53" xfId="352" applyNumberFormat="1" applyFont="1" applyFill="1" applyBorder="1" applyAlignment="1">
      <alignment horizontal="right" vertical="top" wrapText="1"/>
    </xf>
    <xf numFmtId="4" fontId="65" fillId="16" borderId="35" xfId="352" applyNumberFormat="1" applyFont="1" applyFill="1" applyBorder="1" applyAlignment="1">
      <alignment horizontal="center" vertical="top" wrapText="1"/>
    </xf>
    <xf numFmtId="4" fontId="65" fillId="16" borderId="55" xfId="352" applyNumberFormat="1" applyFont="1" applyFill="1" applyBorder="1" applyAlignment="1">
      <alignment horizontal="center" vertical="top" wrapText="1"/>
    </xf>
    <xf numFmtId="4" fontId="65" fillId="16" borderId="51" xfId="352" applyNumberFormat="1" applyFont="1" applyFill="1" applyBorder="1" applyAlignment="1">
      <alignment horizontal="center" vertical="top" wrapText="1"/>
    </xf>
    <xf numFmtId="187" fontId="55" fillId="0" borderId="41" xfId="418" applyNumberFormat="1" applyFont="1" applyFill="1" applyBorder="1" applyAlignment="1" applyProtection="1">
      <alignment horizontal="center" vertical="center" wrapText="1"/>
      <protection locked="0"/>
    </xf>
    <xf numFmtId="187" fontId="55" fillId="0" borderId="42" xfId="418" applyNumberFormat="1" applyFont="1" applyFill="1" applyBorder="1" applyAlignment="1" applyProtection="1">
      <alignment horizontal="center" vertical="center" wrapText="1"/>
      <protection locked="0"/>
    </xf>
    <xf numFmtId="4" fontId="58" fillId="16" borderId="74" xfId="352" applyNumberFormat="1" applyFont="1" applyFill="1" applyBorder="1" applyAlignment="1">
      <alignment vertical="top" wrapText="1"/>
    </xf>
    <xf numFmtId="0" fontId="58" fillId="0" borderId="0" xfId="352" applyFont="1" applyFill="1" applyAlignment="1">
      <alignment horizontal="right" vertical="top"/>
    </xf>
    <xf numFmtId="0" fontId="55" fillId="0" borderId="0" xfId="352" applyFont="1"/>
    <xf numFmtId="0" fontId="58" fillId="0" borderId="0" xfId="352" applyFont="1" applyFill="1" applyAlignment="1">
      <alignment horizontal="center" vertical="top"/>
    </xf>
    <xf numFmtId="3" fontId="58" fillId="0" borderId="0" xfId="352" applyNumberFormat="1" applyFont="1" applyFill="1" applyAlignment="1">
      <alignment horizontal="center" vertical="top"/>
    </xf>
    <xf numFmtId="0" fontId="55" fillId="0" borderId="24" xfId="352" applyFont="1" applyFill="1" applyBorder="1" applyAlignment="1">
      <alignment horizontal="center" vertical="center"/>
    </xf>
    <xf numFmtId="1" fontId="55" fillId="0" borderId="39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7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58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0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2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36" xfId="371" quotePrefix="1" applyNumberFormat="1" applyFont="1" applyFill="1" applyBorder="1" applyAlignment="1" applyProtection="1">
      <alignment horizontal="center" vertical="center"/>
      <protection locked="0"/>
    </xf>
    <xf numFmtId="1" fontId="55" fillId="0" borderId="43" xfId="371" quotePrefix="1" applyNumberFormat="1" applyFont="1" applyFill="1" applyBorder="1" applyAlignment="1" applyProtection="1">
      <alignment horizontal="center" vertical="center"/>
      <protection locked="0"/>
    </xf>
    <xf numFmtId="0" fontId="55" fillId="0" borderId="24" xfId="352" applyFont="1" applyBorder="1"/>
    <xf numFmtId="0" fontId="58" fillId="0" borderId="58" xfId="352" applyNumberFormat="1" applyFont="1" applyFill="1" applyBorder="1" applyAlignment="1">
      <alignment horizontal="center" vertical="center" wrapText="1"/>
    </xf>
    <xf numFmtId="0" fontId="55" fillId="0" borderId="57" xfId="352" applyFont="1" applyFill="1" applyBorder="1" applyAlignment="1">
      <alignment horizontal="center" vertical="top"/>
    </xf>
    <xf numFmtId="2" fontId="58" fillId="0" borderId="58" xfId="352" applyNumberFormat="1" applyFont="1" applyFill="1" applyBorder="1" applyAlignment="1">
      <alignment horizontal="center" vertical="top" wrapText="1"/>
    </xf>
    <xf numFmtId="0" fontId="55" fillId="0" borderId="25" xfId="352" applyFont="1" applyFill="1" applyBorder="1" applyAlignment="1">
      <alignment horizontal="center" vertical="top"/>
    </xf>
    <xf numFmtId="3" fontId="58" fillId="0" borderId="69" xfId="352" applyNumberFormat="1" applyFont="1" applyFill="1" applyBorder="1" applyAlignment="1">
      <alignment horizontal="center" vertical="center" wrapText="1"/>
    </xf>
    <xf numFmtId="4" fontId="58" fillId="28" borderId="99" xfId="352" applyNumberFormat="1" applyFont="1" applyFill="1" applyBorder="1" applyAlignment="1">
      <alignment horizontal="right" vertical="top" wrapText="1"/>
    </xf>
    <xf numFmtId="3" fontId="58" fillId="28" borderId="78" xfId="352" applyNumberFormat="1" applyFont="1" applyFill="1" applyBorder="1" applyAlignment="1">
      <alignment horizontal="right" vertical="top" wrapText="1"/>
    </xf>
    <xf numFmtId="3" fontId="58" fillId="28" borderId="26" xfId="352" applyNumberFormat="1" applyFont="1" applyFill="1" applyBorder="1" applyAlignment="1">
      <alignment horizontal="right" vertical="top" wrapText="1"/>
    </xf>
    <xf numFmtId="3" fontId="58" fillId="28" borderId="60" xfId="352" applyNumberFormat="1" applyFont="1" applyFill="1" applyBorder="1" applyAlignment="1">
      <alignment horizontal="right" vertical="top" wrapText="1"/>
    </xf>
    <xf numFmtId="3" fontId="58" fillId="28" borderId="69" xfId="352" applyNumberFormat="1" applyFont="1" applyFill="1" applyBorder="1" applyAlignment="1">
      <alignment horizontal="center" vertical="top" wrapText="1"/>
    </xf>
    <xf numFmtId="3" fontId="58" fillId="0" borderId="72" xfId="352" applyNumberFormat="1" applyFont="1" applyFill="1" applyBorder="1" applyAlignment="1">
      <alignment horizontal="center" vertical="center" wrapText="1"/>
    </xf>
    <xf numFmtId="3" fontId="58" fillId="0" borderId="67" xfId="352" applyNumberFormat="1" applyFont="1" applyFill="1" applyBorder="1" applyAlignment="1">
      <alignment horizontal="center" vertical="center" wrapText="1"/>
    </xf>
    <xf numFmtId="3" fontId="58" fillId="30" borderId="8" xfId="352" applyNumberFormat="1" applyFont="1" applyFill="1" applyBorder="1" applyAlignment="1">
      <alignment horizontal="center" vertical="center" wrapText="1"/>
    </xf>
    <xf numFmtId="3" fontId="58" fillId="30" borderId="40" xfId="352" applyNumberFormat="1" applyFont="1" applyFill="1" applyBorder="1" applyAlignment="1">
      <alignment horizontal="center" vertical="center" wrapText="1"/>
    </xf>
    <xf numFmtId="3" fontId="58" fillId="30" borderId="32" xfId="352" applyNumberFormat="1" applyFont="1" applyFill="1" applyBorder="1" applyAlignment="1">
      <alignment horizontal="center" vertical="center" wrapText="1"/>
    </xf>
    <xf numFmtId="3" fontId="58" fillId="30" borderId="36" xfId="352" applyNumberFormat="1" applyFont="1" applyFill="1" applyBorder="1" applyAlignment="1">
      <alignment horizontal="center" vertical="center" wrapText="1"/>
    </xf>
    <xf numFmtId="0" fontId="55" fillId="0" borderId="18" xfId="352" applyFont="1" applyBorder="1"/>
    <xf numFmtId="4" fontId="58" fillId="0" borderId="18" xfId="352" applyNumberFormat="1" applyFont="1" applyFill="1" applyBorder="1" applyAlignment="1">
      <alignment vertical="top" wrapText="1"/>
    </xf>
    <xf numFmtId="4" fontId="58" fillId="0" borderId="70" xfId="352" applyNumberFormat="1" applyFont="1" applyFill="1" applyBorder="1" applyAlignment="1">
      <alignment vertical="top" wrapText="1"/>
    </xf>
    <xf numFmtId="4" fontId="58" fillId="0" borderId="0" xfId="352" applyNumberFormat="1" applyFont="1" applyFill="1" applyBorder="1" applyAlignment="1">
      <alignment vertical="top" wrapText="1"/>
    </xf>
    <xf numFmtId="4" fontId="58" fillId="0" borderId="57" xfId="352" applyNumberFormat="1" applyFont="1" applyFill="1" applyBorder="1" applyAlignment="1">
      <alignment horizontal="center" vertical="center" wrapText="1"/>
    </xf>
    <xf numFmtId="4" fontId="58" fillId="0" borderId="23" xfId="352" applyNumberFormat="1" applyFont="1" applyFill="1" applyBorder="1" applyAlignment="1">
      <alignment horizontal="center" vertical="center" wrapText="1"/>
    </xf>
    <xf numFmtId="4" fontId="58" fillId="0" borderId="19" xfId="352" applyNumberFormat="1" applyFont="1" applyFill="1" applyBorder="1" applyAlignment="1">
      <alignment horizontal="center" vertical="center" wrapText="1"/>
    </xf>
    <xf numFmtId="4" fontId="58" fillId="0" borderId="34" xfId="352" applyNumberFormat="1" applyFont="1" applyFill="1" applyBorder="1" applyAlignment="1">
      <alignment horizontal="center" vertical="center" wrapText="1"/>
    </xf>
    <xf numFmtId="4" fontId="65" fillId="28" borderId="18" xfId="352" applyNumberFormat="1" applyFont="1" applyFill="1" applyBorder="1" applyAlignment="1">
      <alignment vertical="top" wrapText="1"/>
    </xf>
    <xf numFmtId="4" fontId="65" fillId="28" borderId="20" xfId="352" applyNumberFormat="1" applyFont="1" applyFill="1" applyBorder="1" applyAlignment="1">
      <alignment vertical="top" wrapText="1"/>
    </xf>
    <xf numFmtId="4" fontId="65" fillId="28" borderId="34" xfId="352" applyNumberFormat="1" applyFont="1" applyFill="1" applyBorder="1" applyAlignment="1">
      <alignment horizontal="center" vertical="top" wrapText="1"/>
    </xf>
    <xf numFmtId="4" fontId="58" fillId="28" borderId="23" xfId="352" applyNumberFormat="1" applyFont="1" applyFill="1" applyBorder="1" applyAlignment="1">
      <alignment horizontal="center" vertical="top" wrapText="1"/>
    </xf>
    <xf numFmtId="4" fontId="65" fillId="28" borderId="19" xfId="352" applyNumberFormat="1" applyFont="1" applyFill="1" applyBorder="1" applyAlignment="1">
      <alignment horizontal="center" vertical="top" wrapText="1"/>
    </xf>
    <xf numFmtId="4" fontId="58" fillId="28" borderId="19" xfId="352" applyNumberFormat="1" applyFont="1" applyFill="1" applyBorder="1" applyAlignment="1">
      <alignment horizontal="center" vertical="top" wrapText="1"/>
    </xf>
    <xf numFmtId="4" fontId="58" fillId="28" borderId="22" xfId="352" applyNumberFormat="1" applyFont="1" applyFill="1" applyBorder="1" applyAlignment="1">
      <alignment horizontal="center" vertical="top" wrapText="1"/>
    </xf>
    <xf numFmtId="3" fontId="55" fillId="28" borderId="70" xfId="352" applyNumberFormat="1" applyFont="1" applyFill="1" applyBorder="1" applyAlignment="1">
      <alignment horizontal="center" vertical="center" wrapText="1"/>
    </xf>
    <xf numFmtId="0" fontId="55" fillId="30" borderId="39" xfId="352" applyFont="1" applyFill="1" applyBorder="1"/>
    <xf numFmtId="4" fontId="58" fillId="30" borderId="39" xfId="352" applyNumberFormat="1" applyFont="1" applyFill="1" applyBorder="1" applyAlignment="1">
      <alignment vertical="top" wrapText="1"/>
    </xf>
    <xf numFmtId="4" fontId="58" fillId="30" borderId="8" xfId="352" applyNumberFormat="1" applyFont="1" applyFill="1" applyBorder="1" applyAlignment="1">
      <alignment vertical="top" wrapText="1"/>
    </xf>
    <xf numFmtId="4" fontId="58" fillId="30" borderId="2" xfId="352" applyNumberFormat="1" applyFont="1" applyFill="1" applyBorder="1" applyAlignment="1">
      <alignment vertical="top" wrapText="1"/>
    </xf>
    <xf numFmtId="4" fontId="58" fillId="30" borderId="40" xfId="352" applyNumberFormat="1" applyFont="1" applyFill="1" applyBorder="1" applyAlignment="1">
      <alignment horizontal="center" vertical="center" wrapText="1"/>
    </xf>
    <xf numFmtId="4" fontId="58" fillId="30" borderId="32" xfId="352" applyNumberFormat="1" applyFont="1" applyFill="1" applyBorder="1" applyAlignment="1">
      <alignment horizontal="center" vertical="center" wrapText="1"/>
    </xf>
    <xf numFmtId="4" fontId="58" fillId="30" borderId="36" xfId="352" applyNumberFormat="1" applyFont="1" applyFill="1" applyBorder="1" applyAlignment="1">
      <alignment horizontal="center" vertical="center" wrapText="1"/>
    </xf>
    <xf numFmtId="4" fontId="65" fillId="30" borderId="39" xfId="352" applyNumberFormat="1" applyFont="1" applyFill="1" applyBorder="1" applyAlignment="1">
      <alignment vertical="top" wrapText="1"/>
    </xf>
    <xf numFmtId="4" fontId="65" fillId="30" borderId="30" xfId="352" applyNumberFormat="1" applyFont="1" applyFill="1" applyBorder="1" applyAlignment="1">
      <alignment vertical="top" wrapText="1"/>
    </xf>
    <xf numFmtId="4" fontId="65" fillId="30" borderId="36" xfId="352" applyNumberFormat="1" applyFont="1" applyFill="1" applyBorder="1" applyAlignment="1">
      <alignment horizontal="center" vertical="top" wrapText="1"/>
    </xf>
    <xf numFmtId="4" fontId="58" fillId="30" borderId="40" xfId="352" applyNumberFormat="1" applyFont="1" applyFill="1" applyBorder="1" applyAlignment="1">
      <alignment horizontal="center" vertical="top" wrapText="1"/>
    </xf>
    <xf numFmtId="4" fontId="65" fillId="30" borderId="32" xfId="352" applyNumberFormat="1" applyFont="1" applyFill="1" applyBorder="1" applyAlignment="1">
      <alignment horizontal="center" vertical="top" wrapText="1"/>
    </xf>
    <xf numFmtId="4" fontId="58" fillId="30" borderId="32" xfId="352" applyNumberFormat="1" applyFont="1" applyFill="1" applyBorder="1" applyAlignment="1">
      <alignment horizontal="center" vertical="top" wrapText="1"/>
    </xf>
    <xf numFmtId="4" fontId="58" fillId="30" borderId="31" xfId="352" applyNumberFormat="1" applyFont="1" applyFill="1" applyBorder="1" applyAlignment="1">
      <alignment horizontal="center" vertical="top" wrapText="1"/>
    </xf>
    <xf numFmtId="0" fontId="55" fillId="0" borderId="62" xfId="352" applyFont="1" applyBorder="1"/>
    <xf numFmtId="4" fontId="58" fillId="0" borderId="62" xfId="352" applyNumberFormat="1" applyFont="1" applyFill="1" applyBorder="1" applyAlignment="1">
      <alignment vertical="top" wrapText="1"/>
    </xf>
    <xf numFmtId="4" fontId="58" fillId="0" borderId="69" xfId="352" applyNumberFormat="1" applyFont="1" applyFill="1" applyBorder="1" applyAlignment="1">
      <alignment vertical="top" wrapText="1"/>
    </xf>
    <xf numFmtId="4" fontId="58" fillId="0" borderId="99" xfId="352" applyNumberFormat="1" applyFont="1" applyFill="1" applyBorder="1" applyAlignment="1">
      <alignment vertical="top" wrapText="1"/>
    </xf>
    <xf numFmtId="4" fontId="58" fillId="0" borderId="78" xfId="352" applyNumberFormat="1" applyFont="1" applyFill="1" applyBorder="1" applyAlignment="1">
      <alignment horizontal="center" vertical="center" wrapText="1"/>
    </xf>
    <xf numFmtId="4" fontId="58" fillId="0" borderId="26" xfId="352" applyNumberFormat="1" applyFont="1" applyFill="1" applyBorder="1" applyAlignment="1">
      <alignment horizontal="center" vertical="center" wrapText="1"/>
    </xf>
    <xf numFmtId="4" fontId="58" fillId="0" borderId="53" xfId="352" applyNumberFormat="1" applyFont="1" applyFill="1" applyBorder="1" applyAlignment="1">
      <alignment horizontal="center" vertical="center" wrapText="1"/>
    </xf>
    <xf numFmtId="4" fontId="65" fillId="28" borderId="62" xfId="352" applyNumberFormat="1" applyFont="1" applyFill="1" applyBorder="1" applyAlignment="1">
      <alignment vertical="top" wrapText="1"/>
    </xf>
    <xf numFmtId="4" fontId="65" fillId="28" borderId="52" xfId="352" applyNumberFormat="1" applyFont="1" applyFill="1" applyBorder="1" applyAlignment="1">
      <alignment vertical="top" wrapText="1"/>
    </xf>
    <xf numFmtId="4" fontId="65" fillId="28" borderId="53" xfId="352" applyNumberFormat="1" applyFont="1" applyFill="1" applyBorder="1" applyAlignment="1">
      <alignment horizontal="center" vertical="top" wrapText="1"/>
    </xf>
    <xf numFmtId="4" fontId="58" fillId="28" borderId="78" xfId="352" applyNumberFormat="1" applyFont="1" applyFill="1" applyBorder="1" applyAlignment="1">
      <alignment horizontal="center" vertical="top" wrapText="1"/>
    </xf>
    <xf numFmtId="4" fontId="65" fillId="28" borderId="26" xfId="352" applyNumberFormat="1" applyFont="1" applyFill="1" applyBorder="1" applyAlignment="1">
      <alignment horizontal="center" vertical="top" wrapText="1"/>
    </xf>
    <xf numFmtId="4" fontId="58" fillId="28" borderId="26" xfId="352" applyNumberFormat="1" applyFont="1" applyFill="1" applyBorder="1" applyAlignment="1">
      <alignment horizontal="center" vertical="top" wrapText="1"/>
    </xf>
    <xf numFmtId="4" fontId="58" fillId="28" borderId="60" xfId="352" applyNumberFormat="1" applyFont="1" applyFill="1" applyBorder="1" applyAlignment="1">
      <alignment horizontal="center" vertical="top" wrapText="1"/>
    </xf>
    <xf numFmtId="3" fontId="58" fillId="28" borderId="69" xfId="352" applyNumberFormat="1" applyFont="1" applyFill="1" applyBorder="1" applyAlignment="1">
      <alignment horizontal="center" vertical="center" wrapText="1"/>
    </xf>
    <xf numFmtId="0" fontId="55" fillId="0" borderId="74" xfId="352" applyFont="1" applyBorder="1"/>
    <xf numFmtId="1" fontId="58" fillId="0" borderId="74" xfId="352" applyNumberFormat="1" applyFont="1" applyFill="1" applyBorder="1" applyAlignment="1">
      <alignment horizontal="left" vertical="center" wrapText="1"/>
    </xf>
    <xf numFmtId="0" fontId="58" fillId="0" borderId="72" xfId="352" applyFont="1" applyFill="1" applyBorder="1" applyAlignment="1">
      <alignment vertical="top" wrapText="1"/>
    </xf>
    <xf numFmtId="4" fontId="58" fillId="0" borderId="3" xfId="352" applyNumberFormat="1" applyFont="1" applyFill="1" applyBorder="1" applyAlignment="1">
      <alignment vertical="top" wrapText="1"/>
    </xf>
    <xf numFmtId="4" fontId="58" fillId="0" borderId="38" xfId="352" applyNumberFormat="1" applyFont="1" applyFill="1" applyBorder="1" applyAlignment="1">
      <alignment horizontal="center" vertical="center" wrapText="1"/>
    </xf>
    <xf numFmtId="4" fontId="58" fillId="0" borderId="4" xfId="352" applyNumberFormat="1" applyFont="1" applyFill="1" applyBorder="1" applyAlignment="1">
      <alignment horizontal="center" vertical="center" wrapText="1"/>
    </xf>
    <xf numFmtId="4" fontId="58" fillId="0" borderId="35" xfId="352" applyNumberFormat="1" applyFont="1" applyFill="1" applyBorder="1" applyAlignment="1">
      <alignment horizontal="center" vertical="center" wrapText="1"/>
    </xf>
    <xf numFmtId="4" fontId="65" fillId="28" borderId="74" xfId="352" applyNumberFormat="1" applyFont="1" applyFill="1" applyBorder="1" applyAlignment="1">
      <alignment vertical="top" wrapText="1"/>
    </xf>
    <xf numFmtId="0" fontId="65" fillId="28" borderId="21" xfId="352" applyFont="1" applyFill="1" applyBorder="1" applyAlignment="1">
      <alignment vertical="top" wrapText="1"/>
    </xf>
    <xf numFmtId="4" fontId="65" fillId="28" borderId="35" xfId="352" applyNumberFormat="1" applyFont="1" applyFill="1" applyBorder="1" applyAlignment="1">
      <alignment horizontal="center" vertical="top" wrapText="1"/>
    </xf>
    <xf numFmtId="4" fontId="58" fillId="28" borderId="38" xfId="352" applyNumberFormat="1" applyFont="1" applyFill="1" applyBorder="1" applyAlignment="1">
      <alignment horizontal="center" vertical="top" wrapText="1"/>
    </xf>
    <xf numFmtId="4" fontId="65" fillId="28" borderId="4" xfId="352" applyNumberFormat="1" applyFont="1" applyFill="1" applyBorder="1" applyAlignment="1">
      <alignment horizontal="center" vertical="top" wrapText="1"/>
    </xf>
    <xf numFmtId="4" fontId="58" fillId="28" borderId="4" xfId="352" applyNumberFormat="1" applyFont="1" applyFill="1" applyBorder="1" applyAlignment="1">
      <alignment horizontal="center" vertical="top" wrapText="1"/>
    </xf>
    <xf numFmtId="4" fontId="58" fillId="28" borderId="15" xfId="352" applyNumberFormat="1" applyFont="1" applyFill="1" applyBorder="1" applyAlignment="1">
      <alignment horizontal="center" vertical="top" wrapText="1"/>
    </xf>
    <xf numFmtId="4" fontId="55" fillId="0" borderId="74" xfId="352" applyNumberFormat="1" applyFont="1" applyFill="1" applyBorder="1" applyAlignment="1">
      <alignment horizontal="left" vertical="center" wrapText="1"/>
    </xf>
    <xf numFmtId="2" fontId="55" fillId="0" borderId="72" xfId="352" applyNumberFormat="1" applyFont="1" applyFill="1" applyBorder="1" applyAlignment="1">
      <alignment horizontal="center" vertical="top" wrapText="1"/>
    </xf>
    <xf numFmtId="2" fontId="66" fillId="28" borderId="21" xfId="352" applyNumberFormat="1" applyFont="1" applyFill="1" applyBorder="1" applyAlignment="1">
      <alignment horizontal="center" vertical="top" wrapText="1"/>
    </xf>
    <xf numFmtId="49" fontId="55" fillId="0" borderId="74" xfId="368" applyNumberFormat="1" applyFont="1" applyFill="1" applyBorder="1" applyAlignment="1">
      <alignment horizontal="left" vertical="center" wrapText="1"/>
    </xf>
    <xf numFmtId="49" fontId="55" fillId="0" borderId="74" xfId="419" applyNumberFormat="1" applyFont="1" applyBorder="1" applyAlignment="1">
      <alignment horizontal="left" vertical="center" wrapText="1"/>
    </xf>
    <xf numFmtId="0" fontId="55" fillId="0" borderId="72" xfId="419" applyNumberFormat="1" applyFont="1" applyBorder="1" applyAlignment="1">
      <alignment horizontal="left" vertical="center" wrapText="1"/>
    </xf>
    <xf numFmtId="4" fontId="58" fillId="0" borderId="74" xfId="352" applyNumberFormat="1" applyFont="1" applyFill="1" applyBorder="1" applyAlignment="1">
      <alignment vertical="top" wrapText="1"/>
    </xf>
    <xf numFmtId="4" fontId="58" fillId="0" borderId="72" xfId="352" applyNumberFormat="1" applyFont="1" applyFill="1" applyBorder="1" applyAlignment="1">
      <alignment vertical="top" wrapText="1"/>
    </xf>
    <xf numFmtId="4" fontId="65" fillId="28" borderId="21" xfId="352" applyNumberFormat="1" applyFont="1" applyFill="1" applyBorder="1" applyAlignment="1">
      <alignment vertical="top" wrapText="1"/>
    </xf>
    <xf numFmtId="0" fontId="55" fillId="0" borderId="75" xfId="352" applyFont="1" applyBorder="1"/>
    <xf numFmtId="0" fontId="55" fillId="0" borderId="75" xfId="371" applyFont="1" applyFill="1" applyBorder="1" applyAlignment="1" applyProtection="1">
      <alignment vertical="top" wrapText="1"/>
      <protection locked="0"/>
    </xf>
    <xf numFmtId="2" fontId="55" fillId="0" borderId="67" xfId="352" applyNumberFormat="1" applyFont="1" applyFill="1" applyBorder="1" applyAlignment="1">
      <alignment horizontal="center" vertical="top" wrapText="1"/>
    </xf>
    <xf numFmtId="4" fontId="58" fillId="0" borderId="109" xfId="352" applyNumberFormat="1" applyFont="1" applyFill="1" applyBorder="1" applyAlignment="1">
      <alignment vertical="top" wrapText="1"/>
    </xf>
    <xf numFmtId="4" fontId="58" fillId="0" borderId="47" xfId="352" applyNumberFormat="1" applyFont="1" applyFill="1" applyBorder="1" applyAlignment="1">
      <alignment horizontal="center" vertical="center" wrapText="1"/>
    </xf>
    <xf numFmtId="4" fontId="58" fillId="0" borderId="48" xfId="352" applyNumberFormat="1" applyFont="1" applyFill="1" applyBorder="1" applyAlignment="1">
      <alignment horizontal="center" vertical="center" wrapText="1"/>
    </xf>
    <xf numFmtId="4" fontId="58" fillId="0" borderId="51" xfId="352" applyNumberFormat="1" applyFont="1" applyFill="1" applyBorder="1" applyAlignment="1">
      <alignment horizontal="center" vertical="center" wrapText="1"/>
    </xf>
    <xf numFmtId="4" fontId="65" fillId="28" borderId="75" xfId="352" applyNumberFormat="1" applyFont="1" applyFill="1" applyBorder="1" applyAlignment="1">
      <alignment vertical="top" wrapText="1"/>
    </xf>
    <xf numFmtId="2" fontId="66" fillId="28" borderId="50" xfId="352" applyNumberFormat="1" applyFont="1" applyFill="1" applyBorder="1" applyAlignment="1">
      <alignment horizontal="center" vertical="top" wrapText="1"/>
    </xf>
    <xf numFmtId="4" fontId="65" fillId="28" borderId="51" xfId="352" applyNumberFormat="1" applyFont="1" applyFill="1" applyBorder="1" applyAlignment="1">
      <alignment horizontal="center" vertical="top" wrapText="1"/>
    </xf>
    <xf numFmtId="4" fontId="58" fillId="28" borderId="47" xfId="352" applyNumberFormat="1" applyFont="1" applyFill="1" applyBorder="1" applyAlignment="1">
      <alignment horizontal="center" vertical="top" wrapText="1"/>
    </xf>
    <xf numFmtId="4" fontId="65" fillId="28" borderId="48" xfId="352" applyNumberFormat="1" applyFont="1" applyFill="1" applyBorder="1" applyAlignment="1">
      <alignment horizontal="center" vertical="top" wrapText="1"/>
    </xf>
    <xf numFmtId="4" fontId="58" fillId="28" borderId="48" xfId="352" applyNumberFormat="1" applyFont="1" applyFill="1" applyBorder="1" applyAlignment="1">
      <alignment horizontal="center" vertical="top" wrapText="1"/>
    </xf>
    <xf numFmtId="4" fontId="58" fillId="28" borderId="49" xfId="352" applyNumberFormat="1" applyFont="1" applyFill="1" applyBorder="1" applyAlignment="1">
      <alignment horizontal="center" vertical="top" wrapText="1"/>
    </xf>
    <xf numFmtId="3" fontId="55" fillId="28" borderId="67" xfId="352" applyNumberFormat="1" applyFont="1" applyFill="1" applyBorder="1" applyAlignment="1">
      <alignment horizontal="center" vertical="center" wrapText="1"/>
    </xf>
    <xf numFmtId="4" fontId="58" fillId="16" borderId="110" xfId="352" applyNumberFormat="1" applyFont="1" applyFill="1" applyBorder="1" applyAlignment="1">
      <alignment vertical="top" wrapText="1"/>
    </xf>
    <xf numFmtId="4" fontId="58" fillId="16" borderId="94" xfId="352" applyNumberFormat="1" applyFont="1" applyFill="1" applyBorder="1" applyAlignment="1">
      <alignment vertical="top" wrapText="1"/>
    </xf>
    <xf numFmtId="4" fontId="58" fillId="16" borderId="105" xfId="352" applyNumberFormat="1" applyFont="1" applyFill="1" applyBorder="1" applyAlignment="1">
      <alignment vertical="top" wrapText="1"/>
    </xf>
    <xf numFmtId="3" fontId="58" fillId="16" borderId="94" xfId="352" applyNumberFormat="1" applyFont="1" applyFill="1" applyBorder="1" applyAlignment="1">
      <alignment horizontal="center" vertical="center" wrapText="1"/>
    </xf>
    <xf numFmtId="4" fontId="58" fillId="16" borderId="96" xfId="352" applyNumberFormat="1" applyFont="1" applyFill="1" applyBorder="1" applyAlignment="1">
      <alignment horizontal="center" vertical="center" wrapText="1"/>
    </xf>
    <xf numFmtId="4" fontId="58" fillId="16" borderId="80" xfId="352" applyNumberFormat="1" applyFont="1" applyFill="1" applyBorder="1" applyAlignment="1">
      <alignment horizontal="center" vertical="center" wrapText="1"/>
    </xf>
    <xf numFmtId="4" fontId="58" fillId="16" borderId="81" xfId="352" applyNumberFormat="1" applyFont="1" applyFill="1" applyBorder="1" applyAlignment="1">
      <alignment horizontal="center" vertical="center" wrapText="1"/>
    </xf>
    <xf numFmtId="4" fontId="65" fillId="16" borderId="110" xfId="352" applyNumberFormat="1" applyFont="1" applyFill="1" applyBorder="1" applyAlignment="1">
      <alignment vertical="top" wrapText="1"/>
    </xf>
    <xf numFmtId="4" fontId="65" fillId="16" borderId="91" xfId="352" applyNumberFormat="1" applyFont="1" applyFill="1" applyBorder="1" applyAlignment="1">
      <alignment vertical="top" wrapText="1"/>
    </xf>
    <xf numFmtId="4" fontId="65" fillId="16" borderId="81" xfId="352" applyNumberFormat="1" applyFont="1" applyFill="1" applyBorder="1" applyAlignment="1">
      <alignment horizontal="center" vertical="top" wrapText="1"/>
    </xf>
    <xf numFmtId="4" fontId="58" fillId="16" borderId="96" xfId="352" applyNumberFormat="1" applyFont="1" applyFill="1" applyBorder="1" applyAlignment="1">
      <alignment horizontal="center" vertical="top" wrapText="1"/>
    </xf>
    <xf numFmtId="4" fontId="65" fillId="16" borderId="80" xfId="352" applyNumberFormat="1" applyFont="1" applyFill="1" applyBorder="1" applyAlignment="1">
      <alignment horizontal="center" vertical="top" wrapText="1"/>
    </xf>
    <xf numFmtId="4" fontId="58" fillId="16" borderId="80" xfId="352" applyNumberFormat="1" applyFont="1" applyFill="1" applyBorder="1" applyAlignment="1">
      <alignment horizontal="center" vertical="top" wrapText="1"/>
    </xf>
    <xf numFmtId="4" fontId="58" fillId="16" borderId="87" xfId="352" applyNumberFormat="1" applyFont="1" applyFill="1" applyBorder="1" applyAlignment="1">
      <alignment horizontal="center" vertical="top" wrapText="1"/>
    </xf>
    <xf numFmtId="3" fontId="58" fillId="16" borderId="94" xfId="352" applyNumberFormat="1" applyFont="1" applyFill="1" applyBorder="1" applyAlignment="1">
      <alignment horizontal="center" vertical="top" wrapText="1"/>
    </xf>
    <xf numFmtId="0" fontId="58" fillId="16" borderId="111" xfId="372" applyFont="1" applyFill="1" applyBorder="1" applyAlignment="1">
      <alignment horizontal="left" vertical="top"/>
    </xf>
    <xf numFmtId="9" fontId="55" fillId="16" borderId="95" xfId="352" applyNumberFormat="1" applyFont="1" applyFill="1" applyBorder="1" applyAlignment="1">
      <alignment horizontal="center" vertical="top" wrapText="1"/>
    </xf>
    <xf numFmtId="9" fontId="58" fillId="16" borderId="113" xfId="420" applyFont="1" applyFill="1" applyBorder="1" applyAlignment="1">
      <alignment horizontal="center" vertical="top" wrapText="1"/>
    </xf>
    <xf numFmtId="3" fontId="58" fillId="16" borderId="95" xfId="420" applyNumberFormat="1" applyFont="1" applyFill="1" applyBorder="1" applyAlignment="1">
      <alignment horizontal="center" vertical="center" wrapText="1"/>
    </xf>
    <xf numFmtId="9" fontId="58" fillId="16" borderId="97" xfId="420" applyFont="1" applyFill="1" applyBorder="1" applyAlignment="1">
      <alignment horizontal="center" vertical="center" wrapText="1"/>
    </xf>
    <xf numFmtId="9" fontId="58" fillId="16" borderId="82" xfId="420" applyFont="1" applyFill="1" applyBorder="1" applyAlignment="1">
      <alignment horizontal="center" vertical="center" wrapText="1"/>
    </xf>
    <xf numFmtId="9" fontId="58" fillId="16" borderId="83" xfId="420" applyFont="1" applyFill="1" applyBorder="1" applyAlignment="1">
      <alignment horizontal="center" vertical="center" wrapText="1"/>
    </xf>
    <xf numFmtId="9" fontId="65" fillId="16" borderId="111" xfId="420" applyFont="1" applyFill="1" applyBorder="1" applyAlignment="1">
      <alignment horizontal="center" vertical="top" wrapText="1"/>
    </xf>
    <xf numFmtId="4" fontId="65" fillId="16" borderId="92" xfId="352" applyNumberFormat="1" applyFont="1" applyFill="1" applyBorder="1" applyAlignment="1">
      <alignment horizontal="center" vertical="top" wrapText="1"/>
    </xf>
    <xf numFmtId="4" fontId="65" fillId="16" borderId="83" xfId="352" applyNumberFormat="1" applyFont="1" applyFill="1" applyBorder="1" applyAlignment="1">
      <alignment horizontal="center" vertical="top" wrapText="1"/>
    </xf>
    <xf numFmtId="2" fontId="66" fillId="16" borderId="92" xfId="352" applyNumberFormat="1" applyFont="1" applyFill="1" applyBorder="1" applyAlignment="1">
      <alignment horizontal="center" vertical="top" wrapText="1"/>
    </xf>
    <xf numFmtId="4" fontId="58" fillId="16" borderId="97" xfId="352" applyNumberFormat="1" applyFont="1" applyFill="1" applyBorder="1" applyAlignment="1">
      <alignment horizontal="center" vertical="top" wrapText="1"/>
    </xf>
    <xf numFmtId="4" fontId="65" fillId="16" borderId="82" xfId="352" applyNumberFormat="1" applyFont="1" applyFill="1" applyBorder="1" applyAlignment="1">
      <alignment horizontal="center" vertical="top" wrapText="1"/>
    </xf>
    <xf numFmtId="4" fontId="58" fillId="16" borderId="82" xfId="352" applyNumberFormat="1" applyFont="1" applyFill="1" applyBorder="1" applyAlignment="1">
      <alignment horizontal="center" vertical="top" wrapText="1"/>
    </xf>
    <xf numFmtId="4" fontId="58" fillId="16" borderId="88" xfId="352" applyNumberFormat="1" applyFont="1" applyFill="1" applyBorder="1" applyAlignment="1">
      <alignment horizontal="center" vertical="top" wrapText="1"/>
    </xf>
    <xf numFmtId="3" fontId="58" fillId="16" borderId="95" xfId="352" applyNumberFormat="1" applyFont="1" applyFill="1" applyBorder="1" applyAlignment="1">
      <alignment horizontal="center" vertical="top" wrapText="1"/>
    </xf>
    <xf numFmtId="0" fontId="55" fillId="0" borderId="61" xfId="352" applyFont="1" applyBorder="1"/>
    <xf numFmtId="4" fontId="58" fillId="16" borderId="112" xfId="352" applyNumberFormat="1" applyFont="1" applyFill="1" applyBorder="1" applyAlignment="1">
      <alignment vertical="top" wrapText="1"/>
    </xf>
    <xf numFmtId="4" fontId="58" fillId="16" borderId="66" xfId="352" applyNumberFormat="1" applyFont="1" applyFill="1" applyBorder="1" applyAlignment="1">
      <alignment vertical="top" wrapText="1"/>
    </xf>
    <xf numFmtId="4" fontId="58" fillId="16" borderId="114" xfId="352" applyNumberFormat="1" applyFont="1" applyFill="1" applyBorder="1" applyAlignment="1">
      <alignment vertical="top" wrapText="1"/>
    </xf>
    <xf numFmtId="3" fontId="58" fillId="16" borderId="66" xfId="352" applyNumberFormat="1" applyFont="1" applyFill="1" applyBorder="1" applyAlignment="1">
      <alignment horizontal="center" vertical="center" wrapText="1"/>
    </xf>
    <xf numFmtId="4" fontId="58" fillId="16" borderId="98" xfId="352" applyNumberFormat="1" applyFont="1" applyFill="1" applyBorder="1" applyAlignment="1">
      <alignment horizontal="center" vertical="center" wrapText="1"/>
    </xf>
    <xf numFmtId="4" fontId="58" fillId="16" borderId="84" xfId="352" applyNumberFormat="1" applyFont="1" applyFill="1" applyBorder="1" applyAlignment="1">
      <alignment horizontal="center" vertical="center" wrapText="1"/>
    </xf>
    <xf numFmtId="4" fontId="58" fillId="16" borderId="85" xfId="352" applyNumberFormat="1" applyFont="1" applyFill="1" applyBorder="1" applyAlignment="1">
      <alignment horizontal="center" vertical="center" wrapText="1"/>
    </xf>
    <xf numFmtId="4" fontId="65" fillId="16" borderId="112" xfId="352" applyNumberFormat="1" applyFont="1" applyFill="1" applyBorder="1" applyAlignment="1">
      <alignment vertical="top" wrapText="1"/>
    </xf>
    <xf numFmtId="4" fontId="65" fillId="16" borderId="93" xfId="352" applyNumberFormat="1" applyFont="1" applyFill="1" applyBorder="1" applyAlignment="1">
      <alignment vertical="top" wrapText="1"/>
    </xf>
    <xf numFmtId="4" fontId="65" fillId="16" borderId="85" xfId="352" applyNumberFormat="1" applyFont="1" applyFill="1" applyBorder="1" applyAlignment="1">
      <alignment horizontal="center" vertical="top" wrapText="1"/>
    </xf>
    <xf numFmtId="4" fontId="58" fillId="16" borderId="98" xfId="352" applyNumberFormat="1" applyFont="1" applyFill="1" applyBorder="1" applyAlignment="1">
      <alignment horizontal="center" vertical="top" wrapText="1"/>
    </xf>
    <xf numFmtId="4" fontId="65" fillId="16" borderId="84" xfId="352" applyNumberFormat="1" applyFont="1" applyFill="1" applyBorder="1" applyAlignment="1">
      <alignment horizontal="center" vertical="top" wrapText="1"/>
    </xf>
    <xf numFmtId="4" fontId="58" fillId="16" borderId="84" xfId="352" applyNumberFormat="1" applyFont="1" applyFill="1" applyBorder="1" applyAlignment="1">
      <alignment horizontal="center" vertical="top" wrapText="1"/>
    </xf>
    <xf numFmtId="4" fontId="58" fillId="16" borderId="89" xfId="352" applyNumberFormat="1" applyFont="1" applyFill="1" applyBorder="1" applyAlignment="1">
      <alignment horizontal="center" vertical="top" wrapText="1"/>
    </xf>
    <xf numFmtId="3" fontId="58" fillId="16" borderId="66" xfId="352" applyNumberFormat="1" applyFont="1" applyFill="1" applyBorder="1" applyAlignment="1">
      <alignment horizontal="center" vertical="top" wrapText="1"/>
    </xf>
    <xf numFmtId="4" fontId="58" fillId="16" borderId="72" xfId="352" applyNumberFormat="1" applyFont="1" applyFill="1" applyBorder="1" applyAlignment="1">
      <alignment vertical="top" wrapText="1"/>
    </xf>
    <xf numFmtId="4" fontId="58" fillId="16" borderId="3" xfId="352" applyNumberFormat="1" applyFont="1" applyFill="1" applyBorder="1" applyAlignment="1">
      <alignment vertical="top" wrapText="1"/>
    </xf>
    <xf numFmtId="4" fontId="58" fillId="16" borderId="72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center" wrapText="1"/>
    </xf>
    <xf numFmtId="4" fontId="58" fillId="16" borderId="4" xfId="352" applyNumberFormat="1" applyFont="1" applyFill="1" applyBorder="1" applyAlignment="1">
      <alignment horizontal="center" vertical="center" wrapText="1"/>
    </xf>
    <xf numFmtId="4" fontId="58" fillId="16" borderId="35" xfId="352" applyNumberFormat="1" applyFont="1" applyFill="1" applyBorder="1" applyAlignment="1">
      <alignment horizontal="center" vertical="center" wrapText="1"/>
    </xf>
    <xf numFmtId="4" fontId="58" fillId="16" borderId="38" xfId="352" applyNumberFormat="1" applyFont="1" applyFill="1" applyBorder="1" applyAlignment="1">
      <alignment horizontal="center" vertical="top" wrapText="1"/>
    </xf>
    <xf numFmtId="4" fontId="58" fillId="16" borderId="4" xfId="352" applyNumberFormat="1" applyFont="1" applyFill="1" applyBorder="1" applyAlignment="1">
      <alignment horizontal="center" vertical="top" wrapText="1"/>
    </xf>
    <xf numFmtId="4" fontId="58" fillId="16" borderId="15" xfId="352" applyNumberFormat="1" applyFont="1" applyFill="1" applyBorder="1" applyAlignment="1">
      <alignment horizontal="center" vertical="top" wrapText="1"/>
    </xf>
    <xf numFmtId="3" fontId="58" fillId="16" borderId="72" xfId="352" applyNumberFormat="1" applyFont="1" applyFill="1" applyBorder="1" applyAlignment="1">
      <alignment horizontal="center" vertical="top" wrapText="1"/>
    </xf>
    <xf numFmtId="0" fontId="55" fillId="0" borderId="79" xfId="352" applyFont="1" applyBorder="1"/>
    <xf numFmtId="4" fontId="58" fillId="16" borderId="76" xfId="352" applyNumberFormat="1" applyFont="1" applyFill="1" applyBorder="1" applyAlignment="1">
      <alignment vertical="top" wrapText="1"/>
    </xf>
    <xf numFmtId="4" fontId="58" fillId="16" borderId="86" xfId="352" applyNumberFormat="1" applyFont="1" applyFill="1" applyBorder="1" applyAlignment="1">
      <alignment vertical="top" wrapText="1"/>
    </xf>
    <xf numFmtId="4" fontId="58" fillId="16" borderId="76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center" wrapText="1"/>
    </xf>
    <xf numFmtId="4" fontId="58" fillId="16" borderId="56" xfId="352" applyNumberFormat="1" applyFont="1" applyFill="1" applyBorder="1" applyAlignment="1">
      <alignment horizontal="center" vertical="center" wrapText="1"/>
    </xf>
    <xf numFmtId="4" fontId="58" fillId="16" borderId="55" xfId="352" applyNumberFormat="1" applyFont="1" applyFill="1" applyBorder="1" applyAlignment="1">
      <alignment horizontal="center" vertical="center" wrapText="1"/>
    </xf>
    <xf numFmtId="4" fontId="58" fillId="16" borderId="71" xfId="352" applyNumberFormat="1" applyFont="1" applyFill="1" applyBorder="1" applyAlignment="1">
      <alignment horizontal="center" vertical="top" wrapText="1"/>
    </xf>
    <xf numFmtId="4" fontId="58" fillId="16" borderId="56" xfId="352" applyNumberFormat="1" applyFont="1" applyFill="1" applyBorder="1" applyAlignment="1">
      <alignment horizontal="center" vertical="top" wrapText="1"/>
    </xf>
    <xf numFmtId="4" fontId="58" fillId="16" borderId="59" xfId="352" applyNumberFormat="1" applyFont="1" applyFill="1" applyBorder="1" applyAlignment="1">
      <alignment horizontal="center" vertical="top" wrapText="1"/>
    </xf>
    <xf numFmtId="3" fontId="58" fillId="16" borderId="76" xfId="352" applyNumberFormat="1" applyFont="1" applyFill="1" applyBorder="1" applyAlignment="1">
      <alignment horizontal="center" vertical="top" wrapText="1"/>
    </xf>
    <xf numFmtId="4" fontId="58" fillId="16" borderId="75" xfId="352" applyNumberFormat="1" applyFont="1" applyFill="1" applyBorder="1" applyAlignment="1">
      <alignment vertical="top" wrapText="1"/>
    </xf>
    <xf numFmtId="4" fontId="58" fillId="16" borderId="67" xfId="352" applyNumberFormat="1" applyFont="1" applyFill="1" applyBorder="1" applyAlignment="1">
      <alignment vertical="top" wrapText="1"/>
    </xf>
    <xf numFmtId="4" fontId="58" fillId="16" borderId="109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vertical="top" wrapText="1"/>
    </xf>
    <xf numFmtId="4" fontId="58" fillId="16" borderId="48" xfId="352" applyNumberFormat="1" applyFont="1" applyFill="1" applyBorder="1" applyAlignment="1">
      <alignment vertical="top" wrapText="1"/>
    </xf>
    <xf numFmtId="4" fontId="58" fillId="16" borderId="51" xfId="352" applyNumberFormat="1" applyFont="1" applyFill="1" applyBorder="1" applyAlignment="1">
      <alignment vertical="top" wrapText="1"/>
    </xf>
    <xf numFmtId="4" fontId="58" fillId="16" borderId="47" xfId="352" applyNumberFormat="1" applyFont="1" applyFill="1" applyBorder="1" applyAlignment="1">
      <alignment horizontal="center" vertical="top" wrapText="1"/>
    </xf>
    <xf numFmtId="4" fontId="58" fillId="16" borderId="48" xfId="352" applyNumberFormat="1" applyFont="1" applyFill="1" applyBorder="1" applyAlignment="1">
      <alignment horizontal="center" vertical="top" wrapText="1"/>
    </xf>
    <xf numFmtId="4" fontId="58" fillId="16" borderId="49" xfId="352" applyNumberFormat="1" applyFont="1" applyFill="1" applyBorder="1" applyAlignment="1">
      <alignment horizontal="center" vertical="top" wrapText="1"/>
    </xf>
    <xf numFmtId="4" fontId="58" fillId="16" borderId="67" xfId="352" applyNumberFormat="1" applyFont="1" applyFill="1" applyBorder="1" applyAlignment="1">
      <alignment horizontal="center" vertical="top" wrapText="1"/>
    </xf>
    <xf numFmtId="0" fontId="55" fillId="0" borderId="0" xfId="352" applyFont="1" applyBorder="1"/>
    <xf numFmtId="4" fontId="58" fillId="0" borderId="58" xfId="352" applyNumberFormat="1" applyFont="1" applyFill="1" applyBorder="1" applyAlignment="1">
      <alignment vertical="top" wrapText="1"/>
    </xf>
    <xf numFmtId="4" fontId="65" fillId="0" borderId="58" xfId="352" applyNumberFormat="1" applyFont="1" applyFill="1" applyBorder="1" applyAlignment="1">
      <alignment vertical="center" wrapText="1"/>
    </xf>
    <xf numFmtId="3" fontId="65" fillId="0" borderId="58" xfId="352" applyNumberFormat="1" applyFont="1" applyFill="1" applyBorder="1" applyAlignment="1">
      <alignment horizontal="center" vertical="center" wrapText="1"/>
    </xf>
    <xf numFmtId="4" fontId="58" fillId="0" borderId="0" xfId="352" applyNumberFormat="1" applyFont="1" applyFill="1" applyBorder="1" applyAlignment="1">
      <alignment horizontal="center" vertical="top" wrapText="1"/>
    </xf>
    <xf numFmtId="1" fontId="58" fillId="16" borderId="26" xfId="352" applyNumberFormat="1" applyFont="1" applyFill="1" applyBorder="1" applyAlignment="1">
      <alignment horizontal="center" vertical="center" wrapText="1"/>
    </xf>
    <xf numFmtId="1" fontId="58" fillId="16" borderId="4" xfId="352" applyNumberFormat="1" applyFont="1" applyFill="1" applyBorder="1" applyAlignment="1">
      <alignment horizontal="center" vertical="center" wrapText="1"/>
    </xf>
    <xf numFmtId="1" fontId="58" fillId="0" borderId="0" xfId="352" applyNumberFormat="1" applyFont="1" applyFill="1" applyBorder="1" applyAlignment="1">
      <alignment horizontal="center" vertical="top" wrapText="1"/>
    </xf>
    <xf numFmtId="1" fontId="58" fillId="16" borderId="4" xfId="352" applyNumberFormat="1" applyFont="1" applyFill="1" applyBorder="1" applyAlignment="1">
      <alignment horizontal="center"/>
    </xf>
    <xf numFmtId="1" fontId="55" fillId="16" borderId="4" xfId="352" applyNumberFormat="1" applyFont="1" applyFill="1" applyBorder="1" applyAlignment="1">
      <alignment horizontal="center"/>
    </xf>
    <xf numFmtId="1" fontId="55" fillId="0" borderId="0" xfId="352" applyNumberFormat="1" applyFont="1" applyFill="1" applyBorder="1" applyAlignment="1">
      <alignment horizontal="center"/>
    </xf>
    <xf numFmtId="1" fontId="58" fillId="0" borderId="0" xfId="352" applyNumberFormat="1" applyFont="1" applyFill="1" applyBorder="1" applyAlignment="1">
      <alignment horizontal="center"/>
    </xf>
    <xf numFmtId="0" fontId="58" fillId="0" borderId="86" xfId="372" applyFont="1" applyFill="1" applyBorder="1" applyAlignment="1">
      <alignment horizontal="left" vertical="top"/>
    </xf>
    <xf numFmtId="0" fontId="55" fillId="0" borderId="86" xfId="352" applyFont="1" applyBorder="1"/>
    <xf numFmtId="0" fontId="55" fillId="0" borderId="0" xfId="352" applyFont="1" applyFill="1" applyBorder="1"/>
    <xf numFmtId="1" fontId="58" fillId="0" borderId="0" xfId="352" applyNumberFormat="1" applyFont="1" applyBorder="1" applyAlignment="1">
      <alignment horizontal="center"/>
    </xf>
    <xf numFmtId="0" fontId="58" fillId="0" borderId="0" xfId="372" applyFont="1" applyFill="1" applyBorder="1" applyAlignment="1">
      <alignment horizontal="left" vertical="top"/>
    </xf>
    <xf numFmtId="0" fontId="78" fillId="0" borderId="45" xfId="372" applyFont="1" applyFill="1" applyBorder="1" applyAlignment="1">
      <alignment horizontal="left" vertical="top"/>
    </xf>
    <xf numFmtId="0" fontId="78" fillId="0" borderId="44" xfId="372" applyFont="1" applyFill="1" applyBorder="1" applyAlignment="1">
      <alignment horizontal="left" vertical="top"/>
    </xf>
    <xf numFmtId="1" fontId="58" fillId="16" borderId="46" xfId="352" applyNumberFormat="1" applyFont="1" applyFill="1" applyBorder="1" applyAlignment="1">
      <alignment horizontal="center" vertical="top" wrapText="1"/>
    </xf>
    <xf numFmtId="0" fontId="55" fillId="0" borderId="21" xfId="352" applyFont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/>
    </xf>
    <xf numFmtId="0" fontId="55" fillId="0" borderId="4" xfId="352" applyFont="1" applyBorder="1" applyAlignment="1">
      <alignment horizontal="center" vertical="center"/>
    </xf>
    <xf numFmtId="1" fontId="58" fillId="0" borderId="0" xfId="352" applyNumberFormat="1" applyFont="1" applyFill="1" applyBorder="1" applyAlignment="1">
      <alignment horizontal="center" vertical="center" wrapText="1"/>
    </xf>
    <xf numFmtId="186" fontId="58" fillId="0" borderId="0" xfId="352" applyNumberFormat="1" applyFont="1" applyFill="1" applyBorder="1" applyAlignment="1">
      <alignment horizontal="center" vertical="center" wrapText="1"/>
    </xf>
    <xf numFmtId="186" fontId="58" fillId="16" borderId="35" xfId="352" applyNumberFormat="1" applyFont="1" applyFill="1" applyBorder="1" applyAlignment="1">
      <alignment horizontal="center" vertical="center"/>
    </xf>
    <xf numFmtId="10" fontId="58" fillId="16" borderId="35" xfId="352" applyNumberFormat="1" applyFont="1" applyFill="1" applyBorder="1" applyAlignment="1">
      <alignment horizontal="center" vertical="center"/>
    </xf>
    <xf numFmtId="0" fontId="58" fillId="0" borderId="4" xfId="372" applyFont="1" applyFill="1" applyBorder="1" applyAlignment="1">
      <alignment horizontal="left" vertical="center" wrapText="1"/>
    </xf>
    <xf numFmtId="0" fontId="55" fillId="0" borderId="50" xfId="352" applyFont="1" applyBorder="1" applyAlignment="1">
      <alignment horizontal="center" vertical="center"/>
    </xf>
    <xf numFmtId="0" fontId="58" fillId="0" borderId="48" xfId="372" applyFont="1" applyFill="1" applyBorder="1" applyAlignment="1">
      <alignment horizontal="left" vertical="center"/>
    </xf>
    <xf numFmtId="0" fontId="55" fillId="0" borderId="48" xfId="352" applyFont="1" applyBorder="1" applyAlignment="1">
      <alignment horizontal="center" vertical="center"/>
    </xf>
    <xf numFmtId="9" fontId="58" fillId="16" borderId="51" xfId="352" applyNumberFormat="1" applyFont="1" applyFill="1" applyBorder="1" applyAlignment="1">
      <alignment horizontal="center" vertical="center"/>
    </xf>
    <xf numFmtId="0" fontId="58" fillId="30" borderId="30" xfId="352" applyFont="1" applyFill="1" applyBorder="1" applyAlignment="1">
      <alignment horizontal="center" vertical="center" wrapText="1"/>
    </xf>
    <xf numFmtId="3" fontId="58" fillId="30" borderId="2" xfId="352" applyNumberFormat="1" applyFont="1" applyFill="1" applyBorder="1" applyAlignment="1">
      <alignment horizontal="center" vertical="center" wrapText="1"/>
    </xf>
    <xf numFmtId="3" fontId="58" fillId="30" borderId="30" xfId="352" applyNumberFormat="1" applyFont="1" applyFill="1" applyBorder="1" applyAlignment="1">
      <alignment horizontal="center" vertical="center" wrapText="1"/>
    </xf>
    <xf numFmtId="3" fontId="58" fillId="30" borderId="31" xfId="352" applyNumberFormat="1" applyFont="1" applyFill="1" applyBorder="1" applyAlignment="1">
      <alignment horizontal="center" vertical="center" wrapText="1"/>
    </xf>
    <xf numFmtId="0" fontId="33" fillId="0" borderId="0" xfId="352" applyFont="1" applyAlignment="1">
      <alignment horizontal="center" vertical="center" wrapText="1"/>
    </xf>
    <xf numFmtId="4" fontId="58" fillId="30" borderId="31" xfId="352" applyNumberFormat="1" applyFont="1" applyFill="1" applyBorder="1" applyAlignment="1">
      <alignment horizontal="left" vertical="center" wrapText="1"/>
    </xf>
    <xf numFmtId="1" fontId="58" fillId="29" borderId="35" xfId="352" applyNumberFormat="1" applyFont="1" applyFill="1" applyBorder="1" applyAlignment="1">
      <alignment horizontal="center" vertical="center" wrapText="1"/>
    </xf>
    <xf numFmtId="2" fontId="58" fillId="29" borderId="35" xfId="352" applyNumberFormat="1" applyFont="1" applyFill="1" applyBorder="1" applyAlignment="1">
      <alignment horizontal="center" vertical="center" wrapText="1"/>
    </xf>
    <xf numFmtId="4" fontId="58" fillId="29" borderId="35" xfId="352" applyNumberFormat="1" applyFont="1" applyFill="1" applyBorder="1" applyAlignment="1">
      <alignment horizontal="center" vertical="center" wrapText="1"/>
    </xf>
    <xf numFmtId="4" fontId="33" fillId="0" borderId="63" xfId="363" applyNumberFormat="1" applyFont="1" applyFill="1" applyBorder="1" applyAlignment="1">
      <alignment vertical="center" wrapText="1"/>
    </xf>
    <xf numFmtId="4" fontId="33" fillId="0" borderId="77" xfId="363" applyNumberFormat="1" applyFont="1" applyFill="1" applyBorder="1" applyAlignment="1">
      <alignment vertical="center" wrapText="1"/>
    </xf>
    <xf numFmtId="3" fontId="33" fillId="0" borderId="69" xfId="1318" applyNumberFormat="1" applyFont="1" applyFill="1" applyBorder="1" applyAlignment="1">
      <alignment horizontal="center" vertical="top"/>
    </xf>
    <xf numFmtId="4" fontId="33" fillId="0" borderId="72" xfId="363" applyNumberFormat="1" applyFont="1" applyFill="1" applyBorder="1" applyAlignment="1">
      <alignment vertical="center" wrapText="1"/>
    </xf>
    <xf numFmtId="0" fontId="58" fillId="34" borderId="57" xfId="1318" applyFont="1" applyFill="1" applyBorder="1" applyAlignment="1">
      <alignment horizontal="center" vertical="center" wrapText="1"/>
    </xf>
    <xf numFmtId="1" fontId="58" fillId="34" borderId="57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4" borderId="24" xfId="371" quotePrefix="1" applyNumberFormat="1" applyFont="1" applyFill="1" applyBorder="1" applyAlignment="1" applyProtection="1">
      <alignment horizontal="center" vertical="center" wrapText="1"/>
      <protection locked="0"/>
    </xf>
    <xf numFmtId="1" fontId="33" fillId="34" borderId="57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4" borderId="2" xfId="352" applyFont="1" applyFill="1" applyBorder="1" applyAlignment="1">
      <alignment horizontal="center" vertical="top"/>
    </xf>
    <xf numFmtId="0" fontId="55" fillId="34" borderId="30" xfId="352" applyFont="1" applyFill="1" applyBorder="1" applyAlignment="1">
      <alignment horizontal="center" vertical="top"/>
    </xf>
    <xf numFmtId="0" fontId="55" fillId="34" borderId="36" xfId="352" applyFont="1" applyFill="1" applyBorder="1" applyAlignment="1">
      <alignment vertical="top"/>
    </xf>
    <xf numFmtId="0" fontId="55" fillId="34" borderId="40" xfId="352" applyFont="1" applyFill="1" applyBorder="1" applyAlignment="1">
      <alignment horizontal="center" vertical="top"/>
    </xf>
    <xf numFmtId="0" fontId="55" fillId="34" borderId="32" xfId="352" applyFont="1" applyFill="1" applyBorder="1" applyAlignment="1">
      <alignment horizontal="center" vertical="top"/>
    </xf>
    <xf numFmtId="2" fontId="58" fillId="34" borderId="32" xfId="352" applyNumberFormat="1" applyFont="1" applyFill="1" applyBorder="1" applyAlignment="1">
      <alignment horizontal="center" vertical="top" wrapText="1"/>
    </xf>
    <xf numFmtId="0" fontId="55" fillId="34" borderId="36" xfId="352" applyFont="1" applyFill="1" applyBorder="1" applyAlignment="1">
      <alignment horizontal="center" vertical="top"/>
    </xf>
    <xf numFmtId="0" fontId="33" fillId="34" borderId="0" xfId="352" applyFont="1" applyFill="1"/>
    <xf numFmtId="0" fontId="58" fillId="35" borderId="39" xfId="1318" applyFont="1" applyFill="1" applyBorder="1" applyAlignment="1">
      <alignment horizontal="center" vertical="center" wrapText="1"/>
    </xf>
    <xf numFmtId="1" fontId="58" fillId="35" borderId="8" xfId="371" quotePrefix="1" applyNumberFormat="1" applyFont="1" applyFill="1" applyBorder="1" applyAlignment="1" applyProtection="1">
      <alignment horizontal="left" vertical="center" wrapText="1"/>
      <protection locked="0"/>
    </xf>
    <xf numFmtId="1" fontId="3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5" fillId="35" borderId="17" xfId="352" applyFont="1" applyFill="1" applyBorder="1" applyAlignment="1">
      <alignment horizontal="center" vertical="top"/>
    </xf>
    <xf numFmtId="0" fontId="55" fillId="35" borderId="28" xfId="352" applyFont="1" applyFill="1" applyBorder="1" applyAlignment="1">
      <alignment horizontal="center" vertical="top"/>
    </xf>
    <xf numFmtId="0" fontId="55" fillId="35" borderId="37" xfId="352" applyFont="1" applyFill="1" applyBorder="1" applyAlignment="1">
      <alignment vertical="top"/>
    </xf>
    <xf numFmtId="0" fontId="55" fillId="35" borderId="68" xfId="352" applyFont="1" applyFill="1" applyBorder="1" applyAlignment="1">
      <alignment horizontal="center" vertical="top"/>
    </xf>
    <xf numFmtId="0" fontId="55" fillId="35" borderId="29" xfId="352" applyFont="1" applyFill="1" applyBorder="1" applyAlignment="1">
      <alignment horizontal="center" vertical="top"/>
    </xf>
    <xf numFmtId="2" fontId="58" fillId="35" borderId="29" xfId="352" applyNumberFormat="1" applyFont="1" applyFill="1" applyBorder="1" applyAlignment="1">
      <alignment horizontal="center" vertical="top" wrapText="1"/>
    </xf>
    <xf numFmtId="0" fontId="55" fillId="35" borderId="37" xfId="352" applyFont="1" applyFill="1" applyBorder="1" applyAlignment="1">
      <alignment horizontal="center" vertical="top"/>
    </xf>
    <xf numFmtId="0" fontId="33" fillId="35" borderId="0" xfId="352" applyFont="1" applyFill="1"/>
    <xf numFmtId="2" fontId="58" fillId="30" borderId="8" xfId="352" applyNumberFormat="1" applyFont="1" applyFill="1" applyBorder="1" applyAlignment="1">
      <alignment horizontal="center" vertical="center" wrapText="1"/>
    </xf>
    <xf numFmtId="4" fontId="58" fillId="30" borderId="2" xfId="352" applyNumberFormat="1" applyFont="1" applyFill="1" applyBorder="1" applyAlignment="1">
      <alignment horizontal="center" vertical="center" wrapText="1"/>
    </xf>
    <xf numFmtId="4" fontId="33" fillId="0" borderId="115" xfId="363" applyNumberFormat="1" applyFont="1" applyFill="1" applyBorder="1" applyAlignment="1">
      <alignment vertical="center" wrapText="1"/>
    </xf>
    <xf numFmtId="194" fontId="58" fillId="16" borderId="35" xfId="352" applyNumberFormat="1" applyFont="1" applyFill="1" applyBorder="1" applyAlignment="1">
      <alignment horizontal="center" vertical="center"/>
    </xf>
    <xf numFmtId="49" fontId="33" fillId="0" borderId="60" xfId="0" applyNumberFormat="1" applyFont="1" applyBorder="1" applyAlignment="1">
      <alignment horizontal="center" vertical="center" wrapText="1"/>
    </xf>
    <xf numFmtId="49" fontId="33" fillId="0" borderId="59" xfId="0" applyNumberFormat="1" applyFont="1" applyBorder="1" applyAlignment="1">
      <alignment horizontal="center" vertical="center" wrapText="1"/>
    </xf>
    <xf numFmtId="4" fontId="33" fillId="0" borderId="67" xfId="363" applyNumberFormat="1" applyFont="1" applyFill="1" applyBorder="1" applyAlignment="1">
      <alignment vertical="center" wrapText="1"/>
    </xf>
    <xf numFmtId="0" fontId="1" fillId="28" borderId="0" xfId="327" applyFill="1"/>
    <xf numFmtId="0" fontId="1" fillId="28" borderId="0" xfId="327" applyFill="1" applyAlignment="1">
      <alignment horizontal="left"/>
    </xf>
    <xf numFmtId="0" fontId="33" fillId="28" borderId="0" xfId="327" applyFont="1" applyFill="1"/>
    <xf numFmtId="4" fontId="56" fillId="28" borderId="0" xfId="350" applyFont="1" applyFill="1" applyAlignment="1">
      <alignment horizontal="center" vertical="center" wrapText="1"/>
    </xf>
    <xf numFmtId="4" fontId="56" fillId="28" borderId="0" xfId="350" applyFont="1" applyFill="1" applyAlignment="1">
      <alignment horizontal="left" vertical="center" wrapText="1"/>
    </xf>
    <xf numFmtId="4" fontId="56" fillId="28" borderId="0" xfId="350" applyFont="1" applyFill="1" applyAlignment="1">
      <alignment vertical="center"/>
    </xf>
    <xf numFmtId="4" fontId="56" fillId="28" borderId="0" xfId="350" applyFont="1" applyFill="1">
      <alignment vertical="center"/>
    </xf>
    <xf numFmtId="0" fontId="33" fillId="28" borderId="0" xfId="327" applyFont="1" applyFill="1" applyAlignment="1">
      <alignment horizontal="center" vertical="center" wrapText="1"/>
    </xf>
    <xf numFmtId="3" fontId="33" fillId="28" borderId="0" xfId="327" applyNumberFormat="1" applyFont="1" applyFill="1" applyAlignment="1">
      <alignment horizontal="center" vertical="center" wrapText="1"/>
    </xf>
    <xf numFmtId="0" fontId="80" fillId="28" borderId="0" xfId="327" applyFont="1" applyFill="1" applyAlignment="1">
      <alignment horizontal="center" vertical="center" wrapText="1"/>
    </xf>
    <xf numFmtId="0" fontId="33" fillId="28" borderId="0" xfId="327" applyFont="1" applyFill="1" applyAlignment="1"/>
    <xf numFmtId="0" fontId="81" fillId="28" borderId="0" xfId="327" applyFont="1" applyFill="1" applyAlignment="1"/>
    <xf numFmtId="0" fontId="33" fillId="28" borderId="0" xfId="350" applyNumberFormat="1" applyFont="1" applyFill="1" applyAlignment="1"/>
    <xf numFmtId="4" fontId="33" fillId="28" borderId="0" xfId="350" applyFont="1" applyFill="1">
      <alignment vertical="center"/>
    </xf>
    <xf numFmtId="0" fontId="82" fillId="28" borderId="0" xfId="327" applyFont="1" applyFill="1" applyAlignment="1">
      <alignment horizontal="center"/>
    </xf>
    <xf numFmtId="0" fontId="82" fillId="28" borderId="0" xfId="327" applyFont="1" applyFill="1" applyAlignment="1">
      <alignment horizontal="left"/>
    </xf>
    <xf numFmtId="3" fontId="82" fillId="28" borderId="0" xfId="327" applyNumberFormat="1" applyFont="1" applyFill="1" applyAlignment="1">
      <alignment horizontal="center"/>
    </xf>
    <xf numFmtId="0" fontId="0" fillId="28" borderId="0" xfId="327" applyFont="1" applyFill="1"/>
    <xf numFmtId="0" fontId="82" fillId="28" borderId="33" xfId="327" applyNumberFormat="1" applyFont="1" applyFill="1" applyBorder="1" applyAlignment="1">
      <alignment horizontal="center" vertical="center" wrapText="1"/>
    </xf>
    <xf numFmtId="0" fontId="82" fillId="28" borderId="8" xfId="327" applyNumberFormat="1" applyFont="1" applyFill="1" applyBorder="1" applyAlignment="1">
      <alignment horizontal="center" vertical="center" wrapText="1"/>
    </xf>
    <xf numFmtId="0" fontId="82" fillId="28" borderId="39" xfId="327" applyNumberFormat="1" applyFont="1" applyFill="1" applyBorder="1" applyAlignment="1">
      <alignment horizontal="center" vertical="center" wrapText="1"/>
    </xf>
    <xf numFmtId="3" fontId="82" fillId="28" borderId="8" xfId="327" applyNumberFormat="1" applyFont="1" applyFill="1" applyBorder="1" applyAlignment="1">
      <alignment horizontal="center" vertical="center" wrapText="1"/>
    </xf>
    <xf numFmtId="0" fontId="1" fillId="28" borderId="0" xfId="327" applyFont="1" applyFill="1"/>
    <xf numFmtId="49" fontId="10" fillId="28" borderId="60" xfId="0" applyNumberFormat="1" applyFont="1" applyFill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" fillId="28" borderId="26" xfId="327" applyFont="1" applyFill="1" applyBorder="1" applyAlignment="1">
      <alignment horizontal="center" vertical="center" wrapText="1"/>
    </xf>
    <xf numFmtId="0" fontId="10" fillId="28" borderId="26" xfId="0" applyFont="1" applyFill="1" applyBorder="1" applyAlignment="1">
      <alignment horizontal="center" vertical="center" wrapText="1"/>
    </xf>
    <xf numFmtId="3" fontId="10" fillId="28" borderId="53" xfId="0" applyNumberFormat="1" applyFont="1" applyFill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49" fontId="1" fillId="28" borderId="0" xfId="327" applyNumberFormat="1" applyFont="1" applyFill="1"/>
    <xf numFmtId="4" fontId="1" fillId="28" borderId="4" xfId="327" applyNumberFormat="1" applyFont="1" applyFill="1" applyBorder="1" applyAlignment="1">
      <alignment horizontal="center" vertical="center" wrapText="1"/>
    </xf>
    <xf numFmtId="0" fontId="10" fillId="28" borderId="4" xfId="0" applyFont="1" applyFill="1" applyBorder="1" applyAlignment="1">
      <alignment horizontal="left" vertical="top" wrapText="1"/>
    </xf>
    <xf numFmtId="3" fontId="10" fillId="28" borderId="35" xfId="0" applyNumberFormat="1" applyFont="1" applyFill="1" applyBorder="1" applyAlignment="1">
      <alignment horizontal="center" vertical="center" wrapText="1"/>
    </xf>
    <xf numFmtId="4" fontId="10" fillId="28" borderId="4" xfId="0" applyNumberFormat="1" applyFont="1" applyFill="1" applyBorder="1" applyAlignment="1">
      <alignment horizontal="center" vertical="center" wrapText="1"/>
    </xf>
    <xf numFmtId="0" fontId="10" fillId="0" borderId="72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center" vertical="center" wrapText="1"/>
    </xf>
    <xf numFmtId="49" fontId="10" fillId="0" borderId="21" xfId="0" applyNumberFormat="1" applyFont="1" applyBorder="1" applyAlignment="1">
      <alignment horizontal="center" vertical="center" wrapText="1"/>
    </xf>
    <xf numFmtId="3" fontId="1" fillId="28" borderId="35" xfId="327" applyNumberFormat="1" applyFont="1" applyFill="1" applyBorder="1" applyAlignment="1">
      <alignment horizontal="center" vertical="center" wrapText="1"/>
    </xf>
    <xf numFmtId="0" fontId="1" fillId="28" borderId="21" xfId="327" applyFont="1" applyFill="1" applyBorder="1" applyAlignment="1">
      <alignment horizontal="center" vertical="center" wrapText="1"/>
    </xf>
    <xf numFmtId="0" fontId="10" fillId="0" borderId="67" xfId="0" applyFont="1" applyBorder="1" applyAlignment="1">
      <alignment horizontal="left" vertical="top" wrapText="1"/>
    </xf>
    <xf numFmtId="49" fontId="10" fillId="0" borderId="50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3" fontId="1" fillId="28" borderId="51" xfId="327" applyNumberFormat="1" applyFont="1" applyFill="1" applyBorder="1" applyAlignment="1">
      <alignment horizontal="center" vertical="center" wrapText="1"/>
    </xf>
    <xf numFmtId="0" fontId="1" fillId="28" borderId="50" xfId="327" applyFont="1" applyFill="1" applyBorder="1" applyAlignment="1">
      <alignment horizontal="center" vertical="center" wrapText="1"/>
    </xf>
    <xf numFmtId="0" fontId="1" fillId="28" borderId="48" xfId="327" applyFont="1" applyFill="1" applyBorder="1" applyAlignment="1">
      <alignment horizontal="center" vertical="center" wrapText="1"/>
    </xf>
    <xf numFmtId="3" fontId="10" fillId="28" borderId="51" xfId="0" applyNumberFormat="1" applyFont="1" applyFill="1" applyBorder="1" applyAlignment="1">
      <alignment horizontal="center" vertical="center" wrapText="1"/>
    </xf>
    <xf numFmtId="0" fontId="1" fillId="28" borderId="4" xfId="327" applyFont="1" applyFill="1" applyBorder="1" applyAlignment="1">
      <alignment horizontal="center"/>
    </xf>
    <xf numFmtId="0" fontId="10" fillId="28" borderId="26" xfId="0" applyFont="1" applyFill="1" applyBorder="1" applyAlignment="1">
      <alignment horizontal="left" vertical="top" wrapText="1"/>
    </xf>
    <xf numFmtId="0" fontId="10" fillId="28" borderId="4" xfId="0" applyFont="1" applyFill="1" applyBorder="1" applyAlignment="1">
      <alignment horizontal="center" vertical="top" wrapText="1"/>
    </xf>
    <xf numFmtId="49" fontId="1" fillId="28" borderId="26" xfId="327" applyNumberFormat="1" applyFont="1" applyFill="1" applyBorder="1" applyAlignment="1">
      <alignment horizontal="center" vertical="center" wrapText="1"/>
    </xf>
    <xf numFmtId="49" fontId="10" fillId="28" borderId="26" xfId="0" applyNumberFormat="1" applyFont="1" applyFill="1" applyBorder="1" applyAlignment="1">
      <alignment horizontal="center" vertical="top" wrapText="1"/>
    </xf>
    <xf numFmtId="49" fontId="10" fillId="28" borderId="26" xfId="0" applyNumberFormat="1" applyFont="1" applyFill="1" applyBorder="1" applyAlignment="1">
      <alignment vertical="center" wrapText="1"/>
    </xf>
    <xf numFmtId="3" fontId="10" fillId="28" borderId="26" xfId="0" applyNumberFormat="1" applyFont="1" applyFill="1" applyBorder="1" applyAlignment="1">
      <alignment vertical="center" wrapText="1"/>
    </xf>
    <xf numFmtId="49" fontId="1" fillId="28" borderId="4" xfId="327" applyNumberFormat="1" applyFont="1" applyFill="1" applyBorder="1" applyAlignment="1">
      <alignment horizontal="center" vertical="center" wrapText="1"/>
    </xf>
    <xf numFmtId="49" fontId="10" fillId="28" borderId="4" xfId="0" applyNumberFormat="1" applyFont="1" applyFill="1" applyBorder="1" applyAlignment="1">
      <alignment horizontal="center" vertical="top" wrapText="1"/>
    </xf>
    <xf numFmtId="49" fontId="10" fillId="28" borderId="4" xfId="0" applyNumberFormat="1" applyFont="1" applyFill="1" applyBorder="1" applyAlignment="1">
      <alignment vertical="center" wrapText="1"/>
    </xf>
    <xf numFmtId="3" fontId="10" fillId="28" borderId="4" xfId="0" applyNumberFormat="1" applyFont="1" applyFill="1" applyBorder="1" applyAlignment="1">
      <alignment vertical="center" wrapText="1"/>
    </xf>
    <xf numFmtId="3" fontId="1" fillId="28" borderId="4" xfId="327" applyNumberFormat="1" applyFont="1" applyFill="1" applyBorder="1" applyAlignment="1">
      <alignment horizontal="center"/>
    </xf>
    <xf numFmtId="0" fontId="1" fillId="28" borderId="56" xfId="327" applyFont="1" applyFill="1" applyBorder="1" applyAlignment="1">
      <alignment horizontal="center"/>
    </xf>
    <xf numFmtId="0" fontId="10" fillId="28" borderId="56" xfId="0" applyFont="1" applyFill="1" applyBorder="1" applyAlignment="1">
      <alignment horizontal="left" vertical="top" wrapText="1"/>
    </xf>
    <xf numFmtId="0" fontId="10" fillId="28" borderId="56" xfId="0" applyFont="1" applyFill="1" applyBorder="1" applyAlignment="1">
      <alignment horizontal="center" vertical="top" wrapText="1"/>
    </xf>
    <xf numFmtId="49" fontId="10" fillId="28" borderId="56" xfId="0" applyNumberFormat="1" applyFont="1" applyFill="1" applyBorder="1" applyAlignment="1">
      <alignment horizontal="center" vertical="top" wrapText="1"/>
    </xf>
    <xf numFmtId="3" fontId="1" fillId="28" borderId="56" xfId="327" applyNumberFormat="1" applyFont="1" applyFill="1" applyBorder="1" applyAlignment="1">
      <alignment horizontal="center"/>
    </xf>
    <xf numFmtId="3" fontId="82" fillId="28" borderId="8" xfId="327" applyNumberFormat="1" applyFont="1" applyFill="1" applyBorder="1" applyAlignment="1">
      <alignment horizontal="center"/>
    </xf>
    <xf numFmtId="3" fontId="1" fillId="28" borderId="0" xfId="327" applyNumberFormat="1" applyFill="1"/>
    <xf numFmtId="193" fontId="53" fillId="35" borderId="8" xfId="371" quotePrefix="1" applyNumberFormat="1" applyFont="1" applyFill="1" applyBorder="1" applyAlignment="1" applyProtection="1">
      <alignment horizontal="center" vertical="center" wrapText="1"/>
      <protection locked="0"/>
    </xf>
    <xf numFmtId="0" fontId="58" fillId="0" borderId="0" xfId="352" applyFont="1" applyFill="1" applyAlignment="1">
      <alignment horizontal="center" vertical="top"/>
    </xf>
    <xf numFmtId="1" fontId="58" fillId="0" borderId="0" xfId="352" applyNumberFormat="1" applyFont="1" applyFill="1" applyBorder="1" applyAlignment="1">
      <alignment horizontal="center" vertical="top" wrapText="1"/>
    </xf>
    <xf numFmtId="186" fontId="65" fillId="0" borderId="18" xfId="352" applyNumberFormat="1" applyFont="1" applyFill="1" applyBorder="1" applyAlignment="1">
      <alignment horizontal="left" vertical="center" wrapText="1"/>
    </xf>
    <xf numFmtId="186" fontId="65" fillId="0" borderId="0" xfId="352" applyNumberFormat="1" applyFont="1" applyFill="1" applyBorder="1" applyAlignment="1">
      <alignment horizontal="left" vertical="center" wrapText="1"/>
    </xf>
    <xf numFmtId="0" fontId="55" fillId="0" borderId="56" xfId="370" applyFont="1" applyFill="1" applyBorder="1" applyAlignment="1">
      <alignment horizontal="center" vertical="center" wrapText="1"/>
    </xf>
    <xf numFmtId="0" fontId="55" fillId="0" borderId="19" xfId="370" applyFont="1" applyFill="1" applyBorder="1" applyAlignment="1">
      <alignment horizontal="center" vertical="center" wrapText="1"/>
    </xf>
    <xf numFmtId="0" fontId="55" fillId="0" borderId="59" xfId="352" applyFont="1" applyBorder="1" applyAlignment="1">
      <alignment horizontal="center"/>
    </xf>
    <xf numFmtId="0" fontId="55" fillId="0" borderId="86" xfId="352" applyFont="1" applyBorder="1" applyAlignment="1">
      <alignment horizontal="center"/>
    </xf>
    <xf numFmtId="0" fontId="55" fillId="0" borderId="3" xfId="352" applyFont="1" applyBorder="1" applyAlignment="1">
      <alignment horizontal="center"/>
    </xf>
    <xf numFmtId="0" fontId="55" fillId="0" borderId="38" xfId="352" applyFont="1" applyBorder="1" applyAlignment="1">
      <alignment horizontal="center"/>
    </xf>
    <xf numFmtId="0" fontId="55" fillId="0" borderId="23" xfId="370" applyFont="1" applyFill="1" applyBorder="1" applyAlignment="1">
      <alignment horizontal="center" vertical="center" wrapText="1"/>
    </xf>
    <xf numFmtId="0" fontId="55" fillId="0" borderId="56" xfId="371" applyFont="1" applyFill="1" applyBorder="1" applyAlignment="1" applyProtection="1">
      <alignment horizontal="center" vertical="center" wrapText="1"/>
      <protection locked="0"/>
    </xf>
    <xf numFmtId="0" fontId="55" fillId="0" borderId="19" xfId="371" applyFont="1" applyFill="1" applyBorder="1" applyAlignment="1" applyProtection="1">
      <alignment horizontal="center" vertical="center" wrapText="1"/>
      <protection locked="0"/>
    </xf>
    <xf numFmtId="0" fontId="65" fillId="0" borderId="0" xfId="352" applyFont="1" applyFill="1" applyBorder="1" applyAlignment="1">
      <alignment horizontal="center" vertical="top"/>
    </xf>
    <xf numFmtId="0" fontId="55" fillId="0" borderId="73" xfId="371" applyFont="1" applyFill="1" applyBorder="1" applyAlignment="1" applyProtection="1">
      <alignment horizontal="center" vertical="center" wrapText="1"/>
      <protection locked="0"/>
    </xf>
    <xf numFmtId="0" fontId="55" fillId="0" borderId="74" xfId="371" applyFont="1" applyFill="1" applyBorder="1" applyAlignment="1" applyProtection="1">
      <alignment horizontal="center" vertical="center" wrapText="1"/>
      <protection locked="0"/>
    </xf>
    <xf numFmtId="0" fontId="55" fillId="0" borderId="79" xfId="371" applyFont="1" applyFill="1" applyBorder="1" applyAlignment="1" applyProtection="1">
      <alignment horizontal="center" vertical="center" wrapText="1"/>
      <protection locked="0"/>
    </xf>
    <xf numFmtId="0" fontId="55" fillId="0" borderId="63" xfId="371" applyFont="1" applyFill="1" applyBorder="1" applyAlignment="1" applyProtection="1">
      <alignment horizontal="center" vertical="center" wrapText="1"/>
      <protection locked="0"/>
    </xf>
    <xf numFmtId="0" fontId="55" fillId="0" borderId="72" xfId="371" applyFont="1" applyFill="1" applyBorder="1" applyAlignment="1" applyProtection="1">
      <alignment horizontal="center" vertical="center" wrapText="1"/>
      <protection locked="0"/>
    </xf>
    <xf numFmtId="0" fontId="55" fillId="0" borderId="76" xfId="371" applyFont="1" applyFill="1" applyBorder="1" applyAlignment="1" applyProtection="1">
      <alignment horizontal="center" vertical="center" wrapText="1"/>
      <protection locked="0"/>
    </xf>
    <xf numFmtId="0" fontId="55" fillId="0" borderId="64" xfId="371" applyFont="1" applyFill="1" applyBorder="1" applyAlignment="1" applyProtection="1">
      <alignment horizontal="center" vertical="center" wrapText="1"/>
      <protection locked="0"/>
    </xf>
    <xf numFmtId="0" fontId="55" fillId="0" borderId="3" xfId="371" applyFont="1" applyFill="1" applyBorder="1" applyAlignment="1" applyProtection="1">
      <alignment horizontal="center" vertical="center" wrapText="1"/>
      <protection locked="0"/>
    </xf>
    <xf numFmtId="0" fontId="55" fillId="0" borderId="86" xfId="371" applyFont="1" applyFill="1" applyBorder="1" applyAlignment="1" applyProtection="1">
      <alignment horizontal="center" vertical="center" wrapText="1"/>
      <protection locked="0"/>
    </xf>
    <xf numFmtId="4" fontId="58" fillId="25" borderId="15" xfId="352" applyNumberFormat="1" applyFont="1" applyFill="1" applyBorder="1" applyAlignment="1">
      <alignment vertical="top" wrapText="1"/>
    </xf>
    <xf numFmtId="4" fontId="58" fillId="25" borderId="38" xfId="352" applyNumberFormat="1" applyFont="1" applyFill="1" applyBorder="1" applyAlignment="1">
      <alignment vertical="top" wrapText="1"/>
    </xf>
    <xf numFmtId="4" fontId="58" fillId="25" borderId="59" xfId="352" applyNumberFormat="1" applyFont="1" applyFill="1" applyBorder="1" applyAlignment="1">
      <alignment vertical="top" wrapText="1"/>
    </xf>
    <xf numFmtId="4" fontId="58" fillId="25" borderId="71" xfId="352" applyNumberFormat="1" applyFont="1" applyFill="1" applyBorder="1" applyAlignment="1">
      <alignment vertical="top" wrapText="1"/>
    </xf>
    <xf numFmtId="4" fontId="58" fillId="25" borderId="60" xfId="352" applyNumberFormat="1" applyFont="1" applyFill="1" applyBorder="1" applyAlignment="1">
      <alignment vertical="top" wrapText="1"/>
    </xf>
    <xf numFmtId="4" fontId="58" fillId="25" borderId="78" xfId="352" applyNumberFormat="1" applyFont="1" applyFill="1" applyBorder="1" applyAlignment="1">
      <alignment vertical="top" wrapText="1"/>
    </xf>
    <xf numFmtId="4" fontId="58" fillId="16" borderId="59" xfId="352" applyNumberFormat="1" applyFont="1" applyFill="1" applyBorder="1" applyAlignment="1">
      <alignment horizontal="center" vertical="center" wrapText="1"/>
    </xf>
    <xf numFmtId="4" fontId="58" fillId="16" borderId="26" xfId="352" applyNumberFormat="1" applyFont="1" applyFill="1" applyBorder="1" applyAlignment="1">
      <alignment horizontal="center" vertical="center" wrapText="1"/>
    </xf>
    <xf numFmtId="4" fontId="58" fillId="29" borderId="4" xfId="352" applyNumberFormat="1" applyFont="1" applyFill="1" applyBorder="1" applyAlignment="1">
      <alignment horizontal="center" vertical="center" wrapText="1"/>
    </xf>
    <xf numFmtId="0" fontId="28" fillId="29" borderId="4" xfId="352" applyFont="1" applyFill="1" applyBorder="1" applyAlignment="1">
      <alignment horizontal="center" vertical="center" wrapText="1"/>
    </xf>
    <xf numFmtId="0" fontId="66" fillId="0" borderId="0" xfId="352" applyFont="1" applyAlignment="1">
      <alignment horizontal="center" vertical="center"/>
    </xf>
    <xf numFmtId="0" fontId="55" fillId="0" borderId="55" xfId="371" applyFont="1" applyFill="1" applyBorder="1" applyAlignment="1" applyProtection="1">
      <alignment horizontal="center" vertical="center" wrapText="1"/>
      <protection locked="0"/>
    </xf>
    <xf numFmtId="0" fontId="55" fillId="0" borderId="34" xfId="371" applyFont="1" applyFill="1" applyBorder="1" applyAlignment="1" applyProtection="1">
      <alignment horizontal="center" vertical="center" wrapText="1"/>
      <protection locked="0"/>
    </xf>
    <xf numFmtId="187" fontId="55" fillId="0" borderId="73" xfId="371" applyNumberFormat="1" applyFont="1" applyFill="1" applyBorder="1" applyAlignment="1" applyProtection="1">
      <alignment horizontal="center" vertical="center"/>
      <protection locked="0"/>
    </xf>
    <xf numFmtId="187" fontId="55" fillId="0" borderId="77" xfId="371" applyNumberFormat="1" applyFont="1" applyFill="1" applyBorder="1" applyAlignment="1" applyProtection="1">
      <alignment horizontal="center" vertical="center"/>
      <protection locked="0"/>
    </xf>
    <xf numFmtId="187" fontId="55" fillId="0" borderId="71" xfId="371" applyNumberFormat="1" applyFont="1" applyFill="1" applyBorder="1" applyAlignment="1" applyProtection="1">
      <alignment horizontal="center" vertical="center"/>
      <protection locked="0"/>
    </xf>
    <xf numFmtId="187" fontId="55" fillId="0" borderId="56" xfId="371" applyNumberFormat="1" applyFont="1" applyFill="1" applyBorder="1" applyAlignment="1" applyProtection="1">
      <alignment horizontal="center" vertical="center"/>
      <protection locked="0"/>
    </xf>
    <xf numFmtId="0" fontId="55" fillId="0" borderId="15" xfId="352" applyFont="1" applyBorder="1" applyAlignment="1">
      <alignment horizontal="center"/>
    </xf>
    <xf numFmtId="0" fontId="55" fillId="0" borderId="90" xfId="352" applyFont="1" applyBorder="1" applyAlignment="1">
      <alignment horizontal="center"/>
    </xf>
    <xf numFmtId="0" fontId="55" fillId="0" borderId="54" xfId="371" applyFont="1" applyFill="1" applyBorder="1" applyAlignment="1" applyProtection="1">
      <alignment horizontal="center" vertical="center" wrapText="1"/>
      <protection locked="0"/>
    </xf>
    <xf numFmtId="0" fontId="55" fillId="0" borderId="18" xfId="371" applyFont="1" applyFill="1" applyBorder="1" applyAlignment="1" applyProtection="1">
      <alignment horizontal="center" vertical="center" wrapText="1"/>
      <protection locked="0"/>
    </xf>
    <xf numFmtId="0" fontId="55" fillId="0" borderId="73" xfId="352" applyFont="1" applyBorder="1" applyAlignment="1">
      <alignment horizontal="center"/>
    </xf>
    <xf numFmtId="0" fontId="55" fillId="0" borderId="64" xfId="352" applyFont="1" applyBorder="1" applyAlignment="1">
      <alignment horizontal="center"/>
    </xf>
    <xf numFmtId="0" fontId="55" fillId="0" borderId="77" xfId="352" applyFont="1" applyBorder="1" applyAlignment="1">
      <alignment horizontal="center"/>
    </xf>
    <xf numFmtId="0" fontId="55" fillId="0" borderId="20" xfId="371" applyFont="1" applyFill="1" applyBorder="1" applyAlignment="1" applyProtection="1">
      <alignment horizontal="center" vertical="center" wrapText="1"/>
      <protection locked="0"/>
    </xf>
    <xf numFmtId="187" fontId="55" fillId="0" borderId="55" xfId="371" applyNumberFormat="1" applyFont="1" applyFill="1" applyBorder="1" applyAlignment="1" applyProtection="1">
      <alignment horizontal="center" vertical="center" wrapText="1"/>
      <protection locked="0"/>
    </xf>
    <xf numFmtId="187" fontId="55" fillId="0" borderId="34" xfId="371" applyNumberFormat="1" applyFont="1" applyFill="1" applyBorder="1" applyAlignment="1" applyProtection="1">
      <alignment horizontal="center" vertical="center" wrapText="1"/>
      <protection locked="0"/>
    </xf>
    <xf numFmtId="0" fontId="55" fillId="0" borderId="4" xfId="371" applyFont="1" applyFill="1" applyBorder="1" applyAlignment="1" applyProtection="1">
      <alignment horizontal="center" vertical="center" wrapText="1"/>
      <protection locked="0"/>
    </xf>
    <xf numFmtId="0" fontId="33" fillId="0" borderId="99" xfId="369" applyFont="1" applyBorder="1" applyAlignment="1">
      <alignment horizontal="center"/>
    </xf>
    <xf numFmtId="0" fontId="33" fillId="0" borderId="0" xfId="369" applyFont="1" applyBorder="1" applyAlignment="1">
      <alignment horizontal="center"/>
    </xf>
    <xf numFmtId="4" fontId="33" fillId="0" borderId="24" xfId="350" applyFont="1" applyBorder="1" applyAlignment="1">
      <alignment horizontal="center" vertical="center" wrapText="1"/>
    </xf>
    <xf numFmtId="4" fontId="33" fillId="0" borderId="61" xfId="350" applyFont="1" applyBorder="1" applyAlignment="1">
      <alignment horizontal="center" vertical="center" wrapText="1"/>
    </xf>
    <xf numFmtId="4" fontId="33" fillId="0" borderId="57" xfId="350" applyFont="1" applyBorder="1" applyAlignment="1">
      <alignment horizontal="center" vertical="center" wrapText="1"/>
    </xf>
    <xf numFmtId="4" fontId="33" fillId="0" borderId="65" xfId="350" applyFont="1" applyBorder="1" applyAlignment="1">
      <alignment horizontal="center" vertical="center" wrapText="1"/>
    </xf>
    <xf numFmtId="4" fontId="33" fillId="0" borderId="41" xfId="350" applyFont="1" applyBorder="1" applyAlignment="1">
      <alignment horizontal="center" vertical="center" wrapText="1"/>
    </xf>
    <xf numFmtId="4" fontId="33" fillId="0" borderId="20" xfId="350" applyFont="1" applyBorder="1" applyAlignment="1">
      <alignment horizontal="center" vertical="center" wrapText="1"/>
    </xf>
    <xf numFmtId="4" fontId="53" fillId="0" borderId="39" xfId="350" applyFont="1" applyBorder="1" applyAlignment="1">
      <alignment horizontal="center" vertical="top" wrapText="1"/>
    </xf>
    <xf numFmtId="4" fontId="53" fillId="0" borderId="2" xfId="350" applyFont="1" applyBorder="1" applyAlignment="1">
      <alignment horizontal="center" vertical="top" wrapText="1"/>
    </xf>
    <xf numFmtId="4" fontId="53" fillId="0" borderId="33" xfId="350" applyFont="1" applyBorder="1" applyAlignment="1">
      <alignment horizontal="center" vertical="top" wrapText="1"/>
    </xf>
    <xf numFmtId="4" fontId="56" fillId="0" borderId="0" xfId="350" applyFont="1" applyAlignment="1">
      <alignment horizontal="center" vertical="center"/>
    </xf>
    <xf numFmtId="4" fontId="53" fillId="0" borderId="0" xfId="350" applyFont="1" applyAlignment="1">
      <alignment horizontal="center"/>
    </xf>
    <xf numFmtId="0" fontId="54" fillId="0" borderId="0" xfId="327" applyFont="1" applyFill="1" applyAlignment="1">
      <alignment horizontal="center"/>
    </xf>
    <xf numFmtId="0" fontId="33" fillId="0" borderId="0" xfId="327" applyFont="1" applyAlignment="1">
      <alignment horizontal="right"/>
    </xf>
    <xf numFmtId="0" fontId="4" fillId="0" borderId="0" xfId="327" applyFont="1" applyAlignment="1">
      <alignment horizontal="right"/>
    </xf>
    <xf numFmtId="0" fontId="10" fillId="0" borderId="0" xfId="328" applyNumberFormat="1" applyFont="1" applyFill="1" applyBorder="1" applyAlignment="1">
      <alignment horizontal="center" vertical="center" wrapText="1"/>
    </xf>
    <xf numFmtId="0" fontId="10" fillId="0" borderId="0" xfId="328" applyNumberFormat="1" applyFont="1" applyFill="1" applyAlignment="1">
      <alignment horizontal="center" vertical="center" wrapText="1"/>
    </xf>
    <xf numFmtId="49" fontId="56" fillId="0" borderId="44" xfId="327" applyNumberFormat="1" applyFont="1" applyFill="1" applyBorder="1" applyAlignment="1">
      <alignment horizontal="center" vertical="center" wrapText="1"/>
    </xf>
    <xf numFmtId="49" fontId="56" fillId="0" borderId="4" xfId="327" applyNumberFormat="1" applyFont="1" applyFill="1" applyBorder="1" applyAlignment="1">
      <alignment horizontal="center" vertical="center" wrapText="1"/>
    </xf>
    <xf numFmtId="0" fontId="56" fillId="0" borderId="46" xfId="327" applyFont="1" applyFill="1" applyBorder="1" applyAlignment="1">
      <alignment horizontal="center" vertical="center" wrapText="1"/>
    </xf>
    <xf numFmtId="0" fontId="56" fillId="0" borderId="35" xfId="327" applyFont="1" applyFill="1" applyBorder="1" applyAlignment="1">
      <alignment horizontal="center" vertical="center" wrapText="1"/>
    </xf>
    <xf numFmtId="0" fontId="33" fillId="0" borderId="0" xfId="327" applyFont="1" applyFill="1" applyAlignment="1">
      <alignment horizontal="right"/>
    </xf>
    <xf numFmtId="0" fontId="53" fillId="0" borderId="0" xfId="327" applyFont="1" applyFill="1" applyAlignment="1">
      <alignment horizontal="center"/>
    </xf>
    <xf numFmtId="49" fontId="56" fillId="0" borderId="45" xfId="327" applyNumberFormat="1" applyFont="1" applyFill="1" applyBorder="1" applyAlignment="1">
      <alignment horizontal="center" vertical="center" wrapText="1"/>
    </xf>
    <xf numFmtId="49" fontId="56" fillId="0" borderId="21" xfId="327" applyNumberFormat="1" applyFont="1" applyFill="1" applyBorder="1" applyAlignment="1">
      <alignment horizontal="center" vertical="center" wrapText="1"/>
    </xf>
    <xf numFmtId="49" fontId="56" fillId="0" borderId="27" xfId="327" applyNumberFormat="1" applyFont="1" applyFill="1" applyBorder="1" applyAlignment="1">
      <alignment horizontal="center" vertical="center" wrapText="1"/>
    </xf>
    <xf numFmtId="49" fontId="56" fillId="0" borderId="26" xfId="327" applyNumberFormat="1" applyFont="1" applyFill="1" applyBorder="1" applyAlignment="1">
      <alignment horizontal="center" vertical="center" wrapText="1"/>
    </xf>
    <xf numFmtId="0" fontId="82" fillId="28" borderId="39" xfId="327" applyFont="1" applyFill="1" applyBorder="1" applyAlignment="1">
      <alignment horizontal="right" vertical="center" wrapText="1"/>
    </xf>
    <xf numFmtId="0" fontId="82" fillId="28" borderId="2" xfId="327" applyFont="1" applyFill="1" applyBorder="1" applyAlignment="1">
      <alignment horizontal="right" vertical="center" wrapText="1"/>
    </xf>
    <xf numFmtId="0" fontId="82" fillId="28" borderId="33" xfId="327" applyFont="1" applyFill="1" applyBorder="1" applyAlignment="1">
      <alignment horizontal="right" vertical="center" wrapText="1"/>
    </xf>
    <xf numFmtId="0" fontId="82" fillId="28" borderId="39" xfId="327" applyFont="1" applyFill="1" applyBorder="1" applyAlignment="1">
      <alignment horizontal="center"/>
    </xf>
    <xf numFmtId="0" fontId="82" fillId="28" borderId="33" xfId="327" applyFont="1" applyFill="1" applyBorder="1" applyAlignment="1">
      <alignment horizontal="center"/>
    </xf>
    <xf numFmtId="0" fontId="1" fillId="28" borderId="0" xfId="327" applyFill="1" applyAlignment="1">
      <alignment horizontal="left" vertical="center" wrapText="1"/>
    </xf>
    <xf numFmtId="0" fontId="83" fillId="28" borderId="0" xfId="327" applyFont="1" applyFill="1" applyAlignment="1">
      <alignment horizontal="center" vertical="center" wrapText="1"/>
    </xf>
    <xf numFmtId="0" fontId="82" fillId="28" borderId="63" xfId="327" applyNumberFormat="1" applyFont="1" applyFill="1" applyBorder="1" applyAlignment="1">
      <alignment horizontal="center" vertical="center" wrapText="1"/>
    </xf>
    <xf numFmtId="0" fontId="82" fillId="28" borderId="72" xfId="327" applyNumberFormat="1" applyFont="1" applyFill="1" applyBorder="1" applyAlignment="1">
      <alignment horizontal="center" vertical="center" wrapText="1"/>
    </xf>
    <xf numFmtId="0" fontId="82" fillId="28" borderId="67" xfId="327" applyNumberFormat="1" applyFont="1" applyFill="1" applyBorder="1" applyAlignment="1">
      <alignment horizontal="center" vertical="center" wrapText="1"/>
    </xf>
    <xf numFmtId="0" fontId="82" fillId="28" borderId="57" xfId="327" applyNumberFormat="1" applyFont="1" applyFill="1" applyBorder="1" applyAlignment="1">
      <alignment horizontal="center" vertical="center" wrapText="1"/>
    </xf>
    <xf numFmtId="0" fontId="82" fillId="28" borderId="70" xfId="327" applyNumberFormat="1" applyFont="1" applyFill="1" applyBorder="1" applyAlignment="1">
      <alignment horizontal="center" vertical="center" wrapText="1"/>
    </xf>
    <xf numFmtId="0" fontId="82" fillId="28" borderId="65" xfId="327" applyNumberFormat="1" applyFont="1" applyFill="1" applyBorder="1" applyAlignment="1">
      <alignment horizontal="center" vertical="center" wrapText="1"/>
    </xf>
    <xf numFmtId="0" fontId="82" fillId="28" borderId="40" xfId="327" applyNumberFormat="1" applyFont="1" applyFill="1" applyBorder="1" applyAlignment="1">
      <alignment horizontal="center" vertical="center" wrapText="1"/>
    </xf>
    <xf numFmtId="0" fontId="82" fillId="28" borderId="32" xfId="327" applyNumberFormat="1" applyFont="1" applyFill="1" applyBorder="1" applyAlignment="1">
      <alignment horizontal="center" vertical="center" wrapText="1"/>
    </xf>
    <xf numFmtId="0" fontId="82" fillId="28" borderId="36" xfId="327" applyNumberFormat="1" applyFont="1" applyFill="1" applyBorder="1" applyAlignment="1">
      <alignment horizontal="center" vertical="center" wrapText="1"/>
    </xf>
    <xf numFmtId="0" fontId="82" fillId="28" borderId="43" xfId="327" applyNumberFormat="1" applyFont="1" applyFill="1" applyBorder="1" applyAlignment="1">
      <alignment horizontal="center" vertical="center" wrapText="1"/>
    </xf>
    <xf numFmtId="0" fontId="82" fillId="28" borderId="27" xfId="327" applyNumberFormat="1" applyFont="1" applyFill="1" applyBorder="1" applyAlignment="1">
      <alignment horizontal="center" vertical="center" wrapText="1"/>
    </xf>
    <xf numFmtId="0" fontId="82" fillId="28" borderId="116" xfId="327" applyNumberFormat="1" applyFont="1" applyFill="1" applyBorder="1" applyAlignment="1">
      <alignment horizontal="center" vertical="center" wrapText="1"/>
    </xf>
    <xf numFmtId="0" fontId="84" fillId="28" borderId="24" xfId="327" applyNumberFormat="1" applyFont="1" applyFill="1" applyBorder="1" applyAlignment="1">
      <alignment horizontal="center" vertical="center" wrapText="1"/>
    </xf>
    <xf numFmtId="0" fontId="84" fillId="28" borderId="58" xfId="327" applyNumberFormat="1" applyFont="1" applyFill="1" applyBorder="1" applyAlignment="1">
      <alignment horizontal="center" vertical="center" wrapText="1"/>
    </xf>
    <xf numFmtId="0" fontId="84" fillId="28" borderId="25" xfId="327" applyNumberFormat="1" applyFont="1" applyFill="1" applyBorder="1" applyAlignment="1">
      <alignment horizontal="center" vertical="center" wrapText="1"/>
    </xf>
    <xf numFmtId="0" fontId="82" fillId="28" borderId="0" xfId="327" applyFont="1" applyFill="1" applyAlignment="1">
      <alignment horizontal="center"/>
    </xf>
    <xf numFmtId="0" fontId="0" fillId="28" borderId="0" xfId="327" applyFont="1" applyFill="1" applyAlignment="1">
      <alignment horizontal="center"/>
    </xf>
    <xf numFmtId="0" fontId="1" fillId="28" borderId="0" xfId="327" applyFill="1" applyAlignment="1">
      <alignment horizontal="center"/>
    </xf>
    <xf numFmtId="0" fontId="33" fillId="28" borderId="0" xfId="327" applyFont="1" applyFill="1" applyAlignment="1">
      <alignment horizontal="center" vertical="center"/>
    </xf>
    <xf numFmtId="4" fontId="79" fillId="28" borderId="0" xfId="350" applyFont="1" applyFill="1" applyAlignment="1">
      <alignment horizontal="center" vertical="center" wrapText="1"/>
    </xf>
    <xf numFmtId="1" fontId="33" fillId="28" borderId="0" xfId="327" applyNumberFormat="1" applyFont="1" applyFill="1" applyAlignment="1">
      <alignment horizontal="left" vertical="center" wrapText="1"/>
    </xf>
    <xf numFmtId="49" fontId="10" fillId="0" borderId="52" xfId="0" applyNumberFormat="1" applyFont="1" applyBorder="1" applyAlignment="1">
      <alignment horizontal="center" vertical="center" wrapText="1"/>
    </xf>
    <xf numFmtId="3" fontId="1" fillId="28" borderId="53" xfId="327" applyNumberFormat="1" applyFont="1" applyFill="1" applyBorder="1" applyAlignment="1">
      <alignment horizontal="center" vertical="center" wrapText="1"/>
    </xf>
    <xf numFmtId="0" fontId="1" fillId="28" borderId="45" xfId="327" applyFont="1" applyFill="1" applyBorder="1" applyAlignment="1">
      <alignment horizontal="center" vertical="center" wrapText="1"/>
    </xf>
    <xf numFmtId="0" fontId="10" fillId="28" borderId="44" xfId="0" applyFont="1" applyFill="1" applyBorder="1" applyAlignment="1">
      <alignment horizontal="center" vertical="center" wrapText="1"/>
    </xf>
    <xf numFmtId="3" fontId="1" fillId="28" borderId="46" xfId="327" applyNumberFormat="1" applyFont="1" applyFill="1" applyBorder="1" applyAlignment="1">
      <alignment horizontal="center" vertical="center" wrapText="1"/>
    </xf>
    <xf numFmtId="49" fontId="10" fillId="28" borderId="21" xfId="0" applyNumberFormat="1" applyFont="1" applyFill="1" applyBorder="1" applyAlignment="1">
      <alignment horizontal="center" vertical="center" wrapText="1"/>
    </xf>
    <xf numFmtId="0" fontId="1" fillId="28" borderId="18" xfId="327" applyFont="1" applyFill="1" applyBorder="1"/>
    <xf numFmtId="49" fontId="10" fillId="28" borderId="50" xfId="0" applyNumberFormat="1" applyFont="1" applyFill="1" applyBorder="1" applyAlignment="1">
      <alignment horizontal="center" vertical="center" wrapText="1"/>
    </xf>
    <xf numFmtId="0" fontId="10" fillId="28" borderId="48" xfId="0" applyFont="1" applyFill="1" applyBorder="1" applyAlignment="1">
      <alignment horizontal="center" vertical="center" wrapText="1"/>
    </xf>
    <xf numFmtId="0" fontId="1" fillId="28" borderId="52" xfId="327" applyFont="1" applyFill="1" applyBorder="1" applyAlignment="1">
      <alignment horizontal="center" vertical="center" wrapText="1"/>
    </xf>
    <xf numFmtId="49" fontId="10" fillId="0" borderId="45" xfId="0" applyNumberFormat="1" applyFont="1" applyBorder="1" applyAlignment="1">
      <alignment horizontal="center" vertical="center" wrapText="1"/>
    </xf>
    <xf numFmtId="0" fontId="10" fillId="0" borderId="44" xfId="0" applyFont="1" applyBorder="1" applyAlignment="1">
      <alignment horizontal="center" vertical="center" wrapText="1"/>
    </xf>
    <xf numFmtId="3" fontId="10" fillId="28" borderId="46" xfId="0" applyNumberFormat="1" applyFont="1" applyFill="1" applyBorder="1" applyAlignment="1">
      <alignment horizontal="center" vertical="center" wrapText="1"/>
    </xf>
    <xf numFmtId="0" fontId="10" fillId="0" borderId="99" xfId="0" applyFont="1" applyBorder="1" applyAlignment="1">
      <alignment horizontal="center" vertical="center" wrapText="1"/>
    </xf>
    <xf numFmtId="0" fontId="10" fillId="0" borderId="63" xfId="0" applyFont="1" applyBorder="1" applyAlignment="1">
      <alignment horizontal="center" vertical="center" wrapText="1"/>
    </xf>
    <xf numFmtId="0" fontId="10" fillId="0" borderId="72" xfId="0" applyFont="1" applyBorder="1" applyAlignment="1">
      <alignment horizontal="center" vertical="center" wrapText="1"/>
    </xf>
    <xf numFmtId="0" fontId="10" fillId="28" borderId="72" xfId="0" applyFont="1" applyFill="1" applyBorder="1" applyAlignment="1">
      <alignment horizontal="center" vertical="center" wrapText="1"/>
    </xf>
    <xf numFmtId="0" fontId="10" fillId="28" borderId="67" xfId="0" applyFont="1" applyFill="1" applyBorder="1" applyAlignment="1">
      <alignment horizontal="center" vertical="center" wrapText="1"/>
    </xf>
    <xf numFmtId="0" fontId="10" fillId="0" borderId="69" xfId="0" applyFont="1" applyBorder="1" applyAlignment="1">
      <alignment horizontal="left" vertical="top" wrapText="1"/>
    </xf>
    <xf numFmtId="0" fontId="10" fillId="0" borderId="63" xfId="0" applyFont="1" applyBorder="1" applyAlignment="1">
      <alignment horizontal="left" vertical="top" wrapText="1"/>
    </xf>
    <xf numFmtId="0" fontId="10" fillId="28" borderId="72" xfId="0" applyFont="1" applyFill="1" applyBorder="1" applyAlignment="1">
      <alignment horizontal="left" vertical="top" wrapText="1"/>
    </xf>
    <xf numFmtId="0" fontId="10" fillId="28" borderId="67" xfId="0" applyFont="1" applyFill="1" applyBorder="1" applyAlignment="1">
      <alignment horizontal="left" vertical="top" wrapText="1"/>
    </xf>
    <xf numFmtId="0" fontId="85" fillId="28" borderId="8" xfId="327" applyFont="1" applyFill="1" applyBorder="1" applyAlignment="1">
      <alignment horizontal="center" vertical="center" wrapText="1"/>
    </xf>
    <xf numFmtId="0" fontId="85" fillId="28" borderId="33" xfId="327" applyFont="1" applyFill="1" applyBorder="1" applyAlignment="1">
      <alignment horizontal="center" vertical="center" wrapText="1"/>
    </xf>
    <xf numFmtId="0" fontId="85" fillId="28" borderId="39" xfId="327" applyFont="1" applyFill="1" applyBorder="1" applyAlignment="1">
      <alignment horizontal="center" vertical="center" wrapText="1"/>
    </xf>
    <xf numFmtId="3" fontId="85" fillId="28" borderId="8" xfId="327" applyNumberFormat="1" applyFont="1" applyFill="1" applyBorder="1" applyAlignment="1">
      <alignment horizontal="center" vertical="center" wrapText="1"/>
    </xf>
    <xf numFmtId="0" fontId="86" fillId="28" borderId="0" xfId="327" applyFont="1" applyFill="1" applyBorder="1"/>
    <xf numFmtId="0" fontId="86" fillId="28" borderId="0" xfId="327" applyFont="1" applyFill="1"/>
  </cellXfs>
  <cellStyles count="1631">
    <cellStyle name=" 1" xfId="421"/>
    <cellStyle name="??_PLDT" xfId="422"/>
    <cellStyle name="_111" xfId="423"/>
    <cellStyle name="_1310.1.17  БКНС-1 Тайл.м.м" xfId="424"/>
    <cellStyle name="_189 монтаж" xfId="425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6"/>
    <cellStyle name="_Аптека" xfId="427"/>
    <cellStyle name="_Вед. смонтир. оборуд. 10.2010" xfId="23"/>
    <cellStyle name="_Вес матер" xfId="428"/>
    <cellStyle name="_вод ДНС ЗУБ -КП-6 ф 168х16 удл 13м" xfId="429"/>
    <cellStyle name="_водовод ДНС  ЗУБ-КП-6 ф 219х18 удл 190м" xfId="430"/>
    <cellStyle name="_Водовод КП-6-скв3004Р" xfId="431"/>
    <cellStyle name="_Вып. СТЭ" xfId="24"/>
    <cellStyle name="_Вып. Чист. К.10 март" xfId="25"/>
    <cellStyle name="_ГРАФ1" xfId="432"/>
    <cellStyle name="_декабрь Полигон З-Асомк.г.п.с 16.12 кор." xfId="26"/>
    <cellStyle name="_дог 75-С" xfId="433"/>
    <cellStyle name="_дог 75-С с 16.10" xfId="27"/>
    <cellStyle name="_Инд.ЛС _1" xfId="434"/>
    <cellStyle name="_Инд.ЛС 1 артез.скв. монтаж" xfId="435"/>
    <cellStyle name="_Инд.Насосная пластовой воды на ДНС-1" xfId="436"/>
    <cellStyle name="_Индекс 13 скважин" xfId="437"/>
    <cellStyle name="_индекс водовод ЗУБ -кп6 дог 24П ф168х16" xfId="438"/>
    <cellStyle name="_индекс водовод ЗУБ -кп6 дог 24П ф219х8" xfId="439"/>
    <cellStyle name="_индекс на Аган.м.р-АРТЕЗИАН.СКВ." xfId="440"/>
    <cellStyle name="_Индекс Площадка нефтеслива" xfId="441"/>
    <cellStyle name="_Индекс ПНР" xfId="442"/>
    <cellStyle name="_Индекс по дог 8П-2011 ДЭС без сметы на план реш с флэшки" xfId="443"/>
    <cellStyle name="_Индекс по к доп работам дог 11П-2011 пункт налива" xfId="444"/>
    <cellStyle name="_индекс по Тайлакам Навигатор" xfId="445"/>
    <cellStyle name="_индекса ,материалы ДНС Узунка метод СН МНГ" xfId="28"/>
    <cellStyle name="_Книга1" xfId="446"/>
    <cellStyle name="_Книга2" xfId="447"/>
    <cellStyle name="_Копия ПРИЛОЖЕНИЯ" xfId="448"/>
    <cellStyle name="_КС-2" xfId="449"/>
    <cellStyle name="_куст 13,32,33 тайл" xfId="450"/>
    <cellStyle name="_куст 192 Ватинский расчет индекса СН-МНГ" xfId="29"/>
    <cellStyle name="_КУУГ от 21.10.13" xfId="451"/>
    <cellStyle name="_Лист1" xfId="452"/>
    <cellStyle name="_Локальная ресурсная ведомос (2)" xfId="453"/>
    <cellStyle name="_Локальная смета" xfId="30"/>
    <cellStyle name="_лот" xfId="31"/>
    <cellStyle name="_ЛОТ 1312.1.18 Электическая воздушная линия 6 кВ Тайлаковское м.р. " xfId="454"/>
    <cellStyle name="_мат. №2" xfId="455"/>
    <cellStyle name="_мат. площадка" xfId="456"/>
    <cellStyle name="_Матер Хохряки" xfId="32"/>
    <cellStyle name="_Материалы" xfId="457"/>
    <cellStyle name="_Материалы полигон-ф-2" xfId="458"/>
    <cellStyle name="_Общая спецификация" xfId="459"/>
    <cellStyle name="_октябрь" xfId="460"/>
    <cellStyle name="_ориентиров матер К15 обуст с Мачтой" xfId="461"/>
    <cellStyle name="_перебаз." xfId="33"/>
    <cellStyle name="_перебаз._Лист1" xfId="462"/>
    <cellStyle name="_Перебазировка" xfId="463"/>
    <cellStyle name="_Перевозка рабочих, вахты" xfId="34"/>
    <cellStyle name="_Перевозка рабочих, вахты_Лист1" xfId="464"/>
    <cellStyle name="_платная дорога" xfId="465"/>
    <cellStyle name="_ПНР Навигатор" xfId="466"/>
    <cellStyle name="_ПНР по ТЕРп 12_10_05" xfId="467"/>
    <cellStyle name="_Полигон Ачимовск. май" xfId="468"/>
    <cellStyle name="_Приложение  к договору 1С" xfId="469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70"/>
    <cellStyle name="_Приложение  кор. ЮНГ._К106" xfId="39"/>
    <cellStyle name="_Приложение  кор. ЮНГ._К-27" xfId="40"/>
    <cellStyle name="_Приложение  кор. ЮНГ._К-27_Лист1" xfId="471"/>
    <cellStyle name="_Приложение  кор. ЮНГ._К-71 с корректировкой" xfId="41"/>
    <cellStyle name="_Приложение  кор. ЮНГ._К-71 с корректировкой_Лист1" xfId="472"/>
    <cellStyle name="_Приложение  кор. ЮНГ._К-77" xfId="42"/>
    <cellStyle name="_Приложение  кор. ЮНГ._К-77_Лист1" xfId="473"/>
    <cellStyle name="_Приложение  кор. ЮНГ._К-94" xfId="43"/>
    <cellStyle name="_Приложение  кор. ЮНГ._К-94_Лист1" xfId="474"/>
    <cellStyle name="_Приложение  кор. ЮНГ._Лист1" xfId="475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6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7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8"/>
    <cellStyle name="_Приложение 1_К106" xfId="55"/>
    <cellStyle name="_Приложение 1_К-27" xfId="56"/>
    <cellStyle name="_Приложение 1_К-27_Лист1" xfId="479"/>
    <cellStyle name="_Приложение 1_К-71 с корректировкой" xfId="57"/>
    <cellStyle name="_Приложение 1_К-71 с корректировкой_Лист1" xfId="480"/>
    <cellStyle name="_Приложение 1_К-77" xfId="58"/>
    <cellStyle name="_Приложение 1_К-77_Лист1" xfId="481"/>
    <cellStyle name="_Приложение 1_К-94" xfId="59"/>
    <cellStyle name="_Приложение 1_К-94_Лист1" xfId="482"/>
    <cellStyle name="_Приложение 1_Лист1" xfId="483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4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5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6"/>
    <cellStyle name="_Приложение 3 _К106" xfId="71"/>
    <cellStyle name="_Приложение 3 _К-27" xfId="72"/>
    <cellStyle name="_Приложение 3 _К-27_Лист1" xfId="487"/>
    <cellStyle name="_Приложение 3 _К-71 с корректировкой" xfId="73"/>
    <cellStyle name="_Приложение 3 _К-71 с корректировкой_Лист1" xfId="488"/>
    <cellStyle name="_Приложение 3 _К-77" xfId="74"/>
    <cellStyle name="_Приложение 3 _К-77_Лист1" xfId="489"/>
    <cellStyle name="_Приложение 3 _К-94" xfId="75"/>
    <cellStyle name="_Приложение 3 _К-94_Лист1" xfId="490"/>
    <cellStyle name="_Приложение 3 _Лист1" xfId="491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2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3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4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5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6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7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8"/>
    <cellStyle name="_Приложение №2.1 Расчет стоимости услуг к 5- ЮКОС-2006г-ДЕЙСТВ._Лист1" xfId="499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500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501"/>
    <cellStyle name="_приложение №3 н.сб. к.49-т.вр. к. 57 тайлаки" xfId="502"/>
    <cellStyle name="_приложения" xfId="503"/>
    <cellStyle name="_Приложения  к доп 1дог.11П-2011" xfId="504"/>
    <cellStyle name="_Приложения к договору №6 от 28.02.07_пластик_Ю-Б" xfId="99"/>
    <cellStyle name="_Приложения к договору №6 от 28.02.07_пластик_Ю-Б_Лист1" xfId="505"/>
    <cellStyle name="_Приложения КСП" xfId="506"/>
    <cellStyle name="_приложения южн аган4" xfId="507"/>
    <cellStyle name="_Прочие К.941" xfId="100"/>
    <cellStyle name="_пункт налива нефти-индекс" xfId="508"/>
    <cellStyle name="_пункт налива с электрик.в" xfId="509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10"/>
    <cellStyle name="_Расчет индекса" xfId="511"/>
    <cellStyle name="_Расчет индекса  ..." xfId="512"/>
    <cellStyle name="_расчет индекса  1кв.2008г" xfId="104"/>
    <cellStyle name="_Расчет индекса  КИПиА без элосвещ" xfId="513"/>
    <cellStyle name="_Расчет стоимости" xfId="105"/>
    <cellStyle name="_Расчет стоимости_Лист1" xfId="514"/>
    <cellStyle name="_реестр материалов" xfId="515"/>
    <cellStyle name="_Ресурсы водовод №2-Р15-29" xfId="516"/>
    <cellStyle name="_Сводная вед объектов АСУ1" xfId="517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8"/>
    <cellStyle name="_Спецификация КСП Аган (15.12.2004)" xfId="519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20"/>
    <cellStyle name="”€љ‘€ђћ‚ђќќ›‰" xfId="521"/>
    <cellStyle name="„…ќ…†ќ›‰" xfId="522"/>
    <cellStyle name="€’ћѓћ‚›‰" xfId="523"/>
    <cellStyle name="=C:\WINNT35\SYSTEM32\COMMAND.COM" xfId="524"/>
    <cellStyle name="‡ђѓћ‹ћ‚ћљ1" xfId="525"/>
    <cellStyle name="‡ђѓћ‹ћ‚ћљ2" xfId="526"/>
    <cellStyle name="20% - Акцент1" xfId="115" builtinId="30" customBuiltin="1"/>
    <cellStyle name="20% - Акцент1 2" xfId="116"/>
    <cellStyle name="20% - Акцент1 2 2" xfId="117"/>
    <cellStyle name="20% - Акцент1 2 3" xfId="527"/>
    <cellStyle name="20% - Акцент1 2 4" xfId="528"/>
    <cellStyle name="20% - Акцент1 2 5" xfId="529"/>
    <cellStyle name="20% - Акцент1 2 6" xfId="530"/>
    <cellStyle name="20% - Акцент1 2_Егоза" xfId="531"/>
    <cellStyle name="20% - Акцент1 3" xfId="532"/>
    <cellStyle name="20% - Акцент1 4" xfId="533"/>
    <cellStyle name="20% - Акцент1 5" xfId="534"/>
    <cellStyle name="20% - Акцент1 6" xfId="535"/>
    <cellStyle name="20% - Акцент1 7" xfId="536"/>
    <cellStyle name="20% - Акцент2" xfId="118" builtinId="34" customBuiltin="1"/>
    <cellStyle name="20% - Акцент2 2" xfId="119"/>
    <cellStyle name="20% - Акцент2 2 2" xfId="120"/>
    <cellStyle name="20% - Акцент2 2 3" xfId="537"/>
    <cellStyle name="20% - Акцент2 2 4" xfId="538"/>
    <cellStyle name="20% - Акцент2 2 5" xfId="539"/>
    <cellStyle name="20% - Акцент2 2 6" xfId="540"/>
    <cellStyle name="20% - Акцент2 2_Егоза" xfId="541"/>
    <cellStyle name="20% - Акцент2 3" xfId="542"/>
    <cellStyle name="20% - Акцент2 4" xfId="543"/>
    <cellStyle name="20% - Акцент2 5" xfId="544"/>
    <cellStyle name="20% - Акцент2 6" xfId="545"/>
    <cellStyle name="20% - Акцент2 7" xfId="546"/>
    <cellStyle name="20% - Акцент3" xfId="121" builtinId="38" customBuiltin="1"/>
    <cellStyle name="20% - Акцент3 2" xfId="122"/>
    <cellStyle name="20% - Акцент3 2 2" xfId="123"/>
    <cellStyle name="20% - Акцент3 2 3" xfId="547"/>
    <cellStyle name="20% - Акцент3 2 4" xfId="548"/>
    <cellStyle name="20% - Акцент3 2 5" xfId="549"/>
    <cellStyle name="20% - Акцент3 2 6" xfId="550"/>
    <cellStyle name="20% - Акцент3 2_Егоза" xfId="551"/>
    <cellStyle name="20% - Акцент3 3" xfId="552"/>
    <cellStyle name="20% - Акцент3 4" xfId="553"/>
    <cellStyle name="20% - Акцент3 5" xfId="554"/>
    <cellStyle name="20% - Акцент3 6" xfId="555"/>
    <cellStyle name="20% - Акцент3 7" xfId="556"/>
    <cellStyle name="20% - Акцент4" xfId="124" builtinId="42" customBuiltin="1"/>
    <cellStyle name="20% - Акцент4 2" xfId="125"/>
    <cellStyle name="20% - Акцент4 2 2" xfId="126"/>
    <cellStyle name="20% - Акцент4 2 3" xfId="557"/>
    <cellStyle name="20% - Акцент4 2 4" xfId="558"/>
    <cellStyle name="20% - Акцент4 2 5" xfId="559"/>
    <cellStyle name="20% - Акцент4 2 6" xfId="560"/>
    <cellStyle name="20% - Акцент4 2_Егоза" xfId="561"/>
    <cellStyle name="20% - Акцент4 3" xfId="562"/>
    <cellStyle name="20% - Акцент4 4" xfId="563"/>
    <cellStyle name="20% - Акцент4 5" xfId="564"/>
    <cellStyle name="20% - Акцент4 6" xfId="565"/>
    <cellStyle name="20% - Акцент4 7" xfId="566"/>
    <cellStyle name="20% - Акцент5" xfId="127" builtinId="46" customBuiltin="1"/>
    <cellStyle name="20% - Акцент5 2" xfId="128"/>
    <cellStyle name="20% - Акцент5 2 2" xfId="129"/>
    <cellStyle name="20% - Акцент5 2 3" xfId="567"/>
    <cellStyle name="20% - Акцент5 2 4" xfId="568"/>
    <cellStyle name="20% - Акцент5 2 5" xfId="569"/>
    <cellStyle name="20% - Акцент5 2 6" xfId="570"/>
    <cellStyle name="20% - Акцент5 2_Егоза" xfId="571"/>
    <cellStyle name="20% - Акцент5 3" xfId="572"/>
    <cellStyle name="20% - Акцент5 4" xfId="573"/>
    <cellStyle name="20% - Акцент5 5" xfId="574"/>
    <cellStyle name="20% - Акцент5 6" xfId="575"/>
    <cellStyle name="20% - Акцент5 7" xfId="576"/>
    <cellStyle name="20% - Акцент6" xfId="130" builtinId="50" customBuiltin="1"/>
    <cellStyle name="20% - Акцент6 2" xfId="131"/>
    <cellStyle name="20% - Акцент6 2 2" xfId="132"/>
    <cellStyle name="20% - Акцент6 2 3" xfId="577"/>
    <cellStyle name="20% - Акцент6 2 4" xfId="578"/>
    <cellStyle name="20% - Акцент6 2 5" xfId="579"/>
    <cellStyle name="20% - Акцент6 2 6" xfId="580"/>
    <cellStyle name="20% - Акцент6 2_Егоза" xfId="581"/>
    <cellStyle name="20% - Акцент6 3" xfId="582"/>
    <cellStyle name="20% - Акцент6 4" xfId="583"/>
    <cellStyle name="20% - Акцент6 5" xfId="584"/>
    <cellStyle name="20% - Акцент6 6" xfId="585"/>
    <cellStyle name="20% - Акцент6 7" xfId="586"/>
    <cellStyle name="40% - Акцент1" xfId="133" builtinId="31" customBuiltin="1"/>
    <cellStyle name="40% - Акцент1 2" xfId="134"/>
    <cellStyle name="40% - Акцент1 2 2" xfId="135"/>
    <cellStyle name="40% - Акцент1 2 3" xfId="587"/>
    <cellStyle name="40% - Акцент1 2 4" xfId="588"/>
    <cellStyle name="40% - Акцент1 2 5" xfId="589"/>
    <cellStyle name="40% - Акцент1 2 6" xfId="590"/>
    <cellStyle name="40% - Акцент1 2_Егоза" xfId="591"/>
    <cellStyle name="40% - Акцент1 3" xfId="592"/>
    <cellStyle name="40% - Акцент1 4" xfId="593"/>
    <cellStyle name="40% - Акцент1 5" xfId="594"/>
    <cellStyle name="40% - Акцент1 6" xfId="595"/>
    <cellStyle name="40% - Акцент1 7" xfId="596"/>
    <cellStyle name="40% - Акцент2" xfId="136" builtinId="35" customBuiltin="1"/>
    <cellStyle name="40% - Акцент2 2" xfId="137"/>
    <cellStyle name="40% - Акцент2 2 2" xfId="138"/>
    <cellStyle name="40% - Акцент2 2 3" xfId="597"/>
    <cellStyle name="40% - Акцент2 2 4" xfId="598"/>
    <cellStyle name="40% - Акцент2 2 5" xfId="599"/>
    <cellStyle name="40% - Акцент2 2 6" xfId="600"/>
    <cellStyle name="40% - Акцент2 2_Егоза" xfId="601"/>
    <cellStyle name="40% - Акцент2 3" xfId="602"/>
    <cellStyle name="40% - Акцент2 4" xfId="603"/>
    <cellStyle name="40% - Акцент2 5" xfId="604"/>
    <cellStyle name="40% - Акцент2 6" xfId="605"/>
    <cellStyle name="40% - Акцент2 7" xfId="606"/>
    <cellStyle name="40% - Акцент3" xfId="139" builtinId="39" customBuiltin="1"/>
    <cellStyle name="40% - Акцент3 2" xfId="140"/>
    <cellStyle name="40% - Акцент3 2 2" xfId="141"/>
    <cellStyle name="40% - Акцент3 2 3" xfId="607"/>
    <cellStyle name="40% - Акцент3 2 4" xfId="608"/>
    <cellStyle name="40% - Акцент3 2 5" xfId="609"/>
    <cellStyle name="40% - Акцент3 2 6" xfId="610"/>
    <cellStyle name="40% - Акцент3 2_Егоза" xfId="611"/>
    <cellStyle name="40% - Акцент3 3" xfId="612"/>
    <cellStyle name="40% - Акцент3 4" xfId="613"/>
    <cellStyle name="40% - Акцент3 5" xfId="614"/>
    <cellStyle name="40% - Акцент3 6" xfId="615"/>
    <cellStyle name="40% - Акцент3 7" xfId="616"/>
    <cellStyle name="40% - Акцент4" xfId="142" builtinId="43" customBuiltin="1"/>
    <cellStyle name="40% - Акцент4 2" xfId="143"/>
    <cellStyle name="40% - Акцент4 2 2" xfId="144"/>
    <cellStyle name="40% - Акцент4 2 3" xfId="617"/>
    <cellStyle name="40% - Акцент4 2 4" xfId="618"/>
    <cellStyle name="40% - Акцент4 2 5" xfId="619"/>
    <cellStyle name="40% - Акцент4 2 6" xfId="620"/>
    <cellStyle name="40% - Акцент4 2_Егоза" xfId="621"/>
    <cellStyle name="40% - Акцент4 3" xfId="622"/>
    <cellStyle name="40% - Акцент4 4" xfId="623"/>
    <cellStyle name="40% - Акцент4 5" xfId="624"/>
    <cellStyle name="40% - Акцент4 6" xfId="625"/>
    <cellStyle name="40% - Акцент4 7" xfId="626"/>
    <cellStyle name="40% - Акцент5" xfId="145" builtinId="47" customBuiltin="1"/>
    <cellStyle name="40% - Акцент5 2" xfId="146"/>
    <cellStyle name="40% - Акцент5 2 2" xfId="147"/>
    <cellStyle name="40% - Акцент5 2 3" xfId="627"/>
    <cellStyle name="40% - Акцент5 2 4" xfId="628"/>
    <cellStyle name="40% - Акцент5 2 5" xfId="629"/>
    <cellStyle name="40% - Акцент5 2 6" xfId="630"/>
    <cellStyle name="40% - Акцент5 2_Егоза" xfId="631"/>
    <cellStyle name="40% - Акцент5 3" xfId="632"/>
    <cellStyle name="40% - Акцент5 4" xfId="633"/>
    <cellStyle name="40% - Акцент5 5" xfId="634"/>
    <cellStyle name="40% - Акцент5 6" xfId="635"/>
    <cellStyle name="40% - Акцент5 7" xfId="636"/>
    <cellStyle name="40% - Акцент6" xfId="148" builtinId="51" customBuiltin="1"/>
    <cellStyle name="40% - Акцент6 2" xfId="149"/>
    <cellStyle name="40% - Акцент6 2 2" xfId="150"/>
    <cellStyle name="40% - Акцент6 2 3" xfId="637"/>
    <cellStyle name="40% - Акцент6 2 4" xfId="638"/>
    <cellStyle name="40% - Акцент6 2 5" xfId="639"/>
    <cellStyle name="40% - Акцент6 2 6" xfId="640"/>
    <cellStyle name="40% - Акцент6 2_Егоза" xfId="641"/>
    <cellStyle name="40% - Акцент6 3" xfId="642"/>
    <cellStyle name="40% - Акцент6 4" xfId="643"/>
    <cellStyle name="40% - Акцент6 5" xfId="644"/>
    <cellStyle name="40% - Акцент6 6" xfId="645"/>
    <cellStyle name="40% - Акцент6 7" xfId="646"/>
    <cellStyle name="60% - Акцент1" xfId="151" builtinId="32" customBuiltin="1"/>
    <cellStyle name="60% - Акцент1 2" xfId="152"/>
    <cellStyle name="60% - Акцент1 2 2" xfId="153"/>
    <cellStyle name="60% - Акцент1 2 3" xfId="647"/>
    <cellStyle name="60% - Акцент1 2 4" xfId="648"/>
    <cellStyle name="60% - Акцент1 2 5" xfId="649"/>
    <cellStyle name="60% - Акцент1 2 6" xfId="650"/>
    <cellStyle name="60% - Акцент1 3" xfId="651"/>
    <cellStyle name="60% - Акцент1 4" xfId="652"/>
    <cellStyle name="60% - Акцент1 5" xfId="653"/>
    <cellStyle name="60% - Акцент1 6" xfId="654"/>
    <cellStyle name="60% - Акцент1 7" xfId="655"/>
    <cellStyle name="60% - Акцент2" xfId="154" builtinId="36" customBuiltin="1"/>
    <cellStyle name="60% - Акцент2 2" xfId="155"/>
    <cellStyle name="60% - Акцент2 2 2" xfId="156"/>
    <cellStyle name="60% - Акцент2 2 3" xfId="656"/>
    <cellStyle name="60% - Акцент2 2 4" xfId="657"/>
    <cellStyle name="60% - Акцент2 2 5" xfId="658"/>
    <cellStyle name="60% - Акцент2 2 6" xfId="659"/>
    <cellStyle name="60% - Акцент2 3" xfId="660"/>
    <cellStyle name="60% - Акцент2 4" xfId="661"/>
    <cellStyle name="60% - Акцент2 5" xfId="662"/>
    <cellStyle name="60% - Акцент2 6" xfId="663"/>
    <cellStyle name="60% - Акцент2 7" xfId="664"/>
    <cellStyle name="60% - Акцент3" xfId="157" builtinId="40" customBuiltin="1"/>
    <cellStyle name="60% - Акцент3 2" xfId="158"/>
    <cellStyle name="60% - Акцент3 2 2" xfId="159"/>
    <cellStyle name="60% - Акцент3 2 3" xfId="665"/>
    <cellStyle name="60% - Акцент3 2 4" xfId="666"/>
    <cellStyle name="60% - Акцент3 2 5" xfId="667"/>
    <cellStyle name="60% - Акцент3 2 6" xfId="668"/>
    <cellStyle name="60% - Акцент3 3" xfId="669"/>
    <cellStyle name="60% - Акцент3 4" xfId="670"/>
    <cellStyle name="60% - Акцент3 5" xfId="671"/>
    <cellStyle name="60% - Акцент3 6" xfId="672"/>
    <cellStyle name="60% - Акцент3 7" xfId="673"/>
    <cellStyle name="60% - Акцент4" xfId="160" builtinId="44" customBuiltin="1"/>
    <cellStyle name="60% - Акцент4 2" xfId="161"/>
    <cellStyle name="60% - Акцент4 2 2" xfId="162"/>
    <cellStyle name="60% - Акцент4 2 3" xfId="674"/>
    <cellStyle name="60% - Акцент4 2 4" xfId="675"/>
    <cellStyle name="60% - Акцент4 2 5" xfId="676"/>
    <cellStyle name="60% - Акцент4 2 6" xfId="677"/>
    <cellStyle name="60% - Акцент4 3" xfId="678"/>
    <cellStyle name="60% - Акцент4 4" xfId="679"/>
    <cellStyle name="60% - Акцент4 5" xfId="680"/>
    <cellStyle name="60% - Акцент4 6" xfId="681"/>
    <cellStyle name="60% - Акцент4 7" xfId="682"/>
    <cellStyle name="60% - Акцент5" xfId="163" builtinId="48" customBuiltin="1"/>
    <cellStyle name="60% - Акцент5 2" xfId="164"/>
    <cellStyle name="60% - Акцент5 2 2" xfId="165"/>
    <cellStyle name="60% - Акцент5 2 3" xfId="683"/>
    <cellStyle name="60% - Акцент5 2 4" xfId="684"/>
    <cellStyle name="60% - Акцент5 2 5" xfId="685"/>
    <cellStyle name="60% - Акцент5 2 6" xfId="686"/>
    <cellStyle name="60% - Акцент5 3" xfId="687"/>
    <cellStyle name="60% - Акцент5 4" xfId="688"/>
    <cellStyle name="60% - Акцент5 5" xfId="689"/>
    <cellStyle name="60% - Акцент5 6" xfId="690"/>
    <cellStyle name="60% - Акцент5 7" xfId="691"/>
    <cellStyle name="60% - Акцент6" xfId="166" builtinId="52" customBuiltin="1"/>
    <cellStyle name="60% - Акцент6 2" xfId="167"/>
    <cellStyle name="60% - Акцент6 2 2" xfId="168"/>
    <cellStyle name="60% - Акцент6 2 3" xfId="692"/>
    <cellStyle name="60% - Акцент6 2 4" xfId="693"/>
    <cellStyle name="60% - Акцент6 2 5" xfId="694"/>
    <cellStyle name="60% - Акцент6 2 6" xfId="695"/>
    <cellStyle name="60% - Акцент6 3" xfId="696"/>
    <cellStyle name="60% - Акцент6 4" xfId="697"/>
    <cellStyle name="60% - Акцент6 5" xfId="698"/>
    <cellStyle name="60% - Акцент6 6" xfId="699"/>
    <cellStyle name="60% - Акцент6 7" xfId="700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701"/>
    <cellStyle name="Comma0" xfId="179"/>
    <cellStyle name="Comments" xfId="180"/>
    <cellStyle name="Currency [0]" xfId="181"/>
    <cellStyle name="Currency [00]" xfId="182"/>
    <cellStyle name="Currency_irl tel sep5" xfId="702"/>
    <cellStyle name="Currency0" xfId="183"/>
    <cellStyle name="Date Short" xfId="184"/>
    <cellStyle name="DELTA" xfId="185"/>
    <cellStyle name="DELTA 2" xfId="186"/>
    <cellStyle name="DELTA 3" xfId="187"/>
    <cellStyle name="DELTA 4" xfId="703"/>
    <cellStyle name="DELTA 5" xfId="704"/>
    <cellStyle name="DELTA 6" xfId="705"/>
    <cellStyle name="DELTA 7" xfId="706"/>
    <cellStyle name="DELTA 8" xfId="707"/>
    <cellStyle name="DELTA 9" xfId="708"/>
    <cellStyle name="DELTA_Баграс 2" xfId="709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10"/>
    <cellStyle name="Flag 4 2" xfId="711"/>
    <cellStyle name="Flag 4 3" xfId="712"/>
    <cellStyle name="Flag 4 4" xfId="713"/>
    <cellStyle name="Flag 4_Егоза" xfId="714"/>
    <cellStyle name="Flag 5" xfId="715"/>
    <cellStyle name="Flag 5 2" xfId="716"/>
    <cellStyle name="Flag 5 3" xfId="717"/>
    <cellStyle name="Flag 5_Егоза" xfId="718"/>
    <cellStyle name="Flag 6" xfId="719"/>
    <cellStyle name="Flag 6 2" xfId="720"/>
    <cellStyle name="Flag 6 3" xfId="721"/>
    <cellStyle name="Flag 6_Егоза" xfId="722"/>
    <cellStyle name="Flag 7" xfId="723"/>
    <cellStyle name="Flag 8" xfId="724"/>
    <cellStyle name="Flag 9" xfId="725"/>
    <cellStyle name="Flag_Баграс 2" xfId="726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7"/>
    <cellStyle name="Horizontal 4 2" xfId="728"/>
    <cellStyle name="Horizontal 4 3" xfId="729"/>
    <cellStyle name="Horizontal 4 4" xfId="730"/>
    <cellStyle name="Horizontal 4_Егоза" xfId="731"/>
    <cellStyle name="Horizontal 5" xfId="732"/>
    <cellStyle name="Horizontal 5 2" xfId="733"/>
    <cellStyle name="Horizontal 5 3" xfId="734"/>
    <cellStyle name="Horizontal 5_Егоза" xfId="735"/>
    <cellStyle name="Horizontal 6" xfId="736"/>
    <cellStyle name="Horizontal 6 2" xfId="737"/>
    <cellStyle name="Horizontal 6 3" xfId="738"/>
    <cellStyle name="Horizontal 6_Егоза" xfId="739"/>
    <cellStyle name="Horizontal 7" xfId="740"/>
    <cellStyle name="Horizontal 8" xfId="741"/>
    <cellStyle name="Horizontal 9" xfId="742"/>
    <cellStyle name="Horizontal_Баграс 2" xfId="743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4"/>
    <cellStyle name="Matrix 4 2" xfId="745"/>
    <cellStyle name="Matrix 4 3" xfId="746"/>
    <cellStyle name="Matrix 4 4" xfId="747"/>
    <cellStyle name="Matrix 4_Егоза" xfId="748"/>
    <cellStyle name="Matrix 5" xfId="749"/>
    <cellStyle name="Matrix 5 2" xfId="750"/>
    <cellStyle name="Matrix 5 3" xfId="751"/>
    <cellStyle name="Matrix 5_Егоза" xfId="752"/>
    <cellStyle name="Matrix 6" xfId="753"/>
    <cellStyle name="Matrix 6 2" xfId="754"/>
    <cellStyle name="Matrix 6 3" xfId="755"/>
    <cellStyle name="Matrix 6_Егоза" xfId="756"/>
    <cellStyle name="Matrix 7" xfId="757"/>
    <cellStyle name="Matrix 8" xfId="758"/>
    <cellStyle name="Matrix 9" xfId="759"/>
    <cellStyle name="Matrix_Баграс 2" xfId="760"/>
    <cellStyle name="normal" xfId="232"/>
    <cellStyle name="Normal - Style1" xfId="233"/>
    <cellStyle name="normal 2" xfId="761"/>
    <cellStyle name="normal 3" xfId="762"/>
    <cellStyle name="normal 4" xfId="763"/>
    <cellStyle name="normal 5" xfId="764"/>
    <cellStyle name="normal 6" xfId="765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6"/>
    <cellStyle name="АктМТСН 3" xfId="767"/>
    <cellStyle name="Акцент1" xfId="259" builtinId="29" customBuiltin="1"/>
    <cellStyle name="Акцент1 2" xfId="260"/>
    <cellStyle name="Акцент1 2 2" xfId="261"/>
    <cellStyle name="Акцент1 2 3" xfId="768"/>
    <cellStyle name="Акцент1 2 4" xfId="769"/>
    <cellStyle name="Акцент1 2 5" xfId="770"/>
    <cellStyle name="Акцент1 2 6" xfId="771"/>
    <cellStyle name="Акцент1 3" xfId="772"/>
    <cellStyle name="Акцент1 4" xfId="773"/>
    <cellStyle name="Акцент1 5" xfId="774"/>
    <cellStyle name="Акцент1 6" xfId="775"/>
    <cellStyle name="Акцент1 7" xfId="776"/>
    <cellStyle name="Акцент2" xfId="262" builtinId="33" customBuiltin="1"/>
    <cellStyle name="Акцент2 2" xfId="263"/>
    <cellStyle name="Акцент2 2 2" xfId="264"/>
    <cellStyle name="Акцент2 2 3" xfId="777"/>
    <cellStyle name="Акцент2 2 4" xfId="778"/>
    <cellStyle name="Акцент2 2 5" xfId="779"/>
    <cellStyle name="Акцент2 2 6" xfId="780"/>
    <cellStyle name="Акцент2 3" xfId="781"/>
    <cellStyle name="Акцент2 4" xfId="782"/>
    <cellStyle name="Акцент2 5" xfId="783"/>
    <cellStyle name="Акцент2 6" xfId="784"/>
    <cellStyle name="Акцент2 7" xfId="785"/>
    <cellStyle name="Акцент3" xfId="265" builtinId="37" customBuiltin="1"/>
    <cellStyle name="Акцент3 2" xfId="266"/>
    <cellStyle name="Акцент3 2 2" xfId="267"/>
    <cellStyle name="Акцент3 2 3" xfId="786"/>
    <cellStyle name="Акцент3 2 4" xfId="787"/>
    <cellStyle name="Акцент3 2 5" xfId="788"/>
    <cellStyle name="Акцент3 2 6" xfId="789"/>
    <cellStyle name="Акцент3 3" xfId="790"/>
    <cellStyle name="Акцент3 4" xfId="791"/>
    <cellStyle name="Акцент3 5" xfId="792"/>
    <cellStyle name="Акцент3 6" xfId="793"/>
    <cellStyle name="Акцент3 7" xfId="794"/>
    <cellStyle name="Акцент4" xfId="268" builtinId="41" customBuiltin="1"/>
    <cellStyle name="Акцент4 2" xfId="269"/>
    <cellStyle name="Акцент4 2 2" xfId="270"/>
    <cellStyle name="Акцент4 2 3" xfId="795"/>
    <cellStyle name="Акцент4 2 4" xfId="796"/>
    <cellStyle name="Акцент4 2 5" xfId="797"/>
    <cellStyle name="Акцент4 2 6" xfId="798"/>
    <cellStyle name="Акцент4 3" xfId="799"/>
    <cellStyle name="Акцент4 4" xfId="800"/>
    <cellStyle name="Акцент4 5" xfId="801"/>
    <cellStyle name="Акцент4 6" xfId="802"/>
    <cellStyle name="Акцент4 7" xfId="803"/>
    <cellStyle name="Акцент5" xfId="271" builtinId="45" customBuiltin="1"/>
    <cellStyle name="Акцент5 2" xfId="272"/>
    <cellStyle name="Акцент5 2 2" xfId="273"/>
    <cellStyle name="Акцент5 2 3" xfId="804"/>
    <cellStyle name="Акцент5 2 4" xfId="805"/>
    <cellStyle name="Акцент5 2 5" xfId="806"/>
    <cellStyle name="Акцент5 2 6" xfId="807"/>
    <cellStyle name="Акцент5 3" xfId="808"/>
    <cellStyle name="Акцент5 4" xfId="809"/>
    <cellStyle name="Акцент5 5" xfId="810"/>
    <cellStyle name="Акцент5 6" xfId="811"/>
    <cellStyle name="Акцент5 7" xfId="812"/>
    <cellStyle name="Акцент6" xfId="274" builtinId="49" customBuiltin="1"/>
    <cellStyle name="Акцент6 2" xfId="275"/>
    <cellStyle name="Акцент6 2 2" xfId="276"/>
    <cellStyle name="Акцент6 2 3" xfId="813"/>
    <cellStyle name="Акцент6 2 4" xfId="814"/>
    <cellStyle name="Акцент6 2 5" xfId="815"/>
    <cellStyle name="Акцент6 2 6" xfId="816"/>
    <cellStyle name="Акцент6 3" xfId="817"/>
    <cellStyle name="Акцент6 4" xfId="818"/>
    <cellStyle name="Акцент6 5" xfId="819"/>
    <cellStyle name="Акцент6 6" xfId="820"/>
    <cellStyle name="Акцент6 7" xfId="821"/>
    <cellStyle name="Ввод " xfId="277" builtinId="20" customBuiltin="1"/>
    <cellStyle name="Ввод  2" xfId="278"/>
    <cellStyle name="Ввод  2 2" xfId="279"/>
    <cellStyle name="Ввод  2 3" xfId="822"/>
    <cellStyle name="Ввод  2 4" xfId="823"/>
    <cellStyle name="Ввод  2 5" xfId="824"/>
    <cellStyle name="Ввод  2 6" xfId="825"/>
    <cellStyle name="Ввод  2_индекс ПРБ 19 тайл" xfId="826"/>
    <cellStyle name="Ввод  3" xfId="827"/>
    <cellStyle name="Ввод  4" xfId="828"/>
    <cellStyle name="Ввод  5" xfId="829"/>
    <cellStyle name="Ввод  6" xfId="830"/>
    <cellStyle name="Ввод  7" xfId="831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32"/>
    <cellStyle name="Вывод 2 4" xfId="833"/>
    <cellStyle name="Вывод 2 5" xfId="834"/>
    <cellStyle name="Вывод 2 6" xfId="835"/>
    <cellStyle name="Вывод 2_индекс ПРБ 19 тайл" xfId="836"/>
    <cellStyle name="Вывод 3" xfId="837"/>
    <cellStyle name="Вывод 4" xfId="838"/>
    <cellStyle name="Вывод 5" xfId="839"/>
    <cellStyle name="Вывод 6" xfId="840"/>
    <cellStyle name="Вывод 7" xfId="841"/>
    <cellStyle name="Вычисление" xfId="285" builtinId="22" customBuiltin="1"/>
    <cellStyle name="Вычисление 2" xfId="286"/>
    <cellStyle name="Вычисление 2 2" xfId="287"/>
    <cellStyle name="Вычисление 2 3" xfId="842"/>
    <cellStyle name="Вычисление 2 4" xfId="843"/>
    <cellStyle name="Вычисление 2 5" xfId="844"/>
    <cellStyle name="Вычисление 2 6" xfId="845"/>
    <cellStyle name="Вычисление 2_индекс ПРБ 19 тайл" xfId="846"/>
    <cellStyle name="Вычисление 3" xfId="847"/>
    <cellStyle name="Вычисление 4" xfId="848"/>
    <cellStyle name="Вычисление 5" xfId="849"/>
    <cellStyle name="Вычисление 6" xfId="850"/>
    <cellStyle name="Вычисление 7" xfId="851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52"/>
    <cellStyle name="Заголовок 1 2 4" xfId="853"/>
    <cellStyle name="Заголовок 1 2 5" xfId="854"/>
    <cellStyle name="Заголовок 1 2 6" xfId="855"/>
    <cellStyle name="Заголовок 1 2_индекс ПРБ 19 тайл" xfId="856"/>
    <cellStyle name="Заголовок 1 3" xfId="857"/>
    <cellStyle name="Заголовок 1 4" xfId="858"/>
    <cellStyle name="Заголовок 1 5" xfId="859"/>
    <cellStyle name="Заголовок 1 6" xfId="860"/>
    <cellStyle name="Заголовок 1 7" xfId="861"/>
    <cellStyle name="Заголовок 2" xfId="293" builtinId="17" customBuiltin="1"/>
    <cellStyle name="Заголовок 2 2" xfId="294"/>
    <cellStyle name="Заголовок 2 2 2" xfId="295"/>
    <cellStyle name="Заголовок 2 2 3" xfId="862"/>
    <cellStyle name="Заголовок 2 2 4" xfId="863"/>
    <cellStyle name="Заголовок 2 2 5" xfId="864"/>
    <cellStyle name="Заголовок 2 2 6" xfId="865"/>
    <cellStyle name="Заголовок 2 2_индекс ПРБ 19 тайл" xfId="866"/>
    <cellStyle name="Заголовок 2 3" xfId="867"/>
    <cellStyle name="Заголовок 2 4" xfId="868"/>
    <cellStyle name="Заголовок 2 5" xfId="869"/>
    <cellStyle name="Заголовок 2 6" xfId="870"/>
    <cellStyle name="Заголовок 2 7" xfId="871"/>
    <cellStyle name="Заголовок 3" xfId="296" builtinId="18" customBuiltin="1"/>
    <cellStyle name="Заголовок 3 2" xfId="297"/>
    <cellStyle name="Заголовок 3 2 2" xfId="298"/>
    <cellStyle name="Заголовок 3 2 3" xfId="872"/>
    <cellStyle name="Заголовок 3 2 4" xfId="873"/>
    <cellStyle name="Заголовок 3 2 5" xfId="874"/>
    <cellStyle name="Заголовок 3 2 6" xfId="875"/>
    <cellStyle name="Заголовок 3 2_индекс ПРБ 19 тайл" xfId="876"/>
    <cellStyle name="Заголовок 3 3" xfId="877"/>
    <cellStyle name="Заголовок 3 4" xfId="878"/>
    <cellStyle name="Заголовок 3 5" xfId="879"/>
    <cellStyle name="Заголовок 3 6" xfId="880"/>
    <cellStyle name="Заголовок 3 7" xfId="881"/>
    <cellStyle name="Заголовок 4" xfId="299" builtinId="19" customBuiltin="1"/>
    <cellStyle name="Заголовок 4 2" xfId="300"/>
    <cellStyle name="Заголовок 4 2 2" xfId="301"/>
    <cellStyle name="Заголовок 4 2 3" xfId="882"/>
    <cellStyle name="Заголовок 4 2 4" xfId="883"/>
    <cellStyle name="Заголовок 4 2 5" xfId="884"/>
    <cellStyle name="Заголовок 4 2 6" xfId="885"/>
    <cellStyle name="Заголовок 4 3" xfId="886"/>
    <cellStyle name="Заголовок 4 4" xfId="887"/>
    <cellStyle name="Заголовок 4 5" xfId="888"/>
    <cellStyle name="Заголовок 4 6" xfId="889"/>
    <cellStyle name="Заголовок 4 7" xfId="890"/>
    <cellStyle name="Звезды" xfId="302"/>
    <cellStyle name="Индексы" xfId="303"/>
    <cellStyle name="Индексы 2" xfId="891"/>
    <cellStyle name="Индексы 3" xfId="892"/>
    <cellStyle name="Итог" xfId="304" builtinId="25" customBuiltin="1"/>
    <cellStyle name="Итог 2" xfId="305"/>
    <cellStyle name="Итог 2 2" xfId="306"/>
    <cellStyle name="Итог 2 3" xfId="893"/>
    <cellStyle name="Итог 2 4" xfId="894"/>
    <cellStyle name="Итог 2 5" xfId="895"/>
    <cellStyle name="Итог 2 6" xfId="896"/>
    <cellStyle name="Итог 2_индекс ПРБ 19 тайл" xfId="897"/>
    <cellStyle name="Итог 3" xfId="898"/>
    <cellStyle name="Итог 4" xfId="899"/>
    <cellStyle name="Итог 5" xfId="900"/>
    <cellStyle name="Итог 6" xfId="901"/>
    <cellStyle name="Итог 7" xfId="902"/>
    <cellStyle name="Итоги" xfId="307"/>
    <cellStyle name="ИтогоАктБазЦ" xfId="308"/>
    <cellStyle name="ИтогоАктБИМ" xfId="309"/>
    <cellStyle name="ИтогоАктБИМ 2" xfId="903"/>
    <cellStyle name="ИтогоАктБИМ 3" xfId="904"/>
    <cellStyle name="ИтогоАктРесМет" xfId="310"/>
    <cellStyle name="ИтогоАктРесМет 2" xfId="905"/>
    <cellStyle name="ИтогоАктРесМет 3" xfId="906"/>
    <cellStyle name="ИтогоАктТекЦ" xfId="907"/>
    <cellStyle name="ИтогоБазЦ" xfId="311"/>
    <cellStyle name="ИтогоБИМ" xfId="312"/>
    <cellStyle name="ИтогоБИМ 2" xfId="908"/>
    <cellStyle name="ИтогоБИМ 3" xfId="909"/>
    <cellStyle name="ИтогоРесМет" xfId="313"/>
    <cellStyle name="ИтогоРесМет 2" xfId="910"/>
    <cellStyle name="ИтогоРесМет 3" xfId="911"/>
    <cellStyle name="ИтогоТекЦ" xfId="912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13"/>
    <cellStyle name="Контрольная ячейка 2 4" xfId="914"/>
    <cellStyle name="Контрольная ячейка 2 5" xfId="915"/>
    <cellStyle name="Контрольная ячейка 2 6" xfId="916"/>
    <cellStyle name="Контрольная ячейка 2_индекс ПРБ 19 тайл" xfId="917"/>
    <cellStyle name="Контрольная ячейка 3" xfId="918"/>
    <cellStyle name="Контрольная ячейка 4" xfId="919"/>
    <cellStyle name="Контрольная ячейка 5" xfId="920"/>
    <cellStyle name="Контрольная ячейка 6" xfId="921"/>
    <cellStyle name="Контрольная ячейка 7" xfId="922"/>
    <cellStyle name="ЛокСмета" xfId="317"/>
    <cellStyle name="ЛокСмета 2" xfId="923"/>
    <cellStyle name="ЛокСмета 3" xfId="924"/>
    <cellStyle name="ЛокСмета 4" xfId="925"/>
    <cellStyle name="ЛокСмета 5" xfId="926"/>
    <cellStyle name="ЛокСмета 6" xfId="927"/>
    <cellStyle name="ЛокСмета_Res_Сводная ресурсная ведомость1" xfId="928"/>
    <cellStyle name="ЛокСмМТСН" xfId="318"/>
    <cellStyle name="ЛокСмМТСН 2" xfId="929"/>
    <cellStyle name="ЛокСмМТСН 3" xfId="930"/>
    <cellStyle name="М29" xfId="319"/>
    <cellStyle name="М29 2" xfId="931"/>
    <cellStyle name="М29 3" xfId="932"/>
    <cellStyle name="Название" xfId="320" builtinId="15" customBuiltin="1"/>
    <cellStyle name="Название 2" xfId="321"/>
    <cellStyle name="Название 2 2" xfId="322"/>
    <cellStyle name="Название 2 3" xfId="933"/>
    <cellStyle name="Название 2 4" xfId="934"/>
    <cellStyle name="Название 2 5" xfId="935"/>
    <cellStyle name="Название 2 6" xfId="936"/>
    <cellStyle name="Название 3" xfId="937"/>
    <cellStyle name="Название 4" xfId="938"/>
    <cellStyle name="Название 5" xfId="939"/>
    <cellStyle name="Название 6" xfId="940"/>
    <cellStyle name="Название 7" xfId="941"/>
    <cellStyle name="Нейтральный" xfId="323" builtinId="28" customBuiltin="1"/>
    <cellStyle name="Нейтральный 2" xfId="324"/>
    <cellStyle name="Нейтральный 2 2" xfId="325"/>
    <cellStyle name="Нейтральный 2 3" xfId="942"/>
    <cellStyle name="Нейтральный 2 4" xfId="943"/>
    <cellStyle name="Нейтральный 2 5" xfId="944"/>
    <cellStyle name="Нейтральный 2 6" xfId="945"/>
    <cellStyle name="Нейтральный 3" xfId="946"/>
    <cellStyle name="Нейтральный 4" xfId="947"/>
    <cellStyle name="Нейтральный 5" xfId="948"/>
    <cellStyle name="Нейтральный 6" xfId="949"/>
    <cellStyle name="Нейтральный 7" xfId="950"/>
    <cellStyle name="ОбСмета" xfId="326"/>
    <cellStyle name="ОбСмета 2" xfId="951"/>
    <cellStyle name="ОбСмета 3" xfId="952"/>
    <cellStyle name="Обычный" xfId="0" builtinId="0"/>
    <cellStyle name="Обычный 10" xfId="327"/>
    <cellStyle name="Обычный 10 2" xfId="328"/>
    <cellStyle name="Обычный 10 2 2" xfId="953"/>
    <cellStyle name="Обычный 10 2 3" xfId="954"/>
    <cellStyle name="Обычный 10 3" xfId="955"/>
    <cellStyle name="Обычный 10_Индекс  ограждение мостов" xfId="956"/>
    <cellStyle name="Обычный 100" xfId="329"/>
    <cellStyle name="Обычный 101" xfId="957"/>
    <cellStyle name="Обычный 102" xfId="958"/>
    <cellStyle name="Обычный 103" xfId="959"/>
    <cellStyle name="Обычный 104" xfId="960"/>
    <cellStyle name="Обычный 105" xfId="961"/>
    <cellStyle name="Обычный 106" xfId="962"/>
    <cellStyle name="Обычный 107" xfId="963"/>
    <cellStyle name="Обычный 108" xfId="964"/>
    <cellStyle name="Обычный 109" xfId="330"/>
    <cellStyle name="Обычный 11" xfId="331"/>
    <cellStyle name="Обычный 11 2" xfId="965"/>
    <cellStyle name="Обычный 11_Новый формат приложения № 3 ( к договору) ответ на Ваши корр. 16.02." xfId="966"/>
    <cellStyle name="Обычный 110" xfId="967"/>
    <cellStyle name="Обычный 111" xfId="968"/>
    <cellStyle name="Обычный 112" xfId="969"/>
    <cellStyle name="Обычный 113" xfId="970"/>
    <cellStyle name="Обычный 114" xfId="971"/>
    <cellStyle name="Обычный 115" xfId="972"/>
    <cellStyle name="Обычный 116" xfId="973"/>
    <cellStyle name="Обычный 117" xfId="974"/>
    <cellStyle name="Обычный 118" xfId="975"/>
    <cellStyle name="Обычный 119" xfId="976"/>
    <cellStyle name="Обычный 12" xfId="332"/>
    <cellStyle name="Обычный 12 2" xfId="333"/>
    <cellStyle name="Обычный 120" xfId="977"/>
    <cellStyle name="Обычный 121" xfId="978"/>
    <cellStyle name="Обычный 122" xfId="979"/>
    <cellStyle name="Обычный 123" xfId="980"/>
    <cellStyle name="Обычный 124" xfId="981"/>
    <cellStyle name="Обычный 125" xfId="982"/>
    <cellStyle name="Обычный 126" xfId="983"/>
    <cellStyle name="Обычный 127" xfId="984"/>
    <cellStyle name="Обычный 128" xfId="985"/>
    <cellStyle name="Обычный 129" xfId="986"/>
    <cellStyle name="Обычный 13" xfId="334"/>
    <cellStyle name="Обычный 130" xfId="987"/>
    <cellStyle name="Обычный 131" xfId="988"/>
    <cellStyle name="Обычный 132" xfId="989"/>
    <cellStyle name="Обычный 133" xfId="990"/>
    <cellStyle name="Обычный 134" xfId="991"/>
    <cellStyle name="Обычный 135" xfId="992"/>
    <cellStyle name="Обычный 136" xfId="993"/>
    <cellStyle name="Обычный 137" xfId="994"/>
    <cellStyle name="Обычный 138" xfId="995"/>
    <cellStyle name="Обычный 139" xfId="996"/>
    <cellStyle name="Обычный 14" xfId="335"/>
    <cellStyle name="Обычный 140" xfId="997"/>
    <cellStyle name="Обычный 141" xfId="998"/>
    <cellStyle name="Обычный 142" xfId="999"/>
    <cellStyle name="Обычный 143" xfId="1000"/>
    <cellStyle name="Обычный 144" xfId="1001"/>
    <cellStyle name="Обычный 145" xfId="1002"/>
    <cellStyle name="Обычный 146" xfId="1003"/>
    <cellStyle name="Обычный 147" xfId="1004"/>
    <cellStyle name="Обычный 148" xfId="1005"/>
    <cellStyle name="Обычный 149" xfId="1006"/>
    <cellStyle name="Обычный 15" xfId="336"/>
    <cellStyle name="Обычный 150" xfId="1007"/>
    <cellStyle name="Обычный 151" xfId="1008"/>
    <cellStyle name="Обычный 152" xfId="1009"/>
    <cellStyle name="Обычный 153" xfId="1010"/>
    <cellStyle name="Обычный 154" xfId="1011"/>
    <cellStyle name="Обычный 155" xfId="1012"/>
    <cellStyle name="Обычный 156" xfId="1013"/>
    <cellStyle name="Обычный 157" xfId="1014"/>
    <cellStyle name="Обычный 158" xfId="1015"/>
    <cellStyle name="Обычный 159" xfId="1016"/>
    <cellStyle name="Обычный 16" xfId="337"/>
    <cellStyle name="Обычный 160" xfId="1017"/>
    <cellStyle name="Обычный 161" xfId="1018"/>
    <cellStyle name="Обычный 162" xfId="1019"/>
    <cellStyle name="Обычный 163" xfId="1020"/>
    <cellStyle name="Обычный 164" xfId="1021"/>
    <cellStyle name="Обычный 165" xfId="1022"/>
    <cellStyle name="Обычный 166" xfId="1023"/>
    <cellStyle name="Обычный 167" xfId="1024"/>
    <cellStyle name="Обычный 168" xfId="1025"/>
    <cellStyle name="Обычный 169" xfId="1026"/>
    <cellStyle name="Обычный 17" xfId="338"/>
    <cellStyle name="Обычный 170" xfId="1027"/>
    <cellStyle name="Обычный 171" xfId="1028"/>
    <cellStyle name="Обычный 172" xfId="1029"/>
    <cellStyle name="Обычный 173" xfId="1030"/>
    <cellStyle name="Обычный 174" xfId="1031"/>
    <cellStyle name="Обычный 175" xfId="1032"/>
    <cellStyle name="Обычный 176" xfId="1033"/>
    <cellStyle name="Обычный 177" xfId="1034"/>
    <cellStyle name="Обычный 178" xfId="1035"/>
    <cellStyle name="Обычный 179" xfId="1036"/>
    <cellStyle name="Обычный 18" xfId="1037"/>
    <cellStyle name="Обычный 180" xfId="1038"/>
    <cellStyle name="Обычный 181" xfId="1039"/>
    <cellStyle name="Обычный 182" xfId="1040"/>
    <cellStyle name="Обычный 183" xfId="1041"/>
    <cellStyle name="Обычный 184" xfId="1042"/>
    <cellStyle name="Обычный 185" xfId="1043"/>
    <cellStyle name="Обычный 186" xfId="1044"/>
    <cellStyle name="Обычный 187" xfId="1045"/>
    <cellStyle name="Обычный 188" xfId="1046"/>
    <cellStyle name="Обычный 189" xfId="1047"/>
    <cellStyle name="Обычный 19" xfId="1048"/>
    <cellStyle name="Обычный 190" xfId="1049"/>
    <cellStyle name="Обычный 191" xfId="1050"/>
    <cellStyle name="Обычный 192" xfId="1051"/>
    <cellStyle name="Обычный 193" xfId="1052"/>
    <cellStyle name="Обычный 194" xfId="1053"/>
    <cellStyle name="Обычный 195" xfId="1054"/>
    <cellStyle name="Обычный 196" xfId="1055"/>
    <cellStyle name="Обычный 197" xfId="1056"/>
    <cellStyle name="Обычный 198" xfId="1057"/>
    <cellStyle name="Обычный 199" xfId="1058"/>
    <cellStyle name="Обычный 2" xfId="339"/>
    <cellStyle name="Обычный 2 10" xfId="340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9"/>
    <cellStyle name="Обычный 2 2 2 2 2 2 2 2" xfId="1060"/>
    <cellStyle name="Обычный 2 2 2 2 2 2 2 2 2" xfId="1061"/>
    <cellStyle name="Обычный 2 2 2 2 2 2 2 2 2 2" xfId="1062"/>
    <cellStyle name="Обычный 2 2 2 2 2 2 2 2 2 3" xfId="1063"/>
    <cellStyle name="Обычный 2 2 2 2 2 2 2 2 3" xfId="1064"/>
    <cellStyle name="Обычный 2 2 2 2 2 2 2 2 4" xfId="1065"/>
    <cellStyle name="Обычный 2 2 2 2 2 2 2 2 5" xfId="1066"/>
    <cellStyle name="Обычный 2 2 2 2 2 2 2 2 6" xfId="1067"/>
    <cellStyle name="Обычный 2 2 2 2 2 2 2 3" xfId="1068"/>
    <cellStyle name="Обычный 2 2 2 2 2 2 2 3 2" xfId="1069"/>
    <cellStyle name="Обычный 2 2 2 2 2 2 2 3 3" xfId="1070"/>
    <cellStyle name="Обычный 2 2 2 2 2 2 2 4" xfId="1071"/>
    <cellStyle name="Обычный 2 2 2 2 2 2 2 5" xfId="1072"/>
    <cellStyle name="Обычный 2 2 2 2 2 2 2 6" xfId="1073"/>
    <cellStyle name="Обычный 2 2 2 2 2 2 3" xfId="1074"/>
    <cellStyle name="Обычный 2 2 2 2 2 2 4" xfId="1075"/>
    <cellStyle name="Обычный 2 2 2 2 2 2 4 2" xfId="1076"/>
    <cellStyle name="Обычный 2 2 2 2 2 2 4 3" xfId="1077"/>
    <cellStyle name="Обычный 2 2 2 2 2 2 5" xfId="1078"/>
    <cellStyle name="Обычный 2 2 2 2 2 2 6" xfId="1079"/>
    <cellStyle name="Обычный 2 2 2 2 2 2 7" xfId="1080"/>
    <cellStyle name="Обычный 2 2 2 2 2 3" xfId="1081"/>
    <cellStyle name="Обычный 2 2 2 2 2 3 2" xfId="1082"/>
    <cellStyle name="Обычный 2 2 2 2 2 4" xfId="1083"/>
    <cellStyle name="Обычный 2 2 2 2 2 4 2" xfId="1084"/>
    <cellStyle name="Обычный 2 2 2 2 2 4 3" xfId="1085"/>
    <cellStyle name="Обычный 2 2 2 2 2 5" xfId="1086"/>
    <cellStyle name="Обычный 2 2 2 2 2 6" xfId="1087"/>
    <cellStyle name="Обычный 2 2 2 2 2 7" xfId="1088"/>
    <cellStyle name="Обычный 2 2 2 2 2_Индекс  ограждение мостов" xfId="1089"/>
    <cellStyle name="Обычный 2 2 2 2 3" xfId="1090"/>
    <cellStyle name="Обычный 2 2 2 2 3 2" xfId="1091"/>
    <cellStyle name="Обычный 2 2 2 2 4" xfId="1092"/>
    <cellStyle name="Обычный 2 2 2 2 4 2" xfId="1093"/>
    <cellStyle name="Обычный 2 2 2 2 4 3" xfId="1094"/>
    <cellStyle name="Обычный 2 2 2 2 5" xfId="1095"/>
    <cellStyle name="Обычный 2 2 2 2 6" xfId="1096"/>
    <cellStyle name="Обычный 2 2 2 2 7" xfId="1097"/>
    <cellStyle name="Обычный 2 2 2 3" xfId="346"/>
    <cellStyle name="Обычный 2 2 2 4" xfId="1098"/>
    <cellStyle name="Обычный 2 2 2 4 2" xfId="1099"/>
    <cellStyle name="Обычный 2 2 2 5" xfId="1100"/>
    <cellStyle name="Обычный 2 2 2 5 2" xfId="1101"/>
    <cellStyle name="Обычный 2 2 2 5 3" xfId="1102"/>
    <cellStyle name="Обычный 2 2 2 6" xfId="1103"/>
    <cellStyle name="Обычный 2 2 2 7" xfId="1104"/>
    <cellStyle name="Обычный 2 2 2 8" xfId="1105"/>
    <cellStyle name="Обычный 2 2 2_Индекс  ограждение мостов" xfId="1106"/>
    <cellStyle name="Обычный 2 2 3" xfId="347"/>
    <cellStyle name="Обычный 2 2 3 2" xfId="1107"/>
    <cellStyle name="Обычный 2 2 3 3" xfId="1108"/>
    <cellStyle name="Обычный 2 2 3 4" xfId="1109"/>
    <cellStyle name="Обычный 2 2 3_индекс ПРБ 19 тайл" xfId="1110"/>
    <cellStyle name="Обычный 2 2 4" xfId="1111"/>
    <cellStyle name="Обычный 2 2 4 2" xfId="1112"/>
    <cellStyle name="Обычный 2 2 4 2 2" xfId="1113"/>
    <cellStyle name="Обычный 2 2 4 2 3" xfId="1114"/>
    <cellStyle name="Обычный 2 2 4 2 4" xfId="1115"/>
    <cellStyle name="Обычный 2 2 4 2_индекс ПРБ 19 тайл" xfId="1116"/>
    <cellStyle name="Обычный 2 2 4 3" xfId="1117"/>
    <cellStyle name="Обычный 2 2 4 4" xfId="1118"/>
    <cellStyle name="Обычный 2 2 4_индекс ПРБ 19 тайл" xfId="1119"/>
    <cellStyle name="Обычный 2 2 5" xfId="1120"/>
    <cellStyle name="Обычный 2 2 5 2" xfId="1121"/>
    <cellStyle name="Обычный 2 2 5 3" xfId="1122"/>
    <cellStyle name="Обычный 2 2 6" xfId="1123"/>
    <cellStyle name="Обычный 2 2 7" xfId="1124"/>
    <cellStyle name="Обычный 2 2 8" xfId="1125"/>
    <cellStyle name="Обычный 2 2_Егоза" xfId="1126"/>
    <cellStyle name="Обычный 2 3" xfId="348"/>
    <cellStyle name="Обычный 2 3 2" xfId="349"/>
    <cellStyle name="Обычный 2 3 3" xfId="1127"/>
    <cellStyle name="Обычный 2 3 4" xfId="1128"/>
    <cellStyle name="Обычный 2 3_индекс ПРБ 19 тайл" xfId="1129"/>
    <cellStyle name="Обычный 2 4" xfId="1130"/>
    <cellStyle name="Обычный 2 5" xfId="1131"/>
    <cellStyle name="Обычный 2 6" xfId="1132"/>
    <cellStyle name="Обычный 2 7" xfId="1133"/>
    <cellStyle name="Обычный 2_4С- МФС Чистинное индекс пересчет" xfId="1134"/>
    <cellStyle name="Обычный 2_Индекс РУ 3 №3 " xfId="350"/>
    <cellStyle name="Обычный 20" xfId="1135"/>
    <cellStyle name="Обычный 200" xfId="1136"/>
    <cellStyle name="Обычный 201" xfId="1137"/>
    <cellStyle name="Обычный 202" xfId="1138"/>
    <cellStyle name="Обычный 203" xfId="1139"/>
    <cellStyle name="Обычный 204" xfId="1140"/>
    <cellStyle name="Обычный 205" xfId="1141"/>
    <cellStyle name="Обычный 206" xfId="1142"/>
    <cellStyle name="Обычный 207" xfId="1143"/>
    <cellStyle name="Обычный 208" xfId="1144"/>
    <cellStyle name="Обычный 209" xfId="1145"/>
    <cellStyle name="Обычный 21" xfId="1146"/>
    <cellStyle name="Обычный 210" xfId="1147"/>
    <cellStyle name="Обычный 211" xfId="1148"/>
    <cellStyle name="Обычный 212" xfId="1149"/>
    <cellStyle name="Обычный 213" xfId="1150"/>
    <cellStyle name="Обычный 214" xfId="1151"/>
    <cellStyle name="Обычный 215" xfId="1152"/>
    <cellStyle name="Обычный 216" xfId="1153"/>
    <cellStyle name="Обычный 217" xfId="1154"/>
    <cellStyle name="Обычный 218" xfId="1155"/>
    <cellStyle name="Обычный 219" xfId="1156"/>
    <cellStyle name="Обычный 22" xfId="1157"/>
    <cellStyle name="Обычный 220" xfId="1158"/>
    <cellStyle name="Обычный 221" xfId="1159"/>
    <cellStyle name="Обычный 222" xfId="1160"/>
    <cellStyle name="Обычный 223" xfId="1161"/>
    <cellStyle name="Обычный 224" xfId="1162"/>
    <cellStyle name="Обычный 225" xfId="1163"/>
    <cellStyle name="Обычный 226" xfId="1164"/>
    <cellStyle name="Обычный 227" xfId="1165"/>
    <cellStyle name="Обычный 228" xfId="1166"/>
    <cellStyle name="Обычный 229" xfId="1167"/>
    <cellStyle name="Обычный 23" xfId="1168"/>
    <cellStyle name="Обычный 230" xfId="1169"/>
    <cellStyle name="Обычный 231" xfId="1170"/>
    <cellStyle name="Обычный 232" xfId="1171"/>
    <cellStyle name="Обычный 233" xfId="1172"/>
    <cellStyle name="Обычный 234" xfId="1173"/>
    <cellStyle name="Обычный 235" xfId="1174"/>
    <cellStyle name="Обычный 236" xfId="1175"/>
    <cellStyle name="Обычный 237" xfId="1176"/>
    <cellStyle name="Обычный 238" xfId="1177"/>
    <cellStyle name="Обычный 239" xfId="1178"/>
    <cellStyle name="Обычный 24" xfId="1179"/>
    <cellStyle name="Обычный 240" xfId="1180"/>
    <cellStyle name="Обычный 241" xfId="1181"/>
    <cellStyle name="Обычный 242" xfId="1182"/>
    <cellStyle name="Обычный 243" xfId="1183"/>
    <cellStyle name="Обычный 244" xfId="1184"/>
    <cellStyle name="Обычный 245" xfId="1185"/>
    <cellStyle name="Обычный 246" xfId="1186"/>
    <cellStyle name="Обычный 247" xfId="1187"/>
    <cellStyle name="Обычный 248" xfId="1188"/>
    <cellStyle name="Обычный 249" xfId="1189"/>
    <cellStyle name="Обычный 25" xfId="1190"/>
    <cellStyle name="Обычный 250" xfId="1191"/>
    <cellStyle name="Обычный 251" xfId="1192"/>
    <cellStyle name="Обычный 252" xfId="1193"/>
    <cellStyle name="Обычный 253" xfId="1194"/>
    <cellStyle name="Обычный 254" xfId="1195"/>
    <cellStyle name="Обычный 255" xfId="1196"/>
    <cellStyle name="Обычный 256" xfId="1197"/>
    <cellStyle name="Обычный 257" xfId="1198"/>
    <cellStyle name="Обычный 258" xfId="1199"/>
    <cellStyle name="Обычный 259" xfId="1200"/>
    <cellStyle name="Обычный 26" xfId="1201"/>
    <cellStyle name="Обычный 260" xfId="1202"/>
    <cellStyle name="Обычный 261" xfId="1203"/>
    <cellStyle name="Обычный 262" xfId="1204"/>
    <cellStyle name="Обычный 263" xfId="1205"/>
    <cellStyle name="Обычный 264" xfId="1206"/>
    <cellStyle name="Обычный 265" xfId="1207"/>
    <cellStyle name="Обычный 266" xfId="1208"/>
    <cellStyle name="Обычный 267" xfId="1209"/>
    <cellStyle name="Обычный 268" xfId="1210"/>
    <cellStyle name="Обычный 269" xfId="1211"/>
    <cellStyle name="Обычный 27" xfId="1212"/>
    <cellStyle name="Обычный 270" xfId="1213"/>
    <cellStyle name="Обычный 271" xfId="1214"/>
    <cellStyle name="Обычный 272" xfId="1215"/>
    <cellStyle name="Обычный 273" xfId="1216"/>
    <cellStyle name="Обычный 274" xfId="1217"/>
    <cellStyle name="Обычный 275" xfId="1218"/>
    <cellStyle name="Обычный 276" xfId="1219"/>
    <cellStyle name="Обычный 277" xfId="1220"/>
    <cellStyle name="Обычный 278" xfId="1221"/>
    <cellStyle name="Обычный 279" xfId="1222"/>
    <cellStyle name="Обычный 28" xfId="1223"/>
    <cellStyle name="Обычный 280" xfId="1224"/>
    <cellStyle name="Обычный 281" xfId="1225"/>
    <cellStyle name="Обычный 282" xfId="1226"/>
    <cellStyle name="Обычный 283" xfId="1227"/>
    <cellStyle name="Обычный 284" xfId="1228"/>
    <cellStyle name="Обычный 285" xfId="1229"/>
    <cellStyle name="Обычный 286" xfId="1230"/>
    <cellStyle name="Обычный 287" xfId="1231"/>
    <cellStyle name="Обычный 288" xfId="1232"/>
    <cellStyle name="Обычный 289" xfId="1233"/>
    <cellStyle name="Обычный 29" xfId="1234"/>
    <cellStyle name="Обычный 290" xfId="1235"/>
    <cellStyle name="Обычный 291" xfId="1236"/>
    <cellStyle name="Обычный 292" xfId="1237"/>
    <cellStyle name="Обычный 293" xfId="1238"/>
    <cellStyle name="Обычный 294" xfId="1239"/>
    <cellStyle name="Обычный 295" xfId="1240"/>
    <cellStyle name="Обычный 296" xfId="1241"/>
    <cellStyle name="Обычный 297" xfId="1242"/>
    <cellStyle name="Обычный 298" xfId="1243"/>
    <cellStyle name="Обычный 299" xfId="1244"/>
    <cellStyle name="Обычный 3" xfId="351"/>
    <cellStyle name="Обычный 3 2" xfId="1245"/>
    <cellStyle name="Обычный 3 2 2" xfId="352"/>
    <cellStyle name="Обычный 3 2 3" xfId="1246"/>
    <cellStyle name="Обычный 3 2 4" xfId="1247"/>
    <cellStyle name="Обычный 3 2_Заявка 19, 69, 54" xfId="1248"/>
    <cellStyle name="Обычный 3 3" xfId="1249"/>
    <cellStyle name="Обычный 3 3 2" xfId="1250"/>
    <cellStyle name="Обычный 3 3 3" xfId="1251"/>
    <cellStyle name="Обычный 3 3 4" xfId="1252"/>
    <cellStyle name="Обычный 3 3_Заявка 19, 69, 54" xfId="1253"/>
    <cellStyle name="Обычный 3 4" xfId="1254"/>
    <cellStyle name="Обычный 3 4 2" xfId="1255"/>
    <cellStyle name="Обычный 3 4 3" xfId="1256"/>
    <cellStyle name="Обычный 3 4_Егоза" xfId="1257"/>
    <cellStyle name="Обычный 3 5" xfId="1258"/>
    <cellStyle name="Обычный 3 5 2" xfId="1259"/>
    <cellStyle name="Обычный 3 5 3" xfId="1260"/>
    <cellStyle name="Обычный 3 5_Егоза" xfId="1261"/>
    <cellStyle name="Обычный 3 6" xfId="1262"/>
    <cellStyle name="Обычный 3 6 2" xfId="1263"/>
    <cellStyle name="Обычный 3 6 3" xfId="1264"/>
    <cellStyle name="Обычный 3 6_Егоза" xfId="1265"/>
    <cellStyle name="Обычный 3 7" xfId="1266"/>
    <cellStyle name="Обычный 3 7 2" xfId="1267"/>
    <cellStyle name="Обычный 3 7 3" xfId="1268"/>
    <cellStyle name="Обычный 3 7_Егоза" xfId="1269"/>
    <cellStyle name="Обычный 3 8" xfId="1270"/>
    <cellStyle name="Обычный 3 9" xfId="1271"/>
    <cellStyle name="Обычный 3_Егоза" xfId="1272"/>
    <cellStyle name="Обычный 30" xfId="1273"/>
    <cellStyle name="Обычный 300" xfId="1274"/>
    <cellStyle name="Обычный 301" xfId="1275"/>
    <cellStyle name="Обычный 302" xfId="1276"/>
    <cellStyle name="Обычный 303" xfId="1277"/>
    <cellStyle name="Обычный 304" xfId="1278"/>
    <cellStyle name="Обычный 305" xfId="1279"/>
    <cellStyle name="Обычный 306" xfId="1280"/>
    <cellStyle name="Обычный 307" xfId="1281"/>
    <cellStyle name="Обычный 308" xfId="1282"/>
    <cellStyle name="Обычный 309" xfId="1283"/>
    <cellStyle name="Обычный 31" xfId="1284"/>
    <cellStyle name="Обычный 310" xfId="1285"/>
    <cellStyle name="Обычный 311" xfId="1286"/>
    <cellStyle name="Обычный 312" xfId="1287"/>
    <cellStyle name="Обычный 313" xfId="1288"/>
    <cellStyle name="Обычный 314" xfId="1289"/>
    <cellStyle name="Обычный 315" xfId="1290"/>
    <cellStyle name="Обычный 316" xfId="1291"/>
    <cellStyle name="Обычный 317" xfId="1292"/>
    <cellStyle name="Обычный 318" xfId="1293"/>
    <cellStyle name="Обычный 319" xfId="1294"/>
    <cellStyle name="Обычный 32" xfId="1295"/>
    <cellStyle name="Обычный 320" xfId="1296"/>
    <cellStyle name="Обычный 321" xfId="1297"/>
    <cellStyle name="Обычный 322" xfId="1298"/>
    <cellStyle name="Обычный 323" xfId="1299"/>
    <cellStyle name="Обычный 324" xfId="1300"/>
    <cellStyle name="Обычный 325" xfId="1301"/>
    <cellStyle name="Обычный 326" xfId="1302"/>
    <cellStyle name="Обычный 327" xfId="1303"/>
    <cellStyle name="Обычный 328" xfId="1304"/>
    <cellStyle name="Обычный 329" xfId="1305"/>
    <cellStyle name="Обычный 33" xfId="1306"/>
    <cellStyle name="Обычный 330" xfId="1307"/>
    <cellStyle name="Обычный 331" xfId="1308"/>
    <cellStyle name="Обычный 332" xfId="1309"/>
    <cellStyle name="Обычный 333" xfId="1310"/>
    <cellStyle name="Обычный 334" xfId="1311"/>
    <cellStyle name="Обычный 335" xfId="1312"/>
    <cellStyle name="Обычный 336" xfId="1313"/>
    <cellStyle name="Обычный 337" xfId="1314"/>
    <cellStyle name="Обычный 338" xfId="1315"/>
    <cellStyle name="Обычный 339" xfId="1316"/>
    <cellStyle name="Обычный 34" xfId="1317"/>
    <cellStyle name="Обычный 34 2" xfId="1318"/>
    <cellStyle name="Обычный 34 3" xfId="1319"/>
    <cellStyle name="Обычный 34 3 2" xfId="1320"/>
    <cellStyle name="Обычный 340" xfId="1321"/>
    <cellStyle name="Обычный 341" xfId="1322"/>
    <cellStyle name="Обычный 342" xfId="1323"/>
    <cellStyle name="Обычный 343" xfId="1324"/>
    <cellStyle name="Обычный 344" xfId="1325"/>
    <cellStyle name="Обычный 345" xfId="1326"/>
    <cellStyle name="Обычный 346" xfId="1327"/>
    <cellStyle name="Обычный 347" xfId="1328"/>
    <cellStyle name="Обычный 348" xfId="1329"/>
    <cellStyle name="Обычный 349" xfId="1330"/>
    <cellStyle name="Обычный 35" xfId="1331"/>
    <cellStyle name="Обычный 350" xfId="1332"/>
    <cellStyle name="Обычный 351" xfId="1333"/>
    <cellStyle name="Обычный 352" xfId="1334"/>
    <cellStyle name="Обычный 353" xfId="1335"/>
    <cellStyle name="Обычный 354" xfId="1336"/>
    <cellStyle name="Обычный 355" xfId="1337"/>
    <cellStyle name="Обычный 356" xfId="1338"/>
    <cellStyle name="Обычный 357" xfId="1339"/>
    <cellStyle name="Обычный 358" xfId="1340"/>
    <cellStyle name="Обычный 359" xfId="1341"/>
    <cellStyle name="Обычный 36" xfId="1342"/>
    <cellStyle name="Обычный 360" xfId="1343"/>
    <cellStyle name="Обычный 361" xfId="1344"/>
    <cellStyle name="Обычный 362" xfId="1345"/>
    <cellStyle name="Обычный 363" xfId="1346"/>
    <cellStyle name="Обычный 364" xfId="1347"/>
    <cellStyle name="Обычный 365" xfId="1348"/>
    <cellStyle name="Обычный 366" xfId="1349"/>
    <cellStyle name="Обычный 367" xfId="1350"/>
    <cellStyle name="Обычный 368" xfId="1351"/>
    <cellStyle name="Обычный 369" xfId="1352"/>
    <cellStyle name="Обычный 37" xfId="1353"/>
    <cellStyle name="Обычный 370" xfId="1354"/>
    <cellStyle name="Обычный 371" xfId="1355"/>
    <cellStyle name="Обычный 372" xfId="1356"/>
    <cellStyle name="Обычный 373" xfId="1357"/>
    <cellStyle name="Обычный 374" xfId="1358"/>
    <cellStyle name="Обычный 375" xfId="1359"/>
    <cellStyle name="Обычный 376" xfId="1360"/>
    <cellStyle name="Обычный 377" xfId="1361"/>
    <cellStyle name="Обычный 378" xfId="1362"/>
    <cellStyle name="Обычный 379" xfId="1363"/>
    <cellStyle name="Обычный 38" xfId="1364"/>
    <cellStyle name="Обычный 380" xfId="1365"/>
    <cellStyle name="Обычный 381" xfId="1366"/>
    <cellStyle name="Обычный 382" xfId="1367"/>
    <cellStyle name="Обычный 383" xfId="1368"/>
    <cellStyle name="Обычный 384" xfId="1369"/>
    <cellStyle name="Обычный 385" xfId="1370"/>
    <cellStyle name="Обычный 386" xfId="1371"/>
    <cellStyle name="Обычный 387" xfId="1372"/>
    <cellStyle name="Обычный 388" xfId="1373"/>
    <cellStyle name="Обычный 389" xfId="1374"/>
    <cellStyle name="Обычный 39" xfId="1375"/>
    <cellStyle name="Обычный 390" xfId="1376"/>
    <cellStyle name="Обычный 391" xfId="1377"/>
    <cellStyle name="Обычный 392" xfId="1378"/>
    <cellStyle name="Обычный 393" xfId="1379"/>
    <cellStyle name="Обычный 394" xfId="1380"/>
    <cellStyle name="Обычный 395" xfId="1381"/>
    <cellStyle name="Обычный 396" xfId="1382"/>
    <cellStyle name="Обычный 397" xfId="1383"/>
    <cellStyle name="Обычный 398" xfId="1384"/>
    <cellStyle name="Обычный 399" xfId="1385"/>
    <cellStyle name="Обычный 4" xfId="353"/>
    <cellStyle name="Обычный 4 2" xfId="1386"/>
    <cellStyle name="Обычный 4 3" xfId="1387"/>
    <cellStyle name="Обычный 4 3 2" xfId="1388"/>
    <cellStyle name="Обычный 4 4" xfId="1389"/>
    <cellStyle name="Обычный 40" xfId="1390"/>
    <cellStyle name="Обычный 400" xfId="1391"/>
    <cellStyle name="Обычный 401" xfId="1392"/>
    <cellStyle name="Обычный 402" xfId="1393"/>
    <cellStyle name="Обычный 403" xfId="1394"/>
    <cellStyle name="Обычный 404" xfId="1395"/>
    <cellStyle name="Обычный 405" xfId="1396"/>
    <cellStyle name="Обычный 406" xfId="1397"/>
    <cellStyle name="Обычный 407" xfId="1398"/>
    <cellStyle name="Обычный 408" xfId="1399"/>
    <cellStyle name="Обычный 409" xfId="1400"/>
    <cellStyle name="Обычный 41" xfId="1401"/>
    <cellStyle name="Обычный 410" xfId="1402"/>
    <cellStyle name="Обычный 411" xfId="1403"/>
    <cellStyle name="Обычный 412" xfId="1404"/>
    <cellStyle name="Обычный 413" xfId="1405"/>
    <cellStyle name="Обычный 414" xfId="1406"/>
    <cellStyle name="Обычный 415" xfId="1407"/>
    <cellStyle name="Обычный 416" xfId="1408"/>
    <cellStyle name="Обычный 417" xfId="1409"/>
    <cellStyle name="Обычный 418" xfId="1410"/>
    <cellStyle name="Обычный 419" xfId="1411"/>
    <cellStyle name="Обычный 42" xfId="1412"/>
    <cellStyle name="Обычный 420" xfId="1413"/>
    <cellStyle name="Обычный 421" xfId="1414"/>
    <cellStyle name="Обычный 422" xfId="1415"/>
    <cellStyle name="Обычный 423" xfId="1416"/>
    <cellStyle name="Обычный 424" xfId="1417"/>
    <cellStyle name="Обычный 425" xfId="1418"/>
    <cellStyle name="Обычный 426" xfId="1419"/>
    <cellStyle name="Обычный 427" xfId="1420"/>
    <cellStyle name="Обычный 428" xfId="1421"/>
    <cellStyle name="Обычный 429" xfId="1422"/>
    <cellStyle name="Обычный 43" xfId="1423"/>
    <cellStyle name="Обычный 430" xfId="1424"/>
    <cellStyle name="Обычный 431" xfId="1425"/>
    <cellStyle name="Обычный 432" xfId="1426"/>
    <cellStyle name="Обычный 433" xfId="1427"/>
    <cellStyle name="Обычный 434" xfId="1428"/>
    <cellStyle name="Обычный 435" xfId="1429"/>
    <cellStyle name="Обычный 436" xfId="1430"/>
    <cellStyle name="Обычный 437" xfId="1431"/>
    <cellStyle name="Обычный 438" xfId="1432"/>
    <cellStyle name="Обычный 439" xfId="1433"/>
    <cellStyle name="Обычный 44" xfId="1434"/>
    <cellStyle name="Обычный 440" xfId="1435"/>
    <cellStyle name="Обычный 441" xfId="1436"/>
    <cellStyle name="Обычный 442" xfId="1437"/>
    <cellStyle name="Обычный 443" xfId="1438"/>
    <cellStyle name="Обычный 444" xfId="1439"/>
    <cellStyle name="Обычный 445" xfId="1440"/>
    <cellStyle name="Обычный 446" xfId="1441"/>
    <cellStyle name="Обычный 447" xfId="1442"/>
    <cellStyle name="Обычный 448" xfId="1443"/>
    <cellStyle name="Обычный 449" xfId="1444"/>
    <cellStyle name="Обычный 45" xfId="1445"/>
    <cellStyle name="Обычный 450" xfId="1446"/>
    <cellStyle name="Обычный 451" xfId="1447"/>
    <cellStyle name="Обычный 452" xfId="1448"/>
    <cellStyle name="Обычный 453" xfId="1449"/>
    <cellStyle name="Обычный 454" xfId="1450"/>
    <cellStyle name="Обычный 455" xfId="1451"/>
    <cellStyle name="Обычный 456" xfId="1452"/>
    <cellStyle name="Обычный 457" xfId="1453"/>
    <cellStyle name="Обычный 458" xfId="1454"/>
    <cellStyle name="Обычный 459" xfId="1455"/>
    <cellStyle name="Обычный 46" xfId="1456"/>
    <cellStyle name="Обычный 460" xfId="1457"/>
    <cellStyle name="Обычный 461" xfId="1458"/>
    <cellStyle name="Обычный 462" xfId="1459"/>
    <cellStyle name="Обычный 463" xfId="1460"/>
    <cellStyle name="Обычный 464" xfId="1461"/>
    <cellStyle name="Обычный 465" xfId="1462"/>
    <cellStyle name="Обычный 466" xfId="1463"/>
    <cellStyle name="Обычный 467" xfId="1464"/>
    <cellStyle name="Обычный 468" xfId="1465"/>
    <cellStyle name="Обычный 469" xfId="1466"/>
    <cellStyle name="Обычный 47" xfId="1467"/>
    <cellStyle name="Обычный 470" xfId="1468"/>
    <cellStyle name="Обычный 471" xfId="1469"/>
    <cellStyle name="Обычный 472" xfId="1470"/>
    <cellStyle name="Обычный 473" xfId="1471"/>
    <cellStyle name="Обычный 474" xfId="1472"/>
    <cellStyle name="Обычный 475" xfId="1473"/>
    <cellStyle name="Обычный 476" xfId="1474"/>
    <cellStyle name="Обычный 477" xfId="1475"/>
    <cellStyle name="Обычный 478" xfId="1476"/>
    <cellStyle name="Обычный 479" xfId="1477"/>
    <cellStyle name="Обычный 48" xfId="1478"/>
    <cellStyle name="Обычный 480" xfId="1479"/>
    <cellStyle name="Обычный 481" xfId="1480"/>
    <cellStyle name="Обычный 482" xfId="1481"/>
    <cellStyle name="Обычный 483" xfId="1482"/>
    <cellStyle name="Обычный 484" xfId="1483"/>
    <cellStyle name="Обычный 485" xfId="1484"/>
    <cellStyle name="Обычный 486" xfId="1485"/>
    <cellStyle name="Обычный 487" xfId="1486"/>
    <cellStyle name="Обычный 488" xfId="1487"/>
    <cellStyle name="Обычный 489" xfId="1488"/>
    <cellStyle name="Обычный 49" xfId="1489"/>
    <cellStyle name="Обычный 490" xfId="1490"/>
    <cellStyle name="Обычный 491" xfId="1491"/>
    <cellStyle name="Обычный 492" xfId="1492"/>
    <cellStyle name="Обычный 493" xfId="1493"/>
    <cellStyle name="Обычный 5" xfId="354"/>
    <cellStyle name="Обычный 50" xfId="355"/>
    <cellStyle name="Обычный 51" xfId="1494"/>
    <cellStyle name="Обычный 52" xfId="1495"/>
    <cellStyle name="Обычный 53" xfId="1496"/>
    <cellStyle name="Обычный 54" xfId="1497"/>
    <cellStyle name="Обычный 55" xfId="356"/>
    <cellStyle name="Обычный 56" xfId="1498"/>
    <cellStyle name="Обычный 57" xfId="1499"/>
    <cellStyle name="Обычный 58" xfId="1500"/>
    <cellStyle name="Обычный 59" xfId="357"/>
    <cellStyle name="Обычный 59 2" xfId="358"/>
    <cellStyle name="Обычный 6" xfId="359"/>
    <cellStyle name="Обычный 6 2" xfId="360"/>
    <cellStyle name="Обычный 6 3" xfId="361"/>
    <cellStyle name="Обычный 6 4" xfId="1501"/>
    <cellStyle name="Обычный 6 5" xfId="1502"/>
    <cellStyle name="Обычный 6 6" xfId="1503"/>
    <cellStyle name="Обычный 6_Баграс 2" xfId="1504"/>
    <cellStyle name="Обычный 60" xfId="1505"/>
    <cellStyle name="Обычный 61" xfId="362"/>
    <cellStyle name="Обычный 62" xfId="1506"/>
    <cellStyle name="Обычный 63" xfId="1507"/>
    <cellStyle name="Обычный 64" xfId="1508"/>
    <cellStyle name="Обычный 65" xfId="1509"/>
    <cellStyle name="Обычный 66" xfId="1510"/>
    <cellStyle name="Обычный 67" xfId="1511"/>
    <cellStyle name="Обычный 68" xfId="1512"/>
    <cellStyle name="Обычный 69" xfId="1513"/>
    <cellStyle name="Обычный 7" xfId="363"/>
    <cellStyle name="Обычный 70" xfId="1514"/>
    <cellStyle name="Обычный 71" xfId="1515"/>
    <cellStyle name="Обычный 72" xfId="1516"/>
    <cellStyle name="Обычный 73" xfId="1517"/>
    <cellStyle name="Обычный 74" xfId="1518"/>
    <cellStyle name="Обычный 75" xfId="1519"/>
    <cellStyle name="Обычный 76" xfId="1520"/>
    <cellStyle name="Обычный 77" xfId="1521"/>
    <cellStyle name="Обычный 78" xfId="1522"/>
    <cellStyle name="Обычный 79" xfId="1523"/>
    <cellStyle name="Обычный 8" xfId="364"/>
    <cellStyle name="Обычный 80" xfId="1524"/>
    <cellStyle name="Обычный 81" xfId="1525"/>
    <cellStyle name="Обычный 82" xfId="1526"/>
    <cellStyle name="Обычный 83" xfId="1527"/>
    <cellStyle name="Обычный 84" xfId="1528"/>
    <cellStyle name="Обычный 85" xfId="1529"/>
    <cellStyle name="Обычный 86" xfId="1530"/>
    <cellStyle name="Обычный 87" xfId="1531"/>
    <cellStyle name="Обычный 88" xfId="1532"/>
    <cellStyle name="Обычный 89" xfId="1533"/>
    <cellStyle name="Обычный 9" xfId="365"/>
    <cellStyle name="Обычный 9 2" xfId="366"/>
    <cellStyle name="Обычный 9 3" xfId="367"/>
    <cellStyle name="Обычный 9 4" xfId="1534"/>
    <cellStyle name="Обычный 9 5" xfId="1535"/>
    <cellStyle name="Обычный 9 6" xfId="1536"/>
    <cellStyle name="Обычный 9_Баграс 2" xfId="1537"/>
    <cellStyle name="Обычный 90" xfId="1538"/>
    <cellStyle name="Обычный 91" xfId="1539"/>
    <cellStyle name="Обычный 92" xfId="1540"/>
    <cellStyle name="Обычный 93" xfId="1541"/>
    <cellStyle name="Обычный 94" xfId="1542"/>
    <cellStyle name="Обычный 95" xfId="1543"/>
    <cellStyle name="Обычный 96" xfId="1544"/>
    <cellStyle name="Обычный 97" xfId="1545"/>
    <cellStyle name="Обычный 98" xfId="1546"/>
    <cellStyle name="Обычный 99" xfId="1547"/>
    <cellStyle name="Обычный_KS_ZRHG_рцк" xfId="418"/>
    <cellStyle name="Обычный_SSR5086" xfId="368"/>
    <cellStyle name="Обычный_Прилож.№1,2,3" xfId="419"/>
    <cellStyle name="Обычный_Приложение 4" xfId="369"/>
    <cellStyle name="Обычный_Расчет стоимости услуг ТЭР" xfId="370"/>
    <cellStyle name="Обычный_рцк" xfId="371"/>
    <cellStyle name="Обычный_РЦК2" xfId="372"/>
    <cellStyle name="Параметр" xfId="373"/>
    <cellStyle name="ПеременныеСметы" xfId="374"/>
    <cellStyle name="Плохой" xfId="375" builtinId="27" customBuiltin="1"/>
    <cellStyle name="Плохой 2" xfId="376"/>
    <cellStyle name="Плохой 2 2" xfId="377"/>
    <cellStyle name="Плохой 2 3" xfId="1548"/>
    <cellStyle name="Плохой 2 4" xfId="1549"/>
    <cellStyle name="Плохой 2 5" xfId="1550"/>
    <cellStyle name="Плохой 2 6" xfId="1551"/>
    <cellStyle name="Плохой 3" xfId="1552"/>
    <cellStyle name="Плохой 4" xfId="1553"/>
    <cellStyle name="Плохой 5" xfId="1554"/>
    <cellStyle name="Плохой 6" xfId="1555"/>
    <cellStyle name="Плохой 7" xfId="1556"/>
    <cellStyle name="ПодПодраздел" xfId="378"/>
    <cellStyle name="Подраздел" xfId="379"/>
    <cellStyle name="Пояснение" xfId="380" builtinId="53" customBuiltin="1"/>
    <cellStyle name="Пояснение 2" xfId="381"/>
    <cellStyle name="Пояснение 2 2" xfId="382"/>
    <cellStyle name="Пояснение 2 3" xfId="1557"/>
    <cellStyle name="Пояснение 2 4" xfId="1558"/>
    <cellStyle name="Пояснение 2 5" xfId="1559"/>
    <cellStyle name="Пояснение 2 6" xfId="1560"/>
    <cellStyle name="Пояснение 3" xfId="1561"/>
    <cellStyle name="Пояснение 4" xfId="1562"/>
    <cellStyle name="Пояснение 5" xfId="1563"/>
    <cellStyle name="Пояснение 6" xfId="1564"/>
    <cellStyle name="Пояснение 7" xfId="1565"/>
    <cellStyle name="Примечание" xfId="383" builtinId="10" customBuiltin="1"/>
    <cellStyle name="Примечание 2" xfId="384"/>
    <cellStyle name="Примечание 2 2" xfId="385"/>
    <cellStyle name="Примечание 2 3" xfId="1566"/>
    <cellStyle name="Примечание 2 4" xfId="1567"/>
    <cellStyle name="Примечание 2 5" xfId="1568"/>
    <cellStyle name="Примечание 2 6" xfId="1569"/>
    <cellStyle name="Примечание 2_индекс ПРБ 19 тайл" xfId="1570"/>
    <cellStyle name="Примечание 3" xfId="1571"/>
    <cellStyle name="Примечание 4" xfId="1572"/>
    <cellStyle name="Примечание 5" xfId="1573"/>
    <cellStyle name="Примечание 6" xfId="1574"/>
    <cellStyle name="Примечание 7" xfId="1575"/>
    <cellStyle name="Процент_PRG (2)" xfId="1576"/>
    <cellStyle name="Процентный 2" xfId="386"/>
    <cellStyle name="Процентный 3" xfId="420"/>
    <cellStyle name="Процентный 4" xfId="1577"/>
    <cellStyle name="Раздел" xfId="387"/>
    <cellStyle name="РесСмета" xfId="388"/>
    <cellStyle name="СводВедРес" xfId="389"/>
    <cellStyle name="СводВедРес 2" xfId="1578"/>
    <cellStyle name="СводВедРес_Сводная ресурсная ведомость ПМК 3 " xfId="1579"/>
    <cellStyle name="СводкаСтоимРаб" xfId="390"/>
    <cellStyle name="СводРасч" xfId="391"/>
    <cellStyle name="СводРасч 2" xfId="1580"/>
    <cellStyle name="СводРасч 3" xfId="1581"/>
    <cellStyle name="Связанная ячейка" xfId="392" builtinId="24" customBuiltin="1"/>
    <cellStyle name="Связанная ячейка 2" xfId="393"/>
    <cellStyle name="Связанная ячейка 2 2" xfId="394"/>
    <cellStyle name="Связанная ячейка 2 3" xfId="1582"/>
    <cellStyle name="Связанная ячейка 2 4" xfId="1583"/>
    <cellStyle name="Связанная ячейка 2 5" xfId="1584"/>
    <cellStyle name="Связанная ячейка 2 6" xfId="1585"/>
    <cellStyle name="Связанная ячейка 2_индекс ПРБ 19 тайл" xfId="1586"/>
    <cellStyle name="Связанная ячейка 3" xfId="1587"/>
    <cellStyle name="Связанная ячейка 4" xfId="1588"/>
    <cellStyle name="Связанная ячейка 5" xfId="1589"/>
    <cellStyle name="Связанная ячейка 6" xfId="1590"/>
    <cellStyle name="Связанная ячейка 7" xfId="1591"/>
    <cellStyle name="Список ресурсов" xfId="1592"/>
    <cellStyle name="Стиль 1" xfId="395"/>
    <cellStyle name="Стиль 1 2" xfId="396"/>
    <cellStyle name="Стиль 1 3" xfId="1593"/>
    <cellStyle name="Стиль 1 4" xfId="1594"/>
    <cellStyle name="Стиль 1 5" xfId="1595"/>
    <cellStyle name="Стиль 1 6" xfId="1596"/>
    <cellStyle name="Стиль 1 7" xfId="1597"/>
    <cellStyle name="Стиль 1_1310.1.17  БКНС-1 Тайл.м.м" xfId="1598"/>
    <cellStyle name="Стиль_названий" xfId="1599"/>
    <cellStyle name="Строка нечётная" xfId="397"/>
    <cellStyle name="Строка чётная" xfId="398"/>
    <cellStyle name="ТЕКСТ" xfId="1600"/>
    <cellStyle name="Текст предупреждения" xfId="399" builtinId="11" customBuiltin="1"/>
    <cellStyle name="Текст предупреждения 2" xfId="400"/>
    <cellStyle name="Текст предупреждения 2 2" xfId="401"/>
    <cellStyle name="Текст предупреждения 2 3" xfId="1601"/>
    <cellStyle name="Текст предупреждения 2 4" xfId="1602"/>
    <cellStyle name="Текст предупреждения 2 5" xfId="1603"/>
    <cellStyle name="Текст предупреждения 2 6" xfId="1604"/>
    <cellStyle name="Текст предупреждения 3" xfId="1605"/>
    <cellStyle name="Текст предупреждения 4" xfId="1606"/>
    <cellStyle name="Текст предупреждения 5" xfId="1607"/>
    <cellStyle name="Текст предупреждения 6" xfId="1608"/>
    <cellStyle name="Текст предупреждения 7" xfId="1609"/>
    <cellStyle name="Титул" xfId="402"/>
    <cellStyle name="Тысячи [0]_ прил.2,4" xfId="403"/>
    <cellStyle name="Тысячи_ прил.2,4" xfId="404"/>
    <cellStyle name="Финансовый 2" xfId="405"/>
    <cellStyle name="Финансовый 2 2" xfId="406"/>
    <cellStyle name="Финансовый 2 3" xfId="1610"/>
    <cellStyle name="Финансовый 2 4" xfId="1611"/>
    <cellStyle name="Финансовый 2 5" xfId="1612"/>
    <cellStyle name="Финансовый 2 6" xfId="1613"/>
    <cellStyle name="Финансовый 2 7" xfId="1614"/>
    <cellStyle name="Финансовый 3" xfId="407"/>
    <cellStyle name="Финансовый 4" xfId="408"/>
    <cellStyle name="Финансовый 4 2" xfId="409"/>
    <cellStyle name="Финансовый 4 3" xfId="410"/>
    <cellStyle name="Финансовый 4 4" xfId="1615"/>
    <cellStyle name="Финансовый 4 5" xfId="1616"/>
    <cellStyle name="Финансовый 4 6" xfId="1617"/>
    <cellStyle name="Финансовый 5" xfId="1618"/>
    <cellStyle name="Формула" xfId="411"/>
    <cellStyle name="Хвост" xfId="412"/>
    <cellStyle name="Хороший" xfId="413" builtinId="26" customBuiltin="1"/>
    <cellStyle name="Хороший 2" xfId="414"/>
    <cellStyle name="Хороший 2 2" xfId="415"/>
    <cellStyle name="Хороший 2 3" xfId="1619"/>
    <cellStyle name="Хороший 2 4" xfId="1620"/>
    <cellStyle name="Хороший 2 5" xfId="1621"/>
    <cellStyle name="Хороший 2 6" xfId="1622"/>
    <cellStyle name="Хороший 3" xfId="1623"/>
    <cellStyle name="Хороший 4" xfId="1624"/>
    <cellStyle name="Хороший 5" xfId="1625"/>
    <cellStyle name="Хороший 6" xfId="1626"/>
    <cellStyle name="Хороший 7" xfId="1627"/>
    <cellStyle name="Цена" xfId="416"/>
    <cellStyle name="Ценник" xfId="1628"/>
    <cellStyle name="Ценник 2" xfId="1629"/>
    <cellStyle name="Џђћ–…ќ’ќ›‰" xfId="1630"/>
    <cellStyle name="Экспертиза" xfId="417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5" Type="http://schemas.openxmlformats.org/officeDocument/2006/relationships/externalLink" Target="externalLinks/externalLink1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19%20&#1042;&#1051;-6&#1082;&#1042;%20&#8470;1,2%20&#1050;&#1057;%20&#8470;104%20&#1057;-&#1055;&#1086;&#1082;&#1091;&#1088;/&#1056;&#1072;&#1089;&#1095;&#1077;&#1090;/&#1042;&#1051;-6&#1082;&#1042;%20&#8470;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20%20&#1042;&#1051;-6&#1082;&#1042;%20&#8470;1,2%20&#1050;&#1057;%20&#8470;102%20&#1057;-&#1055;&#1086;&#1082;&#1091;&#1088;/&#1056;&#1072;&#1089;&#1095;&#1077;&#1090;/&#1051;&#1086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iroshnichenkoAE/Desktop/&#1051;&#1086;&#1090;&#1099;/&#1051;&#1086;&#1090;&#1099;%202015%20&#1075;/&#1057;&#1090;&#1088;&#1086;&#1080;&#1090;&#1077;&#1083;&#1100;&#1089;&#1090;&#1074;&#1086;/1312/1312.1.120%20&#1042;&#1051;-6&#1082;&#1042;%20&#8470;1,2%20&#1050;&#1057;%20&#8470;102%20&#1057;-&#1055;&#1086;&#1082;&#1091;&#1088;/&#1056;&#1072;&#1089;&#1095;&#1077;&#1090;/&#1042;&#1051;-6&#1082;&#1042;%20&#8470;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9">
          <cell r="B9" t="str">
            <v>"Обустройство Северо-Покурского месторождения нефти. Куст скважин №100, 101, 102, 103, 104, 105, 24 бис"</v>
          </cell>
        </row>
      </sheetData>
      <sheetData sheetId="1"/>
      <sheetData sheetId="2"/>
      <sheetData sheetId="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от"/>
    </sheetNames>
    <sheetDataSet>
      <sheetData sheetId="0">
        <row r="25">
          <cell r="B25" t="str">
            <v>"Обустройство Северо-Покурского месторождения нефти. Куст скважин №100, 101, 102, 103, 104, 105, 24 бис"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еребазировка"/>
      <sheetName val="Транспорт"/>
      <sheetName val="Материалы"/>
    </sheetNames>
    <sheetDataSet>
      <sheetData sheetId="0">
        <row r="10">
          <cell r="B10" t="str">
            <v>ВЛ-6кВ №1 на куст скважин №102</v>
          </cell>
        </row>
      </sheetData>
      <sheetData sheetId="1" refreshError="1"/>
      <sheetData sheetId="2" refreshError="1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view="pageBreakPreview" zoomScale="70" zoomScaleSheetLayoutView="70" workbookViewId="0">
      <pane xSplit="2" topLeftCell="R1" activePane="topRight" state="frozen"/>
      <selection activeCell="A8" sqref="A8"/>
      <selection pane="topRight" activeCell="Q16" sqref="Q16"/>
    </sheetView>
  </sheetViews>
  <sheetFormatPr defaultColWidth="8.85546875" defaultRowHeight="12.75" x14ac:dyDescent="0.2"/>
  <cols>
    <col min="1" max="1" width="18.85546875" style="2" customWidth="1"/>
    <col min="2" max="2" width="49.7109375" style="2" customWidth="1"/>
    <col min="3" max="3" width="11.5703125" style="2" customWidth="1"/>
    <col min="4" max="4" width="10" style="2" customWidth="1"/>
    <col min="5" max="12" width="11.7109375" style="2" customWidth="1"/>
    <col min="13" max="13" width="14.85546875" style="11" customWidth="1"/>
    <col min="14" max="14" width="13.5703125" style="11" customWidth="1"/>
    <col min="15" max="15" width="12.7109375" style="11" customWidth="1"/>
    <col min="16" max="16" width="13.85546875" style="11" customWidth="1"/>
    <col min="17" max="17" width="13.28515625" style="11" customWidth="1"/>
    <col min="18" max="18" width="16.28515625" style="2" customWidth="1"/>
    <col min="19" max="19" width="14.28515625" style="11" customWidth="1"/>
    <col min="20" max="20" width="14" style="2" customWidth="1"/>
    <col min="21" max="21" width="14.42578125" style="2" customWidth="1"/>
    <col min="22" max="22" width="11.7109375" style="11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customHeight="1" x14ac:dyDescent="0.2">
      <c r="A1" s="477" t="s">
        <v>37</v>
      </c>
      <c r="B1" s="477"/>
      <c r="C1" s="477"/>
      <c r="D1" s="477"/>
      <c r="E1" s="477"/>
      <c r="F1" s="477"/>
      <c r="G1" s="477"/>
      <c r="H1" s="477"/>
      <c r="I1" s="477"/>
      <c r="J1" s="477"/>
      <c r="K1" s="477"/>
      <c r="L1" s="477"/>
      <c r="M1" s="477"/>
      <c r="N1" s="477"/>
      <c r="O1" s="477"/>
      <c r="P1" s="477"/>
      <c r="Q1" s="477"/>
      <c r="R1" s="477"/>
      <c r="S1" s="477"/>
      <c r="T1" s="477"/>
      <c r="U1" s="477"/>
      <c r="V1" s="477"/>
      <c r="W1" s="477"/>
      <c r="X1" s="477"/>
      <c r="Y1" s="143" t="s">
        <v>116</v>
      </c>
    </row>
    <row r="2" spans="1:25" ht="13.5" x14ac:dyDescent="0.2">
      <c r="A2" s="144"/>
      <c r="B2" s="477"/>
      <c r="C2" s="477"/>
      <c r="D2" s="477"/>
      <c r="E2" s="477"/>
      <c r="F2" s="477"/>
      <c r="G2" s="477"/>
      <c r="H2" s="477"/>
      <c r="I2" s="477"/>
      <c r="J2" s="477"/>
      <c r="K2" s="477"/>
      <c r="L2" s="477"/>
      <c r="M2" s="477"/>
      <c r="N2" s="477"/>
      <c r="O2" s="477"/>
      <c r="P2" s="477"/>
      <c r="Q2" s="477"/>
      <c r="R2" s="477"/>
      <c r="S2" s="477"/>
      <c r="T2" s="145"/>
      <c r="U2" s="145"/>
      <c r="V2" s="3"/>
      <c r="W2" s="145"/>
      <c r="X2" s="146"/>
      <c r="Y2" s="143"/>
    </row>
    <row r="3" spans="1:25" ht="14.25" thickBot="1" x14ac:dyDescent="0.25">
      <c r="A3" s="144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3"/>
      <c r="N3" s="3"/>
      <c r="O3" s="3"/>
      <c r="P3" s="3"/>
      <c r="Q3" s="3"/>
      <c r="R3" s="145"/>
      <c r="S3" s="3"/>
      <c r="T3" s="145"/>
      <c r="U3" s="145"/>
      <c r="V3" s="3"/>
      <c r="W3" s="146"/>
      <c r="X3" s="490"/>
      <c r="Y3" s="490"/>
    </row>
    <row r="4" spans="1:25" ht="12.75" customHeight="1" x14ac:dyDescent="0.2">
      <c r="A4" s="491" t="s">
        <v>18</v>
      </c>
      <c r="B4" s="491" t="s">
        <v>38</v>
      </c>
      <c r="C4" s="494" t="s">
        <v>39</v>
      </c>
      <c r="D4" s="497" t="s">
        <v>66</v>
      </c>
      <c r="E4" s="521" t="s">
        <v>40</v>
      </c>
      <c r="F4" s="522"/>
      <c r="G4" s="522"/>
      <c r="H4" s="522"/>
      <c r="I4" s="522"/>
      <c r="J4" s="522"/>
      <c r="K4" s="522"/>
      <c r="L4" s="523"/>
      <c r="M4" s="521" t="s">
        <v>21</v>
      </c>
      <c r="N4" s="522"/>
      <c r="O4" s="522"/>
      <c r="P4" s="522"/>
      <c r="Q4" s="522"/>
      <c r="R4" s="522"/>
      <c r="S4" s="522"/>
      <c r="T4" s="522"/>
      <c r="U4" s="522"/>
      <c r="V4" s="522"/>
      <c r="W4" s="522"/>
      <c r="X4" s="522"/>
      <c r="Y4" s="523"/>
    </row>
    <row r="5" spans="1:25" ht="12.75" customHeight="1" thickBot="1" x14ac:dyDescent="0.25">
      <c r="A5" s="492"/>
      <c r="B5" s="492"/>
      <c r="C5" s="495"/>
      <c r="D5" s="498"/>
      <c r="E5" s="524" t="s">
        <v>41</v>
      </c>
      <c r="F5" s="517" t="s">
        <v>22</v>
      </c>
      <c r="G5" s="485"/>
      <c r="H5" s="485"/>
      <c r="I5" s="485"/>
      <c r="J5" s="485"/>
      <c r="K5" s="485"/>
      <c r="L5" s="518"/>
      <c r="M5" s="519" t="s">
        <v>111</v>
      </c>
      <c r="N5" s="483" t="s">
        <v>22</v>
      </c>
      <c r="O5" s="484"/>
      <c r="P5" s="485"/>
      <c r="Q5" s="486"/>
      <c r="R5" s="481" t="s">
        <v>42</v>
      </c>
      <c r="S5" s="481" t="s">
        <v>23</v>
      </c>
      <c r="T5" s="481" t="s">
        <v>43</v>
      </c>
      <c r="U5" s="481" t="s">
        <v>44</v>
      </c>
      <c r="V5" s="481" t="s">
        <v>24</v>
      </c>
      <c r="W5" s="481" t="s">
        <v>45</v>
      </c>
      <c r="X5" s="481" t="s">
        <v>46</v>
      </c>
      <c r="Y5" s="525" t="s">
        <v>47</v>
      </c>
    </row>
    <row r="6" spans="1:25" ht="44.25" customHeight="1" thickBot="1" x14ac:dyDescent="0.25">
      <c r="A6" s="492"/>
      <c r="B6" s="492"/>
      <c r="C6" s="495"/>
      <c r="D6" s="498"/>
      <c r="E6" s="524"/>
      <c r="F6" s="527" t="s">
        <v>48</v>
      </c>
      <c r="G6" s="488" t="s">
        <v>49</v>
      </c>
      <c r="H6" s="488" t="s">
        <v>50</v>
      </c>
      <c r="I6" s="488" t="s">
        <v>51</v>
      </c>
      <c r="J6" s="488" t="s">
        <v>52</v>
      </c>
      <c r="K6" s="488" t="s">
        <v>45</v>
      </c>
      <c r="L6" s="511" t="s">
        <v>46</v>
      </c>
      <c r="M6" s="520"/>
      <c r="N6" s="513" t="s">
        <v>53</v>
      </c>
      <c r="O6" s="514"/>
      <c r="P6" s="515" t="s">
        <v>19</v>
      </c>
      <c r="Q6" s="516"/>
      <c r="R6" s="482"/>
      <c r="S6" s="482"/>
      <c r="T6" s="482"/>
      <c r="U6" s="482"/>
      <c r="V6" s="482"/>
      <c r="W6" s="482"/>
      <c r="X6" s="482"/>
      <c r="Y6" s="526"/>
    </row>
    <row r="7" spans="1:25" ht="83.25" customHeight="1" thickBot="1" x14ac:dyDescent="0.25">
      <c r="A7" s="493"/>
      <c r="B7" s="493"/>
      <c r="C7" s="496"/>
      <c r="D7" s="499"/>
      <c r="E7" s="524"/>
      <c r="F7" s="488"/>
      <c r="G7" s="489"/>
      <c r="H7" s="489"/>
      <c r="I7" s="489"/>
      <c r="J7" s="489"/>
      <c r="K7" s="489"/>
      <c r="L7" s="512"/>
      <c r="M7" s="520"/>
      <c r="N7" s="130" t="s">
        <v>54</v>
      </c>
      <c r="O7" s="131" t="s">
        <v>55</v>
      </c>
      <c r="P7" s="140" t="s">
        <v>54</v>
      </c>
      <c r="Q7" s="141" t="s">
        <v>55</v>
      </c>
      <c r="R7" s="487"/>
      <c r="S7" s="482"/>
      <c r="T7" s="482"/>
      <c r="U7" s="482"/>
      <c r="V7" s="482"/>
      <c r="W7" s="482"/>
      <c r="X7" s="482"/>
      <c r="Y7" s="526"/>
    </row>
    <row r="8" spans="1:25" ht="13.5" thickBot="1" x14ac:dyDescent="0.25">
      <c r="A8" s="147">
        <v>1</v>
      </c>
      <c r="B8" s="148">
        <f t="shared" ref="B8:Y8" si="0">A8+1</f>
        <v>2</v>
      </c>
      <c r="C8" s="149">
        <f t="shared" si="0"/>
        <v>3</v>
      </c>
      <c r="D8" s="150">
        <f t="shared" si="0"/>
        <v>4</v>
      </c>
      <c r="E8" s="151">
        <f t="shared" si="0"/>
        <v>5</v>
      </c>
      <c r="F8" s="152">
        <f t="shared" si="0"/>
        <v>6</v>
      </c>
      <c r="G8" s="152">
        <f t="shared" si="0"/>
        <v>7</v>
      </c>
      <c r="H8" s="152">
        <f t="shared" si="0"/>
        <v>8</v>
      </c>
      <c r="I8" s="152">
        <f t="shared" si="0"/>
        <v>9</v>
      </c>
      <c r="J8" s="152">
        <f t="shared" si="0"/>
        <v>10</v>
      </c>
      <c r="K8" s="152">
        <f t="shared" si="0"/>
        <v>11</v>
      </c>
      <c r="L8" s="153">
        <f t="shared" si="0"/>
        <v>12</v>
      </c>
      <c r="M8" s="126">
        <f t="shared" si="0"/>
        <v>13</v>
      </c>
      <c r="N8" s="20">
        <f t="shared" si="0"/>
        <v>14</v>
      </c>
      <c r="O8" s="132">
        <f t="shared" si="0"/>
        <v>15</v>
      </c>
      <c r="P8" s="20">
        <f t="shared" si="0"/>
        <v>16</v>
      </c>
      <c r="Q8" s="132">
        <f t="shared" si="0"/>
        <v>17</v>
      </c>
      <c r="R8" s="154">
        <f t="shared" si="0"/>
        <v>18</v>
      </c>
      <c r="S8" s="21">
        <f t="shared" si="0"/>
        <v>19</v>
      </c>
      <c r="T8" s="21">
        <f t="shared" si="0"/>
        <v>20</v>
      </c>
      <c r="U8" s="21">
        <f t="shared" si="0"/>
        <v>21</v>
      </c>
      <c r="V8" s="21">
        <f t="shared" si="0"/>
        <v>22</v>
      </c>
      <c r="W8" s="21">
        <f t="shared" si="0"/>
        <v>23</v>
      </c>
      <c r="X8" s="21">
        <f t="shared" si="0"/>
        <v>24</v>
      </c>
      <c r="Y8" s="132">
        <f t="shared" si="0"/>
        <v>25</v>
      </c>
    </row>
    <row r="9" spans="1:25" ht="14.25" hidden="1" thickBot="1" x14ac:dyDescent="0.25">
      <c r="A9" s="155"/>
      <c r="B9" s="156"/>
      <c r="C9" s="157"/>
      <c r="D9" s="22"/>
      <c r="E9" s="22"/>
      <c r="F9" s="22"/>
      <c r="G9" s="22"/>
      <c r="H9" s="22"/>
      <c r="I9" s="22"/>
      <c r="J9" s="22"/>
      <c r="K9" s="22"/>
      <c r="L9" s="22"/>
      <c r="M9" s="22"/>
      <c r="N9" s="133"/>
      <c r="O9" s="134"/>
      <c r="P9" s="133"/>
      <c r="Q9" s="134"/>
      <c r="R9" s="22"/>
      <c r="S9" s="22"/>
      <c r="T9" s="158"/>
      <c r="U9" s="22"/>
      <c r="V9" s="22"/>
      <c r="W9" s="22"/>
      <c r="X9" s="22"/>
      <c r="Y9" s="159"/>
    </row>
    <row r="10" spans="1:25" s="389" customFormat="1" ht="53.25" customHeight="1" thickBot="1" x14ac:dyDescent="0.25">
      <c r="A10" s="378" t="s">
        <v>67</v>
      </c>
      <c r="B10" s="379" t="str">
        <f>[5]Ф.8!$B$9</f>
        <v>"Обустройство Северо-Покурского месторождения нефти. Куст скважин №100, 101, 102, 103, 104, 105, 24 бис"</v>
      </c>
      <c r="C10" s="380"/>
      <c r="D10" s="381"/>
      <c r="E10" s="381"/>
      <c r="F10" s="381"/>
      <c r="G10" s="381"/>
      <c r="H10" s="381"/>
      <c r="I10" s="381"/>
      <c r="J10" s="381"/>
      <c r="K10" s="381"/>
      <c r="L10" s="381"/>
      <c r="M10" s="382"/>
      <c r="N10" s="383"/>
      <c r="O10" s="384"/>
      <c r="P10" s="383"/>
      <c r="Q10" s="384"/>
      <c r="R10" s="385"/>
      <c r="S10" s="386"/>
      <c r="T10" s="387"/>
      <c r="U10" s="386"/>
      <c r="V10" s="386"/>
      <c r="W10" s="386"/>
      <c r="X10" s="386"/>
      <c r="Y10" s="388"/>
    </row>
    <row r="11" spans="1:25" s="400" customFormat="1" ht="36.75" customHeight="1" thickBot="1" x14ac:dyDescent="0.25">
      <c r="A11" s="390" t="s">
        <v>68</v>
      </c>
      <c r="B11" s="391" t="s">
        <v>117</v>
      </c>
      <c r="C11" s="392" t="s">
        <v>124</v>
      </c>
      <c r="D11" s="476">
        <v>1.1888000000000001</v>
      </c>
      <c r="E11" s="392"/>
      <c r="F11" s="392"/>
      <c r="G11" s="392"/>
      <c r="H11" s="392"/>
      <c r="I11" s="392"/>
      <c r="J11" s="392"/>
      <c r="K11" s="392"/>
      <c r="L11" s="392"/>
      <c r="M11" s="393"/>
      <c r="N11" s="394"/>
      <c r="O11" s="395"/>
      <c r="P11" s="394"/>
      <c r="Q11" s="395"/>
      <c r="R11" s="396"/>
      <c r="S11" s="397"/>
      <c r="T11" s="398"/>
      <c r="U11" s="397"/>
      <c r="V11" s="397"/>
      <c r="W11" s="397"/>
      <c r="X11" s="397"/>
      <c r="Y11" s="399"/>
    </row>
    <row r="12" spans="1:25" ht="31.5" customHeight="1" x14ac:dyDescent="0.2">
      <c r="A12" s="405" t="s">
        <v>118</v>
      </c>
      <c r="B12" s="374" t="s">
        <v>119</v>
      </c>
      <c r="C12" s="375"/>
      <c r="D12" s="376"/>
      <c r="E12" s="376">
        <f t="shared" ref="E12:E14" si="1">G12+H12+F12+K12+L12</f>
        <v>545533</v>
      </c>
      <c r="F12" s="376">
        <v>410210</v>
      </c>
      <c r="G12" s="376">
        <v>30978</v>
      </c>
      <c r="H12" s="376">
        <v>45141</v>
      </c>
      <c r="I12" s="376">
        <v>0</v>
      </c>
      <c r="J12" s="376">
        <v>5167</v>
      </c>
      <c r="K12" s="376">
        <v>37171</v>
      </c>
      <c r="L12" s="376">
        <v>22033</v>
      </c>
      <c r="M12" s="161"/>
      <c r="N12" s="135"/>
      <c r="O12" s="136"/>
      <c r="P12" s="135"/>
      <c r="Q12" s="136"/>
      <c r="R12" s="162"/>
      <c r="S12" s="23"/>
      <c r="T12" s="163"/>
      <c r="U12" s="163"/>
      <c r="V12" s="23"/>
      <c r="W12" s="163"/>
      <c r="X12" s="164"/>
      <c r="Y12" s="165"/>
    </row>
    <row r="13" spans="1:25" ht="31.5" customHeight="1" x14ac:dyDescent="0.2">
      <c r="A13" s="405" t="s">
        <v>120</v>
      </c>
      <c r="B13" s="377" t="s">
        <v>121</v>
      </c>
      <c r="C13" s="403"/>
      <c r="D13" s="376"/>
      <c r="E13" s="376">
        <f t="shared" si="1"/>
        <v>26954</v>
      </c>
      <c r="F13" s="376">
        <v>20032</v>
      </c>
      <c r="G13" s="376">
        <v>1554</v>
      </c>
      <c r="H13" s="376">
        <v>2408</v>
      </c>
      <c r="I13" s="376">
        <v>0</v>
      </c>
      <c r="J13" s="376">
        <v>279</v>
      </c>
      <c r="K13" s="376">
        <v>1852</v>
      </c>
      <c r="L13" s="376">
        <v>1108</v>
      </c>
      <c r="M13" s="161"/>
      <c r="N13" s="135"/>
      <c r="O13" s="136"/>
      <c r="P13" s="135"/>
      <c r="Q13" s="136"/>
      <c r="R13" s="162"/>
      <c r="S13" s="23"/>
      <c r="T13" s="163"/>
      <c r="U13" s="163"/>
      <c r="V13" s="23"/>
      <c r="W13" s="163"/>
      <c r="X13" s="164"/>
      <c r="Y13" s="165"/>
    </row>
    <row r="14" spans="1:25" ht="31.5" customHeight="1" thickBot="1" x14ac:dyDescent="0.25">
      <c r="A14" s="406" t="s">
        <v>122</v>
      </c>
      <c r="B14" s="407" t="s">
        <v>123</v>
      </c>
      <c r="C14" s="403"/>
      <c r="D14" s="376"/>
      <c r="E14" s="376">
        <f t="shared" si="1"/>
        <v>313611</v>
      </c>
      <c r="F14" s="376">
        <v>0</v>
      </c>
      <c r="G14" s="376">
        <v>58770</v>
      </c>
      <c r="H14" s="376">
        <v>139316</v>
      </c>
      <c r="I14" s="376">
        <v>0</v>
      </c>
      <c r="J14" s="376">
        <v>30582</v>
      </c>
      <c r="K14" s="376">
        <v>75254</v>
      </c>
      <c r="L14" s="376">
        <v>40271</v>
      </c>
      <c r="M14" s="161"/>
      <c r="N14" s="135"/>
      <c r="O14" s="136"/>
      <c r="P14" s="135"/>
      <c r="Q14" s="136"/>
      <c r="R14" s="162"/>
      <c r="S14" s="23"/>
      <c r="T14" s="163"/>
      <c r="U14" s="163"/>
      <c r="V14" s="23"/>
      <c r="W14" s="163"/>
      <c r="X14" s="164"/>
      <c r="Y14" s="165"/>
    </row>
    <row r="15" spans="1:25" s="369" customFormat="1" ht="28.5" customHeight="1" thickBot="1" x14ac:dyDescent="0.25">
      <c r="A15" s="365"/>
      <c r="B15" s="370" t="s">
        <v>26</v>
      </c>
      <c r="C15" s="401"/>
      <c r="D15" s="402"/>
      <c r="E15" s="168">
        <f t="shared" ref="E15:L15" si="2">SUM(E12:E14)</f>
        <v>886098</v>
      </c>
      <c r="F15" s="169">
        <f t="shared" si="2"/>
        <v>430242</v>
      </c>
      <c r="G15" s="170">
        <f t="shared" si="2"/>
        <v>91302</v>
      </c>
      <c r="H15" s="170">
        <f t="shared" si="2"/>
        <v>186865</v>
      </c>
      <c r="I15" s="170">
        <f t="shared" si="2"/>
        <v>0</v>
      </c>
      <c r="J15" s="170">
        <f t="shared" si="2"/>
        <v>36028</v>
      </c>
      <c r="K15" s="170">
        <f t="shared" si="2"/>
        <v>114277</v>
      </c>
      <c r="L15" s="171">
        <f t="shared" si="2"/>
        <v>63412</v>
      </c>
      <c r="M15" s="366">
        <f>O15+Q15</f>
        <v>1283462</v>
      </c>
      <c r="N15" s="367"/>
      <c r="O15" s="171">
        <v>1244040</v>
      </c>
      <c r="P15" s="367"/>
      <c r="Q15" s="171">
        <v>39422</v>
      </c>
      <c r="R15" s="169"/>
      <c r="S15" s="193"/>
      <c r="T15" s="170"/>
      <c r="U15" s="170"/>
      <c r="V15" s="193"/>
      <c r="W15" s="170"/>
      <c r="X15" s="368"/>
      <c r="Y15" s="168"/>
    </row>
    <row r="16" spans="1:25" ht="23.25" customHeight="1" thickBot="1" x14ac:dyDescent="0.25">
      <c r="A16" s="172"/>
      <c r="B16" s="173" t="s">
        <v>25</v>
      </c>
      <c r="C16" s="174"/>
      <c r="D16" s="175"/>
      <c r="E16" s="176"/>
      <c r="F16" s="177"/>
      <c r="G16" s="178"/>
      <c r="H16" s="178"/>
      <c r="I16" s="178"/>
      <c r="J16" s="178"/>
      <c r="K16" s="178"/>
      <c r="L16" s="179"/>
      <c r="M16" s="180"/>
      <c r="N16" s="181"/>
      <c r="O16" s="182"/>
      <c r="P16" s="181"/>
      <c r="Q16" s="182"/>
      <c r="R16" s="183"/>
      <c r="S16" s="184"/>
      <c r="T16" s="185"/>
      <c r="U16" s="185"/>
      <c r="V16" s="184"/>
      <c r="W16" s="185"/>
      <c r="X16" s="186"/>
      <c r="Y16" s="187"/>
    </row>
    <row r="17" spans="1:25" s="25" customFormat="1" ht="23.25" customHeight="1" thickBot="1" x14ac:dyDescent="0.25">
      <c r="A17" s="188"/>
      <c r="B17" s="189" t="s">
        <v>27</v>
      </c>
      <c r="C17" s="190"/>
      <c r="D17" s="191"/>
      <c r="E17" s="168"/>
      <c r="F17" s="192"/>
      <c r="G17" s="193"/>
      <c r="H17" s="193"/>
      <c r="I17" s="193"/>
      <c r="J17" s="193"/>
      <c r="K17" s="193"/>
      <c r="L17" s="194"/>
      <c r="M17" s="195"/>
      <c r="N17" s="196"/>
      <c r="O17" s="197"/>
      <c r="P17" s="196"/>
      <c r="Q17" s="197"/>
      <c r="R17" s="198"/>
      <c r="S17" s="199"/>
      <c r="T17" s="200"/>
      <c r="U17" s="200"/>
      <c r="V17" s="199"/>
      <c r="W17" s="200"/>
      <c r="X17" s="201"/>
      <c r="Y17" s="168"/>
    </row>
    <row r="18" spans="1:25" ht="23.25" hidden="1" customHeight="1" x14ac:dyDescent="0.2">
      <c r="A18" s="202"/>
      <c r="B18" s="203" t="s">
        <v>17</v>
      </c>
      <c r="C18" s="204"/>
      <c r="D18" s="205"/>
      <c r="E18" s="160"/>
      <c r="F18" s="206"/>
      <c r="G18" s="207"/>
      <c r="H18" s="207"/>
      <c r="I18" s="207"/>
      <c r="J18" s="207"/>
      <c r="K18" s="207"/>
      <c r="L18" s="208"/>
      <c r="M18" s="209"/>
      <c r="N18" s="210"/>
      <c r="O18" s="211"/>
      <c r="P18" s="210"/>
      <c r="Q18" s="211"/>
      <c r="R18" s="212"/>
      <c r="S18" s="213"/>
      <c r="T18" s="214"/>
      <c r="U18" s="214"/>
      <c r="V18" s="213"/>
      <c r="W18" s="214"/>
      <c r="X18" s="215"/>
      <c r="Y18" s="216"/>
    </row>
    <row r="19" spans="1:25" ht="25.5" customHeight="1" x14ac:dyDescent="0.2">
      <c r="A19" s="217"/>
      <c r="B19" s="218" t="s">
        <v>56</v>
      </c>
      <c r="C19" s="219"/>
      <c r="D19" s="220"/>
      <c r="E19" s="166"/>
      <c r="F19" s="221"/>
      <c r="G19" s="222"/>
      <c r="H19" s="222"/>
      <c r="I19" s="222"/>
      <c r="J19" s="222"/>
      <c r="K19" s="222"/>
      <c r="L19" s="223"/>
      <c r="M19" s="224"/>
      <c r="N19" s="225"/>
      <c r="O19" s="226"/>
      <c r="P19" s="225"/>
      <c r="Q19" s="226"/>
      <c r="R19" s="227"/>
      <c r="S19" s="228"/>
      <c r="T19" s="229"/>
      <c r="U19" s="229"/>
      <c r="V19" s="228"/>
      <c r="W19" s="229"/>
      <c r="X19" s="230"/>
      <c r="Y19" s="24"/>
    </row>
    <row r="20" spans="1:25" ht="25.5" customHeight="1" x14ac:dyDescent="0.2">
      <c r="A20" s="217"/>
      <c r="B20" s="231" t="s">
        <v>57</v>
      </c>
      <c r="C20" s="232"/>
      <c r="D20" s="220"/>
      <c r="E20" s="166">
        <f>E15*D49</f>
        <v>56294</v>
      </c>
      <c r="F20" s="221"/>
      <c r="G20" s="222"/>
      <c r="H20" s="222"/>
      <c r="I20" s="222"/>
      <c r="J20" s="222"/>
      <c r="K20" s="222"/>
      <c r="L20" s="223"/>
      <c r="M20" s="224"/>
      <c r="N20" s="233"/>
      <c r="O20" s="226"/>
      <c r="P20" s="233"/>
      <c r="Q20" s="226"/>
      <c r="R20" s="227"/>
      <c r="S20" s="228"/>
      <c r="T20" s="229"/>
      <c r="U20" s="229"/>
      <c r="V20" s="228"/>
      <c r="W20" s="229"/>
      <c r="X20" s="230"/>
      <c r="Y20" s="24"/>
    </row>
    <row r="21" spans="1:25" ht="25.5" customHeight="1" x14ac:dyDescent="0.2">
      <c r="A21" s="217"/>
      <c r="B21" s="234" t="s">
        <v>70</v>
      </c>
      <c r="C21" s="232"/>
      <c r="D21" s="220"/>
      <c r="E21" s="166"/>
      <c r="F21" s="221"/>
      <c r="G21" s="222"/>
      <c r="H21" s="222"/>
      <c r="I21" s="222"/>
      <c r="J21" s="222"/>
      <c r="K21" s="222"/>
      <c r="L21" s="223"/>
      <c r="M21" s="224"/>
      <c r="N21" s="233"/>
      <c r="O21" s="226"/>
      <c r="P21" s="233"/>
      <c r="Q21" s="226"/>
      <c r="R21" s="227"/>
      <c r="S21" s="228"/>
      <c r="T21" s="229"/>
      <c r="U21" s="229"/>
      <c r="V21" s="228"/>
      <c r="W21" s="229"/>
      <c r="X21" s="230"/>
      <c r="Y21" s="24"/>
    </row>
    <row r="22" spans="1:25" ht="25.5" customHeight="1" x14ac:dyDescent="0.2">
      <c r="A22" s="217"/>
      <c r="B22" s="234" t="s">
        <v>112</v>
      </c>
      <c r="C22" s="232"/>
      <c r="D22" s="220"/>
      <c r="E22" s="166"/>
      <c r="F22" s="221"/>
      <c r="G22" s="222"/>
      <c r="H22" s="222"/>
      <c r="I22" s="222"/>
      <c r="J22" s="222"/>
      <c r="K22" s="222"/>
      <c r="L22" s="223"/>
      <c r="M22" s="224"/>
      <c r="N22" s="233"/>
      <c r="O22" s="226"/>
      <c r="P22" s="233"/>
      <c r="Q22" s="226"/>
      <c r="R22" s="227"/>
      <c r="S22" s="228"/>
      <c r="T22" s="229"/>
      <c r="U22" s="229"/>
      <c r="V22" s="228"/>
      <c r="W22" s="229"/>
      <c r="X22" s="230"/>
      <c r="Y22" s="24"/>
    </row>
    <row r="23" spans="1:25" ht="25.5" customHeight="1" x14ac:dyDescent="0.2">
      <c r="A23" s="217"/>
      <c r="B23" s="235" t="s">
        <v>113</v>
      </c>
      <c r="C23" s="236"/>
      <c r="D23" s="220"/>
      <c r="E23" s="166"/>
      <c r="F23" s="221"/>
      <c r="G23" s="222"/>
      <c r="H23" s="222"/>
      <c r="I23" s="222"/>
      <c r="J23" s="222"/>
      <c r="K23" s="222"/>
      <c r="L23" s="223"/>
      <c r="M23" s="224"/>
      <c r="N23" s="233"/>
      <c r="O23" s="226"/>
      <c r="P23" s="233"/>
      <c r="Q23" s="226"/>
      <c r="R23" s="227"/>
      <c r="S23" s="228"/>
      <c r="T23" s="229"/>
      <c r="U23" s="229"/>
      <c r="V23" s="228"/>
      <c r="W23" s="229"/>
      <c r="X23" s="230"/>
      <c r="Y23" s="24"/>
    </row>
    <row r="24" spans="1:25" ht="84.75" hidden="1" customHeight="1" x14ac:dyDescent="0.2">
      <c r="A24" s="217"/>
      <c r="B24" s="235" t="s">
        <v>73</v>
      </c>
      <c r="C24" s="236"/>
      <c r="D24" s="220"/>
      <c r="E24" s="166"/>
      <c r="F24" s="221"/>
      <c r="G24" s="222"/>
      <c r="H24" s="222"/>
      <c r="I24" s="222"/>
      <c r="J24" s="222"/>
      <c r="K24" s="222"/>
      <c r="L24" s="223"/>
      <c r="M24" s="224"/>
      <c r="N24" s="233"/>
      <c r="O24" s="226"/>
      <c r="P24" s="233"/>
      <c r="Q24" s="226"/>
      <c r="R24" s="227"/>
      <c r="S24" s="228"/>
      <c r="T24" s="229"/>
      <c r="U24" s="229"/>
      <c r="V24" s="228"/>
      <c r="W24" s="229"/>
      <c r="X24" s="230"/>
      <c r="Y24" s="24"/>
    </row>
    <row r="25" spans="1:25" ht="23.25" hidden="1" customHeight="1" x14ac:dyDescent="0.2">
      <c r="A25" s="217"/>
      <c r="B25" s="235" t="s">
        <v>71</v>
      </c>
      <c r="C25" s="236"/>
      <c r="D25" s="220"/>
      <c r="E25" s="166"/>
      <c r="F25" s="221"/>
      <c r="G25" s="222"/>
      <c r="H25" s="222"/>
      <c r="I25" s="222"/>
      <c r="J25" s="222"/>
      <c r="K25" s="222"/>
      <c r="L25" s="223"/>
      <c r="M25" s="224"/>
      <c r="N25" s="233"/>
      <c r="O25" s="226"/>
      <c r="P25" s="233"/>
      <c r="Q25" s="226"/>
      <c r="R25" s="227"/>
      <c r="S25" s="228"/>
      <c r="T25" s="229"/>
      <c r="U25" s="229"/>
      <c r="V25" s="228"/>
      <c r="W25" s="229"/>
      <c r="X25" s="230"/>
      <c r="Y25" s="24"/>
    </row>
    <row r="26" spans="1:25" ht="31.5" customHeight="1" thickBot="1" x14ac:dyDescent="0.25">
      <c r="A26" s="217"/>
      <c r="B26" s="235" t="s">
        <v>58</v>
      </c>
      <c r="C26" s="236"/>
      <c r="D26" s="220"/>
      <c r="E26" s="166"/>
      <c r="F26" s="221"/>
      <c r="G26" s="222"/>
      <c r="H26" s="222"/>
      <c r="I26" s="222"/>
      <c r="J26" s="222"/>
      <c r="K26" s="222"/>
      <c r="L26" s="223"/>
      <c r="M26" s="224"/>
      <c r="N26" s="233"/>
      <c r="O26" s="226"/>
      <c r="P26" s="233"/>
      <c r="Q26" s="226"/>
      <c r="R26" s="227"/>
      <c r="S26" s="228"/>
      <c r="T26" s="229"/>
      <c r="U26" s="229"/>
      <c r="V26" s="228"/>
      <c r="W26" s="229"/>
      <c r="X26" s="230"/>
      <c r="Y26" s="24"/>
    </row>
    <row r="27" spans="1:25" s="25" customFormat="1" ht="23.25" customHeight="1" thickBot="1" x14ac:dyDescent="0.25">
      <c r="A27" s="188"/>
      <c r="B27" s="189" t="s">
        <v>28</v>
      </c>
      <c r="C27" s="190"/>
      <c r="D27" s="191"/>
      <c r="E27" s="168">
        <f>E15+E20+E21</f>
        <v>942392</v>
      </c>
      <c r="F27" s="169">
        <f t="shared" ref="F27:L27" si="3">F15</f>
        <v>430242</v>
      </c>
      <c r="G27" s="170">
        <f t="shared" si="3"/>
        <v>91302</v>
      </c>
      <c r="H27" s="170">
        <f t="shared" si="3"/>
        <v>186865</v>
      </c>
      <c r="I27" s="170">
        <f t="shared" si="3"/>
        <v>0</v>
      </c>
      <c r="J27" s="170">
        <f t="shared" si="3"/>
        <v>36028</v>
      </c>
      <c r="K27" s="170">
        <f t="shared" si="3"/>
        <v>114277</v>
      </c>
      <c r="L27" s="171">
        <f t="shared" si="3"/>
        <v>63412</v>
      </c>
      <c r="M27" s="195"/>
      <c r="N27" s="196"/>
      <c r="O27" s="197"/>
      <c r="P27" s="196"/>
      <c r="Q27" s="197"/>
      <c r="R27" s="198"/>
      <c r="S27" s="199"/>
      <c r="T27" s="200"/>
      <c r="U27" s="200"/>
      <c r="V27" s="199"/>
      <c r="W27" s="200"/>
      <c r="X27" s="201"/>
      <c r="Y27" s="168"/>
    </row>
    <row r="28" spans="1:25" ht="13.5" x14ac:dyDescent="0.2">
      <c r="A28" s="217"/>
      <c r="B28" s="237"/>
      <c r="C28" s="238"/>
      <c r="D28" s="220"/>
      <c r="E28" s="166"/>
      <c r="F28" s="221"/>
      <c r="G28" s="222"/>
      <c r="H28" s="222"/>
      <c r="I28" s="222"/>
      <c r="J28" s="222"/>
      <c r="K28" s="222"/>
      <c r="L28" s="223"/>
      <c r="M28" s="224"/>
      <c r="N28" s="239"/>
      <c r="O28" s="226"/>
      <c r="P28" s="239"/>
      <c r="Q28" s="226"/>
      <c r="R28" s="227"/>
      <c r="S28" s="228"/>
      <c r="T28" s="229"/>
      <c r="U28" s="229"/>
      <c r="V28" s="228"/>
      <c r="W28" s="229"/>
      <c r="X28" s="230"/>
      <c r="Y28" s="24"/>
    </row>
    <row r="29" spans="1:25" ht="13.5" x14ac:dyDescent="0.2">
      <c r="A29" s="217"/>
      <c r="B29" s="237" t="s">
        <v>29</v>
      </c>
      <c r="C29" s="232"/>
      <c r="D29" s="220"/>
      <c r="E29" s="166"/>
      <c r="F29" s="221"/>
      <c r="G29" s="222"/>
      <c r="H29" s="222"/>
      <c r="I29" s="222"/>
      <c r="J29" s="222"/>
      <c r="K29" s="222"/>
      <c r="L29" s="223"/>
      <c r="M29" s="224"/>
      <c r="N29" s="233"/>
      <c r="O29" s="226"/>
      <c r="P29" s="233"/>
      <c r="Q29" s="226"/>
      <c r="R29" s="227"/>
      <c r="S29" s="228"/>
      <c r="T29" s="229"/>
      <c r="U29" s="229"/>
      <c r="V29" s="228"/>
      <c r="W29" s="229"/>
      <c r="X29" s="230"/>
      <c r="Y29" s="24"/>
    </row>
    <row r="30" spans="1:25" ht="13.5" customHeight="1" thickBot="1" x14ac:dyDescent="0.25">
      <c r="A30" s="240"/>
      <c r="B30" s="241"/>
      <c r="C30" s="242"/>
      <c r="D30" s="243"/>
      <c r="E30" s="167"/>
      <c r="F30" s="244"/>
      <c r="G30" s="245"/>
      <c r="H30" s="245"/>
      <c r="I30" s="245"/>
      <c r="J30" s="245"/>
      <c r="K30" s="245"/>
      <c r="L30" s="246"/>
      <c r="M30" s="247"/>
      <c r="N30" s="248"/>
      <c r="O30" s="249"/>
      <c r="P30" s="248"/>
      <c r="Q30" s="249"/>
      <c r="R30" s="250"/>
      <c r="S30" s="251"/>
      <c r="T30" s="252"/>
      <c r="U30" s="252"/>
      <c r="V30" s="251"/>
      <c r="W30" s="252"/>
      <c r="X30" s="253"/>
      <c r="Y30" s="254"/>
    </row>
    <row r="31" spans="1:25" ht="13.5" x14ac:dyDescent="0.2">
      <c r="A31" s="172"/>
      <c r="B31" s="255" t="s">
        <v>30</v>
      </c>
      <c r="C31" s="256"/>
      <c r="D31" s="257"/>
      <c r="E31" s="258"/>
      <c r="F31" s="259"/>
      <c r="G31" s="260"/>
      <c r="H31" s="260"/>
      <c r="I31" s="260"/>
      <c r="J31" s="260"/>
      <c r="K31" s="260"/>
      <c r="L31" s="261"/>
      <c r="M31" s="262"/>
      <c r="N31" s="263"/>
      <c r="O31" s="264"/>
      <c r="P31" s="263"/>
      <c r="Q31" s="264"/>
      <c r="R31" s="265"/>
      <c r="S31" s="266"/>
      <c r="T31" s="267"/>
      <c r="U31" s="267"/>
      <c r="V31" s="266"/>
      <c r="W31" s="267"/>
      <c r="X31" s="268"/>
      <c r="Y31" s="269"/>
    </row>
    <row r="32" spans="1:25" ht="13.5" x14ac:dyDescent="0.2">
      <c r="A32" s="172"/>
      <c r="B32" s="270" t="s">
        <v>31</v>
      </c>
      <c r="C32" s="271">
        <v>0.18</v>
      </c>
      <c r="D32" s="272"/>
      <c r="E32" s="273"/>
      <c r="F32" s="274"/>
      <c r="G32" s="275"/>
      <c r="H32" s="275"/>
      <c r="I32" s="275"/>
      <c r="J32" s="275"/>
      <c r="K32" s="275"/>
      <c r="L32" s="276"/>
      <c r="M32" s="277"/>
      <c r="N32" s="278"/>
      <c r="O32" s="279"/>
      <c r="P32" s="280"/>
      <c r="Q32" s="279"/>
      <c r="R32" s="281"/>
      <c r="S32" s="282"/>
      <c r="T32" s="283"/>
      <c r="U32" s="283"/>
      <c r="V32" s="282"/>
      <c r="W32" s="283"/>
      <c r="X32" s="284"/>
      <c r="Y32" s="285"/>
    </row>
    <row r="33" spans="1:25" ht="14.25" thickBot="1" x14ac:dyDescent="0.25">
      <c r="A33" s="286"/>
      <c r="B33" s="287" t="s">
        <v>32</v>
      </c>
      <c r="C33" s="288"/>
      <c r="D33" s="289"/>
      <c r="E33" s="290"/>
      <c r="F33" s="291"/>
      <c r="G33" s="292"/>
      <c r="H33" s="292"/>
      <c r="I33" s="292"/>
      <c r="J33" s="292"/>
      <c r="K33" s="292"/>
      <c r="L33" s="293"/>
      <c r="M33" s="294"/>
      <c r="N33" s="295"/>
      <c r="O33" s="296"/>
      <c r="P33" s="295"/>
      <c r="Q33" s="296"/>
      <c r="R33" s="297"/>
      <c r="S33" s="298"/>
      <c r="T33" s="299"/>
      <c r="U33" s="299"/>
      <c r="V33" s="298"/>
      <c r="W33" s="299"/>
      <c r="X33" s="300"/>
      <c r="Y33" s="301"/>
    </row>
    <row r="34" spans="1:25" ht="13.5" x14ac:dyDescent="0.2">
      <c r="A34" s="217"/>
      <c r="B34" s="142" t="s">
        <v>59</v>
      </c>
      <c r="C34" s="302"/>
      <c r="D34" s="303"/>
      <c r="E34" s="304"/>
      <c r="F34" s="305"/>
      <c r="G34" s="306"/>
      <c r="H34" s="306"/>
      <c r="I34" s="306"/>
      <c r="J34" s="306"/>
      <c r="K34" s="306"/>
      <c r="L34" s="307"/>
      <c r="M34" s="127"/>
      <c r="N34" s="17"/>
      <c r="O34" s="137"/>
      <c r="P34" s="17"/>
      <c r="Q34" s="137"/>
      <c r="R34" s="308"/>
      <c r="S34" s="4"/>
      <c r="T34" s="309"/>
      <c r="U34" s="309"/>
      <c r="V34" s="4"/>
      <c r="W34" s="309"/>
      <c r="X34" s="310"/>
      <c r="Y34" s="311"/>
    </row>
    <row r="35" spans="1:25" ht="13.5" x14ac:dyDescent="0.2">
      <c r="A35" s="312"/>
      <c r="B35" s="142" t="s">
        <v>60</v>
      </c>
      <c r="C35" s="313"/>
      <c r="D35" s="314"/>
      <c r="E35" s="315"/>
      <c r="F35" s="316"/>
      <c r="G35" s="317"/>
      <c r="H35" s="317"/>
      <c r="I35" s="317"/>
      <c r="J35" s="317"/>
      <c r="K35" s="317"/>
      <c r="L35" s="318"/>
      <c r="M35" s="128"/>
      <c r="N35" s="18"/>
      <c r="O35" s="138"/>
      <c r="P35" s="18"/>
      <c r="Q35" s="138"/>
      <c r="R35" s="319"/>
      <c r="S35" s="5"/>
      <c r="T35" s="320"/>
      <c r="U35" s="320"/>
      <c r="V35" s="5"/>
      <c r="W35" s="320"/>
      <c r="X35" s="321"/>
      <c r="Y35" s="322"/>
    </row>
    <row r="36" spans="1:25" ht="14.25" thickBot="1" x14ac:dyDescent="0.25">
      <c r="A36" s="240"/>
      <c r="B36" s="323"/>
      <c r="C36" s="324"/>
      <c r="D36" s="325"/>
      <c r="E36" s="324"/>
      <c r="F36" s="326"/>
      <c r="G36" s="327"/>
      <c r="H36" s="327"/>
      <c r="I36" s="327"/>
      <c r="J36" s="327"/>
      <c r="K36" s="327"/>
      <c r="L36" s="328"/>
      <c r="M36" s="129"/>
      <c r="N36" s="19"/>
      <c r="O36" s="139"/>
      <c r="P36" s="19"/>
      <c r="Q36" s="139"/>
      <c r="R36" s="329"/>
      <c r="S36" s="6"/>
      <c r="T36" s="330"/>
      <c r="U36" s="330"/>
      <c r="V36" s="6"/>
      <c r="W36" s="330"/>
      <c r="X36" s="331"/>
      <c r="Y36" s="332"/>
    </row>
    <row r="37" spans="1:25" ht="36" customHeight="1" x14ac:dyDescent="0.2">
      <c r="A37" s="333"/>
      <c r="B37" s="334"/>
      <c r="C37" s="175"/>
      <c r="D37" s="175"/>
      <c r="E37" s="175"/>
      <c r="F37" s="175"/>
      <c r="G37" s="175"/>
      <c r="H37" s="175"/>
      <c r="I37" s="175"/>
      <c r="J37" s="175"/>
      <c r="K37" s="335"/>
      <c r="L37" s="335"/>
      <c r="M37" s="335"/>
      <c r="N37" s="335"/>
      <c r="O37" s="335"/>
      <c r="P37" s="335"/>
      <c r="Q37" s="335"/>
      <c r="R37" s="335"/>
      <c r="S37" s="335"/>
      <c r="T37" s="335"/>
      <c r="U37" s="335"/>
      <c r="V37" s="335"/>
      <c r="W37" s="335"/>
      <c r="X37" s="335"/>
      <c r="Y37" s="336"/>
    </row>
    <row r="38" spans="1:25" ht="12.75" customHeight="1" x14ac:dyDescent="0.2">
      <c r="A38" s="144"/>
      <c r="B38" s="502"/>
      <c r="C38" s="503"/>
      <c r="D38" s="506" t="s">
        <v>61</v>
      </c>
      <c r="E38" s="508" t="s">
        <v>62</v>
      </c>
      <c r="F38" s="509"/>
      <c r="G38" s="509"/>
      <c r="H38" s="337"/>
      <c r="I38" s="337"/>
      <c r="J38" s="144"/>
      <c r="K38" s="510"/>
      <c r="L38" s="510"/>
      <c r="M38" s="510"/>
      <c r="N38" s="510"/>
      <c r="O38" s="510"/>
      <c r="P38" s="510"/>
      <c r="Q38" s="510"/>
      <c r="R38" s="510"/>
      <c r="S38" s="510"/>
      <c r="T38" s="510"/>
      <c r="U38" s="510"/>
      <c r="V38" s="510"/>
      <c r="W38" s="510"/>
      <c r="X38" s="510"/>
      <c r="Y38" s="510"/>
    </row>
    <row r="39" spans="1:25" ht="19.5" customHeight="1" x14ac:dyDescent="0.2">
      <c r="A39" s="144"/>
      <c r="B39" s="504"/>
      <c r="C39" s="505"/>
      <c r="D39" s="507"/>
      <c r="E39" s="338">
        <v>2015</v>
      </c>
      <c r="F39" s="338">
        <v>2016</v>
      </c>
      <c r="G39" s="339">
        <v>2017</v>
      </c>
      <c r="H39" s="340"/>
      <c r="I39" s="340"/>
      <c r="J39" s="340"/>
      <c r="K39" s="510"/>
      <c r="L39" s="510"/>
      <c r="M39" s="510"/>
      <c r="N39" s="510"/>
      <c r="O39" s="510"/>
      <c r="P39" s="510"/>
      <c r="Q39" s="510"/>
      <c r="R39" s="510"/>
      <c r="S39" s="510"/>
      <c r="T39" s="510"/>
      <c r="U39" s="510"/>
      <c r="V39" s="510"/>
      <c r="W39" s="510"/>
      <c r="X39" s="510"/>
      <c r="Y39" s="510"/>
    </row>
    <row r="40" spans="1:25" ht="29.25" customHeight="1" x14ac:dyDescent="0.25">
      <c r="A40" s="144"/>
      <c r="B40" s="500" t="s">
        <v>63</v>
      </c>
      <c r="C40" s="501"/>
      <c r="D40" s="341"/>
      <c r="E40" s="342"/>
      <c r="F40" s="342"/>
      <c r="G40" s="342"/>
      <c r="H40" s="343"/>
      <c r="I40" s="343"/>
      <c r="J40" s="343"/>
      <c r="K40" s="344"/>
      <c r="L40" s="343"/>
      <c r="M40" s="9"/>
      <c r="N40" s="9"/>
      <c r="O40" s="10"/>
      <c r="P40" s="9"/>
      <c r="Q40" s="9"/>
      <c r="R40" s="144"/>
      <c r="T40" s="144"/>
      <c r="U40" s="144"/>
      <c r="W40" s="144"/>
      <c r="X40" s="144"/>
      <c r="Y40" s="144"/>
    </row>
    <row r="41" spans="1:25" ht="13.5" x14ac:dyDescent="0.25">
      <c r="A41" s="333"/>
      <c r="B41" s="345"/>
      <c r="C41" s="346"/>
      <c r="D41" s="346"/>
      <c r="E41" s="346"/>
      <c r="F41" s="333"/>
      <c r="G41" s="333"/>
      <c r="H41" s="333"/>
      <c r="I41" s="333"/>
      <c r="J41" s="333"/>
      <c r="K41" s="333"/>
      <c r="L41" s="333"/>
      <c r="M41" s="12"/>
      <c r="N41" s="12"/>
      <c r="O41" s="12"/>
      <c r="P41" s="12"/>
      <c r="Q41" s="13"/>
      <c r="R41" s="347"/>
      <c r="S41" s="10"/>
      <c r="T41" s="347"/>
      <c r="U41" s="347"/>
      <c r="V41" s="10"/>
      <c r="W41" s="344"/>
      <c r="X41" s="348"/>
      <c r="Y41" s="144"/>
    </row>
    <row r="42" spans="1:25" ht="13.5" x14ac:dyDescent="0.25">
      <c r="A42" s="349" t="s">
        <v>110</v>
      </c>
      <c r="B42" s="349"/>
      <c r="C42" s="349"/>
      <c r="D42" s="349"/>
      <c r="E42" s="349"/>
      <c r="F42" s="333"/>
      <c r="G42" s="333"/>
      <c r="H42" s="333"/>
      <c r="I42" s="333"/>
      <c r="J42" s="333"/>
      <c r="K42" s="333"/>
      <c r="L42" s="333"/>
      <c r="M42" s="12"/>
      <c r="N42" s="12"/>
      <c r="O42" s="12"/>
      <c r="P42" s="12"/>
      <c r="Q42" s="13"/>
      <c r="R42" s="347"/>
      <c r="S42" s="10"/>
      <c r="T42" s="347"/>
      <c r="U42" s="347"/>
      <c r="V42" s="10"/>
      <c r="W42" s="344"/>
      <c r="X42" s="348"/>
      <c r="Y42" s="144"/>
    </row>
    <row r="43" spans="1:25" ht="14.25" thickBot="1" x14ac:dyDescent="0.3">
      <c r="A43" s="349"/>
      <c r="B43" s="349"/>
      <c r="C43" s="349"/>
      <c r="D43" s="349"/>
      <c r="E43" s="349"/>
      <c r="F43" s="333"/>
      <c r="G43" s="333"/>
      <c r="H43" s="333"/>
      <c r="I43" s="333"/>
      <c r="J43" s="333"/>
      <c r="K43" s="333"/>
      <c r="L43" s="333"/>
      <c r="M43" s="12"/>
      <c r="N43" s="12"/>
      <c r="O43" s="12"/>
      <c r="P43" s="12"/>
      <c r="Q43" s="13"/>
      <c r="R43" s="347"/>
      <c r="S43" s="10"/>
      <c r="T43" s="347"/>
      <c r="U43" s="347"/>
      <c r="V43" s="10"/>
      <c r="W43" s="344"/>
      <c r="X43" s="348"/>
      <c r="Y43" s="144"/>
    </row>
    <row r="44" spans="1:25" ht="13.5" x14ac:dyDescent="0.25">
      <c r="A44" s="350"/>
      <c r="B44" s="351"/>
      <c r="C44" s="351"/>
      <c r="D44" s="352" t="s">
        <v>33</v>
      </c>
      <c r="E44" s="478"/>
      <c r="F44" s="478"/>
      <c r="G44" s="478"/>
      <c r="H44" s="478"/>
      <c r="I44" s="478"/>
      <c r="J44" s="478"/>
      <c r="K44" s="347"/>
      <c r="L44" s="347"/>
      <c r="M44" s="10"/>
      <c r="N44" s="13"/>
      <c r="O44" s="15"/>
      <c r="P44" s="13"/>
      <c r="R44" s="144"/>
      <c r="T44" s="144"/>
      <c r="U44" s="144"/>
      <c r="W44" s="144"/>
      <c r="X44" s="144"/>
      <c r="Y44" s="144"/>
    </row>
    <row r="45" spans="1:25" ht="13.5" x14ac:dyDescent="0.25">
      <c r="A45" s="353">
        <v>1</v>
      </c>
      <c r="B45" s="354" t="s">
        <v>72</v>
      </c>
      <c r="C45" s="355" t="s">
        <v>64</v>
      </c>
      <c r="D45" s="371"/>
      <c r="E45" s="356"/>
      <c r="F45" s="356"/>
      <c r="G45" s="356"/>
      <c r="H45" s="356"/>
      <c r="I45" s="356"/>
      <c r="J45" s="356"/>
      <c r="K45" s="347"/>
      <c r="L45" s="347"/>
      <c r="M45" s="10"/>
      <c r="N45" s="13"/>
      <c r="O45" s="15"/>
      <c r="P45" s="13"/>
      <c r="R45" s="144"/>
      <c r="T45" s="144"/>
      <c r="U45" s="144"/>
      <c r="W45" s="144"/>
      <c r="X45" s="144"/>
      <c r="Y45" s="144"/>
    </row>
    <row r="46" spans="1:25" ht="15.75" customHeight="1" x14ac:dyDescent="0.25">
      <c r="A46" s="353">
        <v>2</v>
      </c>
      <c r="B46" s="354" t="s">
        <v>34</v>
      </c>
      <c r="C46" s="355"/>
      <c r="D46" s="372"/>
      <c r="E46" s="479"/>
      <c r="F46" s="480"/>
      <c r="G46" s="480"/>
      <c r="H46" s="480"/>
      <c r="I46" s="480"/>
      <c r="J46" s="357"/>
      <c r="K46" s="347"/>
      <c r="L46" s="347"/>
      <c r="M46" s="10"/>
      <c r="N46" s="13"/>
      <c r="O46" s="15"/>
      <c r="P46" s="13"/>
      <c r="R46" s="144"/>
      <c r="T46" s="144"/>
      <c r="U46" s="144"/>
      <c r="W46" s="144"/>
      <c r="X46" s="144"/>
      <c r="Y46" s="144"/>
    </row>
    <row r="47" spans="1:25" ht="13.5" customHeight="1" x14ac:dyDescent="0.25">
      <c r="A47" s="353">
        <v>3</v>
      </c>
      <c r="B47" s="354" t="s">
        <v>65</v>
      </c>
      <c r="C47" s="355"/>
      <c r="D47" s="373"/>
      <c r="E47" s="479"/>
      <c r="F47" s="480"/>
      <c r="G47" s="480"/>
      <c r="H47" s="480"/>
      <c r="I47" s="480"/>
      <c r="J47" s="347"/>
      <c r="K47" s="347"/>
      <c r="L47" s="347"/>
      <c r="M47" s="10"/>
      <c r="N47" s="13"/>
      <c r="O47" s="15"/>
      <c r="P47" s="13"/>
      <c r="R47" s="144"/>
      <c r="T47" s="144"/>
      <c r="U47" s="144"/>
      <c r="W47" s="144"/>
      <c r="X47" s="144"/>
      <c r="Y47" s="144"/>
    </row>
    <row r="48" spans="1:25" ht="13.5" x14ac:dyDescent="0.25">
      <c r="A48" s="353">
        <v>4</v>
      </c>
      <c r="B48" s="354" t="s">
        <v>25</v>
      </c>
      <c r="C48" s="355" t="s">
        <v>20</v>
      </c>
      <c r="D48" s="358">
        <v>3.5000000000000003E-2</v>
      </c>
      <c r="E48" s="344"/>
      <c r="F48" s="344"/>
      <c r="G48" s="347"/>
      <c r="H48" s="347"/>
      <c r="I48" s="347"/>
      <c r="J48" s="347"/>
      <c r="K48" s="347"/>
      <c r="L48" s="347"/>
      <c r="M48" s="10"/>
      <c r="N48" s="13"/>
      <c r="O48" s="15"/>
      <c r="P48" s="13"/>
      <c r="R48" s="144"/>
      <c r="T48" s="144"/>
      <c r="U48" s="144"/>
      <c r="W48" s="144"/>
      <c r="X48" s="144"/>
      <c r="Y48" s="144"/>
    </row>
    <row r="49" spans="1:25" ht="13.5" x14ac:dyDescent="0.25">
      <c r="A49" s="353">
        <v>5</v>
      </c>
      <c r="B49" s="354" t="s">
        <v>1</v>
      </c>
      <c r="C49" s="355" t="s">
        <v>20</v>
      </c>
      <c r="D49" s="404">
        <v>6.3530000000000003E-2</v>
      </c>
      <c r="E49" s="344"/>
      <c r="F49" s="344"/>
      <c r="G49" s="347"/>
      <c r="H49" s="347"/>
      <c r="I49" s="347"/>
      <c r="J49" s="347"/>
      <c r="K49" s="347"/>
      <c r="L49" s="347"/>
      <c r="M49" s="10"/>
      <c r="N49" s="13"/>
      <c r="O49" s="15"/>
      <c r="P49" s="13"/>
      <c r="R49" s="144"/>
      <c r="T49" s="144"/>
      <c r="U49" s="144"/>
      <c r="W49" s="144"/>
      <c r="X49" s="144"/>
      <c r="Y49" s="144"/>
    </row>
    <row r="50" spans="1:25" ht="13.5" x14ac:dyDescent="0.25">
      <c r="A50" s="353">
        <v>6</v>
      </c>
      <c r="B50" s="354" t="s">
        <v>29</v>
      </c>
      <c r="C50" s="355" t="s">
        <v>20</v>
      </c>
      <c r="D50" s="358">
        <v>1.4999999999999999E-2</v>
      </c>
      <c r="E50" s="344"/>
      <c r="F50" s="344"/>
      <c r="G50" s="347"/>
      <c r="H50" s="347"/>
      <c r="I50" s="347"/>
      <c r="J50" s="347"/>
      <c r="K50" s="347"/>
      <c r="L50" s="347"/>
      <c r="M50" s="10"/>
      <c r="N50" s="13"/>
      <c r="O50" s="15"/>
      <c r="P50" s="13"/>
      <c r="R50" s="144"/>
      <c r="T50" s="144"/>
      <c r="U50" s="144"/>
      <c r="W50" s="144"/>
      <c r="X50" s="144"/>
      <c r="Y50" s="144"/>
    </row>
    <row r="51" spans="1:25" ht="27" x14ac:dyDescent="0.25">
      <c r="A51" s="353">
        <v>7</v>
      </c>
      <c r="B51" s="360" t="s">
        <v>69</v>
      </c>
      <c r="C51" s="355" t="s">
        <v>20</v>
      </c>
      <c r="D51" s="358">
        <v>1.4999999999999999E-2</v>
      </c>
      <c r="E51" s="344"/>
      <c r="F51" s="344"/>
      <c r="G51" s="347"/>
      <c r="H51" s="347"/>
      <c r="I51" s="347"/>
      <c r="J51" s="347"/>
      <c r="K51" s="347"/>
      <c r="L51" s="347"/>
      <c r="M51" s="10"/>
      <c r="N51" s="13"/>
      <c r="O51" s="15"/>
      <c r="P51" s="13"/>
      <c r="R51" s="144"/>
      <c r="T51" s="144"/>
      <c r="U51" s="144"/>
      <c r="W51" s="144"/>
      <c r="X51" s="144"/>
      <c r="Y51" s="144"/>
    </row>
    <row r="52" spans="1:25" ht="13.5" x14ac:dyDescent="0.25">
      <c r="A52" s="353">
        <v>8</v>
      </c>
      <c r="B52" s="354" t="s">
        <v>35</v>
      </c>
      <c r="C52" s="355" t="s">
        <v>20</v>
      </c>
      <c r="D52" s="359">
        <f>(K15/(G15+J15))*0.85</f>
        <v>0.76290000000000002</v>
      </c>
      <c r="E52" s="479"/>
      <c r="F52" s="480"/>
      <c r="G52" s="480"/>
      <c r="H52" s="480"/>
      <c r="I52" s="480"/>
      <c r="J52" s="347"/>
      <c r="K52" s="347"/>
      <c r="L52" s="347"/>
      <c r="M52" s="10"/>
      <c r="N52" s="13"/>
      <c r="O52" s="15"/>
      <c r="P52" s="13"/>
      <c r="R52" s="144"/>
      <c r="T52" s="144"/>
      <c r="U52" s="144"/>
      <c r="W52" s="144"/>
      <c r="X52" s="144"/>
      <c r="Y52" s="144"/>
    </row>
    <row r="53" spans="1:25" ht="14.25" thickBot="1" x14ac:dyDescent="0.3">
      <c r="A53" s="361">
        <v>9</v>
      </c>
      <c r="B53" s="362" t="s">
        <v>36</v>
      </c>
      <c r="C53" s="363" t="s">
        <v>20</v>
      </c>
      <c r="D53" s="364">
        <f>(L15/(G15+J15))*0.8</f>
        <v>0.4</v>
      </c>
      <c r="E53" s="479"/>
      <c r="F53" s="480"/>
      <c r="G53" s="480"/>
      <c r="H53" s="480"/>
      <c r="I53" s="480"/>
      <c r="J53" s="347"/>
      <c r="K53" s="347"/>
      <c r="L53" s="347"/>
      <c r="M53" s="10"/>
      <c r="N53" s="13"/>
      <c r="O53" s="15"/>
      <c r="P53" s="13"/>
      <c r="R53" s="144"/>
      <c r="T53" s="144"/>
      <c r="U53" s="144"/>
      <c r="W53" s="144"/>
      <c r="X53" s="144"/>
      <c r="Y53" s="144"/>
    </row>
    <row r="54" spans="1:25" ht="13.5" x14ac:dyDescent="0.25">
      <c r="A54" s="16"/>
      <c r="B54" s="1"/>
      <c r="C54" s="16"/>
      <c r="D54" s="7"/>
      <c r="E54" s="7"/>
      <c r="P54" s="12"/>
      <c r="Q54" s="13"/>
      <c r="R54" s="8"/>
      <c r="S54" s="13"/>
      <c r="T54" s="14"/>
      <c r="U54" s="14"/>
      <c r="V54" s="10"/>
      <c r="W54" s="14"/>
      <c r="X54" s="14"/>
      <c r="Y54" s="8"/>
    </row>
  </sheetData>
  <sheetProtection insertRows="0" deleteRows="0"/>
  <protectedRanges>
    <protectedRange sqref="A2:S3 N15:Q15 Y22:Y26 D46:D47 E44:Y65 A54:D65 H37:Y43 B10:L14" name="Диапазон1"/>
  </protectedRanges>
  <mergeCells count="40">
    <mergeCell ref="E4:L4"/>
    <mergeCell ref="M4:Y4"/>
    <mergeCell ref="E5:E7"/>
    <mergeCell ref="Y5:Y7"/>
    <mergeCell ref="F6:F7"/>
    <mergeCell ref="G6:G7"/>
    <mergeCell ref="H6:H7"/>
    <mergeCell ref="I6:I7"/>
    <mergeCell ref="E53:I53"/>
    <mergeCell ref="B40:C40"/>
    <mergeCell ref="U5:U7"/>
    <mergeCell ref="V5:V7"/>
    <mergeCell ref="W5:W7"/>
    <mergeCell ref="B38:C39"/>
    <mergeCell ref="D38:D39"/>
    <mergeCell ref="E38:G38"/>
    <mergeCell ref="K38:Y39"/>
    <mergeCell ref="T5:T7"/>
    <mergeCell ref="K6:K7"/>
    <mergeCell ref="L6:L7"/>
    <mergeCell ref="N6:O6"/>
    <mergeCell ref="P6:Q6"/>
    <mergeCell ref="F5:L5"/>
    <mergeCell ref="M5:M7"/>
    <mergeCell ref="A1:X1"/>
    <mergeCell ref="E44:J44"/>
    <mergeCell ref="E46:I46"/>
    <mergeCell ref="E47:I47"/>
    <mergeCell ref="E52:I52"/>
    <mergeCell ref="X5:X7"/>
    <mergeCell ref="N5:Q5"/>
    <mergeCell ref="R5:R7"/>
    <mergeCell ref="J6:J7"/>
    <mergeCell ref="S5:S7"/>
    <mergeCell ref="B2:S2"/>
    <mergeCell ref="X3:Y3"/>
    <mergeCell ref="A4:A7"/>
    <mergeCell ref="B4:B7"/>
    <mergeCell ref="C4:C7"/>
    <mergeCell ref="D4:D7"/>
  </mergeCells>
  <pageMargins left="0" right="0" top="0" bottom="0" header="0" footer="0"/>
  <pageSetup paperSize="9" scale="3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M8" sqref="M8"/>
    </sheetView>
  </sheetViews>
  <sheetFormatPr defaultRowHeight="12.75" x14ac:dyDescent="0.2"/>
  <cols>
    <col min="1" max="1" width="29.7109375" style="30" customWidth="1"/>
    <col min="2" max="2" width="25.140625" style="30" customWidth="1"/>
    <col min="3" max="3" width="7.140625" style="30" customWidth="1"/>
    <col min="4" max="4" width="10.7109375" style="30" customWidth="1"/>
    <col min="5" max="5" width="9.7109375" style="30" customWidth="1"/>
    <col min="6" max="6" width="8.28515625" style="30" customWidth="1"/>
    <col min="7" max="7" width="8.42578125" style="30" customWidth="1"/>
    <col min="8" max="9" width="9.42578125" style="30" customWidth="1"/>
    <col min="10" max="10" width="11.7109375" style="30" customWidth="1"/>
    <col min="11" max="16384" width="9.140625" style="30"/>
  </cols>
  <sheetData>
    <row r="1" spans="1:16" s="27" customFormat="1" ht="12" x14ac:dyDescent="0.2">
      <c r="A1" s="26" t="s">
        <v>74</v>
      </c>
      <c r="B1" s="26"/>
      <c r="C1" s="26"/>
      <c r="D1" s="26"/>
      <c r="E1" s="26"/>
      <c r="I1" s="539" t="s">
        <v>115</v>
      </c>
      <c r="J1" s="539"/>
    </row>
    <row r="2" spans="1:16" s="29" customFormat="1" x14ac:dyDescent="0.2">
      <c r="A2" s="28" t="s">
        <v>75</v>
      </c>
    </row>
    <row r="3" spans="1:16" x14ac:dyDescent="0.2">
      <c r="A3" s="540" t="s">
        <v>76</v>
      </c>
      <c r="B3" s="540"/>
      <c r="C3" s="540"/>
      <c r="D3" s="540"/>
      <c r="E3" s="540"/>
      <c r="F3" s="540"/>
      <c r="G3" s="540"/>
      <c r="H3" s="540"/>
      <c r="I3" s="540"/>
      <c r="J3" s="540"/>
    </row>
    <row r="4" spans="1:16" ht="15" customHeight="1" x14ac:dyDescent="0.2">
      <c r="A4" s="541" t="s">
        <v>67</v>
      </c>
      <c r="B4" s="541"/>
      <c r="C4" s="541"/>
      <c r="D4" s="541"/>
      <c r="E4" s="541"/>
      <c r="F4" s="541"/>
      <c r="G4" s="541"/>
      <c r="H4" s="541"/>
      <c r="I4" s="541"/>
      <c r="J4" s="541"/>
      <c r="K4" s="31"/>
      <c r="L4" s="31"/>
      <c r="M4" s="31"/>
      <c r="N4" s="32"/>
      <c r="O4" s="32"/>
      <c r="P4" s="32"/>
    </row>
    <row r="5" spans="1:16" ht="15" customHeight="1" thickBot="1" x14ac:dyDescent="0.25">
      <c r="A5" s="541" t="s">
        <v>68</v>
      </c>
      <c r="B5" s="541"/>
      <c r="C5" s="541"/>
      <c r="D5" s="541"/>
      <c r="E5" s="541"/>
      <c r="F5" s="541"/>
      <c r="G5" s="541"/>
      <c r="H5" s="541"/>
      <c r="I5" s="541"/>
      <c r="J5" s="541"/>
      <c r="K5" s="31"/>
      <c r="L5" s="31"/>
      <c r="M5" s="31"/>
    </row>
    <row r="6" spans="1:16" ht="20.25" customHeight="1" x14ac:dyDescent="0.2">
      <c r="A6" s="532" t="s">
        <v>77</v>
      </c>
      <c r="B6" s="532" t="s">
        <v>78</v>
      </c>
      <c r="C6" s="532" t="s">
        <v>79</v>
      </c>
      <c r="D6" s="532" t="s">
        <v>80</v>
      </c>
      <c r="E6" s="532" t="s">
        <v>81</v>
      </c>
      <c r="F6" s="532" t="s">
        <v>82</v>
      </c>
      <c r="G6" s="530" t="s">
        <v>83</v>
      </c>
      <c r="H6" s="532" t="s">
        <v>84</v>
      </c>
      <c r="I6" s="532" t="s">
        <v>85</v>
      </c>
      <c r="J6" s="532" t="s">
        <v>86</v>
      </c>
    </row>
    <row r="7" spans="1:16" ht="68.25" customHeight="1" thickBot="1" x14ac:dyDescent="0.25">
      <c r="A7" s="533"/>
      <c r="B7" s="533"/>
      <c r="C7" s="533"/>
      <c r="D7" s="533"/>
      <c r="E7" s="533"/>
      <c r="F7" s="533"/>
      <c r="G7" s="531"/>
      <c r="H7" s="533"/>
      <c r="I7" s="533"/>
      <c r="J7" s="533"/>
    </row>
    <row r="8" spans="1:16" ht="25.5" customHeight="1" thickBot="1" x14ac:dyDescent="0.25">
      <c r="A8" s="33">
        <v>1</v>
      </c>
      <c r="B8" s="33">
        <v>2</v>
      </c>
      <c r="C8" s="33">
        <v>3</v>
      </c>
      <c r="D8" s="33">
        <v>4</v>
      </c>
      <c r="E8" s="33">
        <v>5</v>
      </c>
      <c r="F8" s="34">
        <v>6</v>
      </c>
      <c r="G8" s="34">
        <v>7</v>
      </c>
      <c r="H8" s="33">
        <v>8</v>
      </c>
      <c r="I8" s="33">
        <v>9</v>
      </c>
      <c r="J8" s="34">
        <v>10</v>
      </c>
    </row>
    <row r="9" spans="1:16" ht="13.5" hidden="1" thickBot="1" x14ac:dyDescent="0.25">
      <c r="A9" s="534" t="s">
        <v>87</v>
      </c>
      <c r="B9" s="35" t="s">
        <v>88</v>
      </c>
      <c r="C9" s="36">
        <v>0</v>
      </c>
      <c r="D9" s="36">
        <v>140</v>
      </c>
      <c r="E9" s="36">
        <v>28</v>
      </c>
      <c r="F9" s="37">
        <f>D9/E9</f>
        <v>5</v>
      </c>
      <c r="G9" s="36">
        <f>1746</f>
        <v>1746</v>
      </c>
      <c r="H9" s="37">
        <f>F9*G9</f>
        <v>8730</v>
      </c>
      <c r="I9" s="36">
        <f>C9</f>
        <v>0</v>
      </c>
      <c r="J9" s="38">
        <f>H9*I9</f>
        <v>0</v>
      </c>
    </row>
    <row r="10" spans="1:16" ht="25.5" hidden="1" customHeight="1" x14ac:dyDescent="0.2">
      <c r="A10" s="535"/>
      <c r="B10" s="39" t="s">
        <v>89</v>
      </c>
      <c r="C10" s="36">
        <v>0</v>
      </c>
      <c r="D10" s="36">
        <v>140</v>
      </c>
      <c r="E10" s="36">
        <v>28</v>
      </c>
      <c r="F10" s="37">
        <f>D10/E10</f>
        <v>5</v>
      </c>
      <c r="G10" s="36">
        <f>1746</f>
        <v>1746</v>
      </c>
      <c r="H10" s="37">
        <f>F10*G10</f>
        <v>8730</v>
      </c>
      <c r="I10" s="36">
        <f>C10</f>
        <v>0</v>
      </c>
      <c r="J10" s="38">
        <f>H10*I10</f>
        <v>0</v>
      </c>
    </row>
    <row r="11" spans="1:16" ht="13.5" hidden="1" thickBot="1" x14ac:dyDescent="0.25">
      <c r="A11" s="535"/>
      <c r="B11" s="40" t="s">
        <v>90</v>
      </c>
      <c r="C11" s="41">
        <v>0</v>
      </c>
      <c r="D11" s="42">
        <v>140</v>
      </c>
      <c r="E11" s="42">
        <v>28</v>
      </c>
      <c r="F11" s="43">
        <f>D11/E11</f>
        <v>5</v>
      </c>
      <c r="G11" s="42">
        <f>1746</f>
        <v>1746</v>
      </c>
      <c r="H11" s="43">
        <f>F11*G11</f>
        <v>8730</v>
      </c>
      <c r="I11" s="42">
        <f>C11</f>
        <v>0</v>
      </c>
      <c r="J11" s="44">
        <f>H11*I11</f>
        <v>0</v>
      </c>
    </row>
    <row r="12" spans="1:16" ht="12.75" hidden="1" customHeight="1" x14ac:dyDescent="0.2">
      <c r="A12" s="45"/>
      <c r="B12" s="46"/>
      <c r="C12" s="47"/>
      <c r="D12" s="47"/>
      <c r="E12" s="47"/>
      <c r="F12" s="48"/>
      <c r="G12" s="47"/>
      <c r="H12" s="48"/>
      <c r="I12" s="47"/>
      <c r="J12" s="49">
        <f>H12*I12</f>
        <v>0</v>
      </c>
    </row>
    <row r="13" spans="1:16" ht="12.75" hidden="1" customHeight="1" x14ac:dyDescent="0.2">
      <c r="A13" s="50"/>
      <c r="B13" s="51"/>
      <c r="C13" s="41"/>
      <c r="D13" s="41"/>
      <c r="E13" s="41"/>
      <c r="F13" s="43"/>
      <c r="G13" s="41"/>
      <c r="H13" s="43"/>
      <c r="I13" s="41"/>
      <c r="J13" s="44">
        <f>H13*I13</f>
        <v>0</v>
      </c>
    </row>
    <row r="14" spans="1:16" ht="12.75" customHeight="1" x14ac:dyDescent="0.2">
      <c r="A14" s="52"/>
      <c r="B14" s="53"/>
      <c r="C14" s="47"/>
      <c r="D14" s="47"/>
      <c r="E14" s="47"/>
      <c r="F14" s="48"/>
      <c r="G14" s="47"/>
      <c r="H14" s="48"/>
      <c r="I14" s="47"/>
      <c r="J14" s="49"/>
    </row>
    <row r="15" spans="1:16" x14ac:dyDescent="0.2">
      <c r="A15" s="54"/>
      <c r="B15" s="55"/>
      <c r="C15" s="56"/>
      <c r="D15" s="56"/>
      <c r="E15" s="56"/>
      <c r="F15" s="57"/>
      <c r="G15" s="56"/>
      <c r="H15" s="57"/>
      <c r="I15" s="56"/>
      <c r="J15" s="58"/>
    </row>
    <row r="16" spans="1:16" s="27" customFormat="1" x14ac:dyDescent="0.2">
      <c r="A16" s="54"/>
      <c r="B16" s="55"/>
      <c r="C16" s="56"/>
      <c r="D16" s="56"/>
      <c r="E16" s="56"/>
      <c r="F16" s="57"/>
      <c r="G16" s="56"/>
      <c r="H16" s="57"/>
      <c r="I16" s="56"/>
      <c r="J16" s="58"/>
    </row>
    <row r="17" spans="1:10" s="27" customFormat="1" ht="26.25" customHeight="1" x14ac:dyDescent="0.2">
      <c r="A17" s="59"/>
      <c r="B17" s="60"/>
      <c r="C17" s="56"/>
      <c r="D17" s="56"/>
      <c r="E17" s="56"/>
      <c r="F17" s="57"/>
      <c r="G17" s="61"/>
      <c r="H17" s="57"/>
      <c r="I17" s="56"/>
      <c r="J17" s="58"/>
    </row>
    <row r="18" spans="1:10" s="27" customFormat="1" ht="26.25" customHeight="1" thickBot="1" x14ac:dyDescent="0.25">
      <c r="A18" s="62"/>
      <c r="B18" s="63"/>
      <c r="C18" s="64"/>
      <c r="D18" s="64"/>
      <c r="E18" s="64"/>
      <c r="F18" s="65"/>
      <c r="G18" s="66"/>
      <c r="H18" s="65"/>
      <c r="I18" s="64"/>
      <c r="J18" s="67"/>
    </row>
    <row r="19" spans="1:10" ht="13.5" thickBot="1" x14ac:dyDescent="0.25">
      <c r="A19" s="536" t="s">
        <v>91</v>
      </c>
      <c r="B19" s="537"/>
      <c r="C19" s="537"/>
      <c r="D19" s="537"/>
      <c r="E19" s="537"/>
      <c r="F19" s="537"/>
      <c r="G19" s="537"/>
      <c r="H19" s="537"/>
      <c r="I19" s="538"/>
      <c r="J19" s="68">
        <f>SUM(J14:J18)</f>
        <v>0</v>
      </c>
    </row>
    <row r="22" spans="1:10" ht="12.75" customHeight="1" x14ac:dyDescent="0.2">
      <c r="A22" s="69" t="s">
        <v>92</v>
      </c>
      <c r="B22" s="70"/>
      <c r="C22" s="528" t="s">
        <v>93</v>
      </c>
      <c r="D22" s="528"/>
      <c r="E22" s="70"/>
      <c r="F22" s="528" t="s">
        <v>94</v>
      </c>
      <c r="G22" s="528"/>
      <c r="H22" s="528"/>
    </row>
    <row r="23" spans="1:10" x14ac:dyDescent="0.2">
      <c r="A23" s="70"/>
      <c r="B23" s="70"/>
      <c r="C23" s="70"/>
      <c r="D23" s="70"/>
      <c r="E23" s="70"/>
      <c r="F23" s="529" t="s">
        <v>95</v>
      </c>
      <c r="G23" s="529"/>
      <c r="H23" s="529"/>
    </row>
    <row r="24" spans="1:10" x14ac:dyDescent="0.2">
      <c r="G24" s="71"/>
    </row>
    <row r="25" spans="1:10" x14ac:dyDescent="0.2">
      <c r="G25" s="71"/>
    </row>
    <row r="26" spans="1:10" x14ac:dyDescent="0.2">
      <c r="G26" s="71"/>
    </row>
    <row r="27" spans="1:10" x14ac:dyDescent="0.2">
      <c r="G27" s="71"/>
    </row>
    <row r="28" spans="1:10" x14ac:dyDescent="0.2">
      <c r="G28" s="71"/>
    </row>
    <row r="29" spans="1:10" x14ac:dyDescent="0.2">
      <c r="G29" s="71"/>
    </row>
    <row r="30" spans="1:10" x14ac:dyDescent="0.2">
      <c r="G30" s="71"/>
    </row>
    <row r="31" spans="1:10" x14ac:dyDescent="0.2">
      <c r="G31" s="72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115" zoomScaleNormal="98" zoomScaleSheetLayoutView="115" workbookViewId="0">
      <selection activeCell="B4" sqref="B4"/>
    </sheetView>
  </sheetViews>
  <sheetFormatPr defaultRowHeight="12.75" x14ac:dyDescent="0.2"/>
  <cols>
    <col min="1" max="1" width="3.5703125" style="73" customWidth="1"/>
    <col min="2" max="2" width="39.140625" style="73" customWidth="1"/>
    <col min="3" max="4" width="11.7109375" style="75" customWidth="1"/>
    <col min="5" max="5" width="6.140625" style="75" customWidth="1"/>
    <col min="6" max="6" width="9.140625" style="75"/>
    <col min="7" max="7" width="7.85546875" style="75" customWidth="1"/>
    <col min="8" max="8" width="6.28515625" style="75" customWidth="1"/>
    <col min="9" max="9" width="7" style="75" customWidth="1"/>
    <col min="10" max="10" width="6.7109375" style="75" customWidth="1"/>
    <col min="11" max="11" width="9.85546875" style="75" customWidth="1"/>
    <col min="12" max="12" width="7.42578125" style="75" customWidth="1"/>
    <col min="13" max="13" width="10.85546875" style="75" customWidth="1"/>
    <col min="14" max="16384" width="9.140625" style="73"/>
  </cols>
  <sheetData>
    <row r="1" spans="1:18" x14ac:dyDescent="0.2">
      <c r="A1" s="28" t="s">
        <v>96</v>
      </c>
      <c r="C1" s="74"/>
      <c r="D1" s="74"/>
      <c r="K1" s="550" t="s">
        <v>114</v>
      </c>
      <c r="L1" s="550"/>
      <c r="M1" s="550"/>
    </row>
    <row r="2" spans="1:18" s="29" customFormat="1" x14ac:dyDescent="0.2">
      <c r="A2" s="28" t="s">
        <v>75</v>
      </c>
    </row>
    <row r="5" spans="1:18" x14ac:dyDescent="0.2">
      <c r="A5" s="551" t="s">
        <v>97</v>
      </c>
      <c r="B5" s="551"/>
      <c r="C5" s="551"/>
      <c r="D5" s="551"/>
      <c r="E5" s="551"/>
      <c r="F5" s="551"/>
      <c r="G5" s="551"/>
      <c r="H5" s="551"/>
      <c r="I5" s="551"/>
      <c r="J5" s="551"/>
      <c r="K5" s="551"/>
      <c r="L5" s="551"/>
      <c r="M5" s="551"/>
    </row>
    <row r="6" spans="1:18" x14ac:dyDescent="0.2">
      <c r="A6" s="541" t="s">
        <v>67</v>
      </c>
      <c r="B6" s="541"/>
      <c r="C6" s="541"/>
      <c r="D6" s="541"/>
      <c r="E6" s="541"/>
      <c r="F6" s="541"/>
      <c r="G6" s="541"/>
      <c r="H6" s="541"/>
      <c r="I6" s="541"/>
      <c r="J6" s="541"/>
      <c r="K6" s="541"/>
      <c r="L6" s="541"/>
      <c r="M6" s="541"/>
      <c r="N6" s="31"/>
    </row>
    <row r="7" spans="1:18" ht="13.5" thickBot="1" x14ac:dyDescent="0.25">
      <c r="A7" s="541" t="s">
        <v>68</v>
      </c>
      <c r="B7" s="541"/>
      <c r="C7" s="541"/>
      <c r="D7" s="541"/>
      <c r="E7" s="541"/>
      <c r="F7" s="541"/>
      <c r="G7" s="541"/>
      <c r="H7" s="541"/>
      <c r="I7" s="541"/>
      <c r="J7" s="541"/>
      <c r="K7" s="541"/>
      <c r="L7" s="541"/>
      <c r="M7" s="541"/>
      <c r="N7" s="31"/>
    </row>
    <row r="8" spans="1:18" ht="20.25" customHeight="1" x14ac:dyDescent="0.2">
      <c r="A8" s="552" t="s">
        <v>0</v>
      </c>
      <c r="B8" s="546" t="s">
        <v>98</v>
      </c>
      <c r="C8" s="554" t="s">
        <v>99</v>
      </c>
      <c r="D8" s="554" t="s">
        <v>100</v>
      </c>
      <c r="E8" s="546" t="s">
        <v>85</v>
      </c>
      <c r="F8" s="546" t="s">
        <v>2</v>
      </c>
      <c r="G8" s="546" t="s">
        <v>101</v>
      </c>
      <c r="H8" s="546" t="s">
        <v>102</v>
      </c>
      <c r="I8" s="546"/>
      <c r="J8" s="546"/>
      <c r="K8" s="546" t="s">
        <v>103</v>
      </c>
      <c r="L8" s="546"/>
      <c r="M8" s="548" t="s">
        <v>104</v>
      </c>
    </row>
    <row r="9" spans="1:18" s="78" customFormat="1" ht="42" customHeight="1" x14ac:dyDescent="0.25">
      <c r="A9" s="553"/>
      <c r="B9" s="547"/>
      <c r="C9" s="555"/>
      <c r="D9" s="555"/>
      <c r="E9" s="547"/>
      <c r="F9" s="547"/>
      <c r="G9" s="547"/>
      <c r="H9" s="76" t="s">
        <v>105</v>
      </c>
      <c r="I9" s="76" t="s">
        <v>106</v>
      </c>
      <c r="J9" s="76" t="s">
        <v>3</v>
      </c>
      <c r="K9" s="76" t="s">
        <v>107</v>
      </c>
      <c r="L9" s="76" t="s">
        <v>108</v>
      </c>
      <c r="M9" s="549"/>
      <c r="N9" s="77"/>
    </row>
    <row r="10" spans="1:18" s="82" customFormat="1" ht="13.5" thickBot="1" x14ac:dyDescent="0.25">
      <c r="A10" s="79" t="s">
        <v>4</v>
      </c>
      <c r="B10" s="80" t="s">
        <v>5</v>
      </c>
      <c r="C10" s="80" t="s">
        <v>6</v>
      </c>
      <c r="D10" s="80" t="s">
        <v>7</v>
      </c>
      <c r="E10" s="80" t="s">
        <v>8</v>
      </c>
      <c r="F10" s="80" t="s">
        <v>9</v>
      </c>
      <c r="G10" s="80" t="s">
        <v>10</v>
      </c>
      <c r="H10" s="80" t="s">
        <v>11</v>
      </c>
      <c r="I10" s="80" t="s">
        <v>12</v>
      </c>
      <c r="J10" s="80" t="s">
        <v>13</v>
      </c>
      <c r="K10" s="80" t="s">
        <v>14</v>
      </c>
      <c r="L10" s="80" t="s">
        <v>15</v>
      </c>
      <c r="M10" s="81" t="s">
        <v>16</v>
      </c>
      <c r="N10" s="73"/>
    </row>
    <row r="11" spans="1:18" s="92" customFormat="1" ht="13.5" thickTop="1" x14ac:dyDescent="0.2">
      <c r="A11" s="83"/>
      <c r="B11" s="84"/>
      <c r="C11" s="85"/>
      <c r="D11" s="86"/>
      <c r="E11" s="86"/>
      <c r="F11" s="87"/>
      <c r="G11" s="87"/>
      <c r="H11" s="88"/>
      <c r="I11" s="88"/>
      <c r="J11" s="88"/>
      <c r="K11" s="89"/>
      <c r="L11" s="90"/>
      <c r="M11" s="91"/>
      <c r="N11" s="78"/>
    </row>
    <row r="12" spans="1:18" s="92" customFormat="1" x14ac:dyDescent="0.2">
      <c r="A12" s="93"/>
      <c r="B12" s="94"/>
      <c r="C12" s="95"/>
      <c r="D12" s="96"/>
      <c r="E12" s="97"/>
      <c r="F12" s="98"/>
      <c r="G12" s="98"/>
      <c r="H12" s="99"/>
      <c r="I12" s="99"/>
      <c r="J12" s="99"/>
      <c r="K12" s="97"/>
      <c r="L12" s="97"/>
      <c r="M12" s="100"/>
      <c r="N12" s="101"/>
      <c r="O12" s="102"/>
      <c r="P12" s="102"/>
      <c r="Q12" s="102"/>
      <c r="R12" s="102"/>
    </row>
    <row r="13" spans="1:18" s="92" customFormat="1" x14ac:dyDescent="0.2">
      <c r="A13" s="103"/>
      <c r="B13" s="104"/>
      <c r="C13" s="105"/>
      <c r="D13" s="106"/>
      <c r="E13" s="107"/>
      <c r="F13" s="108"/>
      <c r="G13" s="108"/>
      <c r="H13" s="109"/>
      <c r="I13" s="109"/>
      <c r="J13" s="109"/>
      <c r="K13" s="107"/>
      <c r="L13" s="107"/>
      <c r="M13" s="110"/>
      <c r="N13" s="102"/>
      <c r="O13" s="102"/>
      <c r="P13" s="102"/>
      <c r="Q13" s="102"/>
      <c r="R13" s="102"/>
    </row>
    <row r="14" spans="1:18" s="92" customFormat="1" x14ac:dyDescent="0.2">
      <c r="A14" s="103"/>
      <c r="B14" s="104"/>
      <c r="C14" s="105"/>
      <c r="D14" s="106"/>
      <c r="E14" s="107"/>
      <c r="F14" s="108"/>
      <c r="G14" s="108"/>
      <c r="H14" s="109"/>
      <c r="I14" s="109"/>
      <c r="J14" s="109"/>
      <c r="K14" s="107"/>
      <c r="L14" s="107"/>
      <c r="M14" s="110"/>
      <c r="N14" s="102"/>
      <c r="O14" s="102"/>
      <c r="P14" s="102"/>
      <c r="Q14" s="102"/>
      <c r="R14" s="102"/>
    </row>
    <row r="15" spans="1:18" s="92" customFormat="1" x14ac:dyDescent="0.2">
      <c r="A15" s="103"/>
      <c r="B15" s="104"/>
      <c r="C15" s="105"/>
      <c r="D15" s="106"/>
      <c r="E15" s="107"/>
      <c r="F15" s="108"/>
      <c r="G15" s="108"/>
      <c r="H15" s="109"/>
      <c r="I15" s="109"/>
      <c r="J15" s="109"/>
      <c r="K15" s="107"/>
      <c r="L15" s="107"/>
      <c r="M15" s="110"/>
      <c r="N15" s="102"/>
      <c r="O15" s="102"/>
      <c r="P15" s="102"/>
      <c r="Q15" s="102"/>
      <c r="R15" s="102"/>
    </row>
    <row r="16" spans="1:18" s="92" customFormat="1" x14ac:dyDescent="0.2">
      <c r="A16" s="103"/>
      <c r="B16" s="104"/>
      <c r="C16" s="105"/>
      <c r="D16" s="106"/>
      <c r="E16" s="107"/>
      <c r="F16" s="108"/>
      <c r="G16" s="108"/>
      <c r="H16" s="109"/>
      <c r="I16" s="109"/>
      <c r="J16" s="109"/>
      <c r="K16" s="107"/>
      <c r="L16" s="107"/>
      <c r="M16" s="110"/>
      <c r="N16" s="102"/>
      <c r="O16" s="102"/>
      <c r="P16" s="102"/>
      <c r="Q16" s="102"/>
      <c r="R16" s="102"/>
    </row>
    <row r="17" spans="1:18" s="92" customFormat="1" x14ac:dyDescent="0.2">
      <c r="A17" s="103"/>
      <c r="B17" s="104"/>
      <c r="C17" s="105"/>
      <c r="D17" s="106"/>
      <c r="E17" s="107"/>
      <c r="F17" s="108"/>
      <c r="G17" s="108"/>
      <c r="H17" s="109"/>
      <c r="I17" s="109"/>
      <c r="J17" s="109"/>
      <c r="K17" s="107"/>
      <c r="L17" s="107"/>
      <c r="M17" s="110"/>
      <c r="N17" s="102"/>
      <c r="O17" s="102"/>
      <c r="P17" s="102"/>
      <c r="Q17" s="102"/>
      <c r="R17" s="102"/>
    </row>
    <row r="18" spans="1:18" s="111" customFormat="1" x14ac:dyDescent="0.2">
      <c r="A18" s="103"/>
      <c r="B18" s="104"/>
      <c r="C18" s="105"/>
      <c r="D18" s="106"/>
      <c r="E18" s="107"/>
      <c r="F18" s="108"/>
      <c r="G18" s="108"/>
      <c r="H18" s="109"/>
      <c r="I18" s="109"/>
      <c r="J18" s="109"/>
      <c r="K18" s="107"/>
      <c r="L18" s="107"/>
      <c r="M18" s="110"/>
      <c r="N18" s="102"/>
      <c r="O18" s="73"/>
      <c r="P18" s="73"/>
      <c r="Q18" s="73"/>
      <c r="R18" s="73"/>
    </row>
    <row r="19" spans="1:18" ht="13.5" thickBot="1" x14ac:dyDescent="0.25">
      <c r="A19" s="112"/>
      <c r="B19" s="113"/>
      <c r="C19" s="114"/>
      <c r="D19" s="115"/>
      <c r="E19" s="116"/>
      <c r="F19" s="87"/>
      <c r="G19" s="87"/>
      <c r="H19" s="88"/>
      <c r="I19" s="88"/>
      <c r="J19" s="88"/>
      <c r="K19" s="89"/>
      <c r="L19" s="90"/>
      <c r="M19" s="91"/>
      <c r="N19" s="102"/>
    </row>
    <row r="20" spans="1:18" ht="14.25" thickTop="1" thickBot="1" x14ac:dyDescent="0.25">
      <c r="A20" s="117"/>
      <c r="B20" s="118" t="s">
        <v>109</v>
      </c>
      <c r="C20" s="119"/>
      <c r="D20" s="120"/>
      <c r="E20" s="121"/>
      <c r="F20" s="122"/>
      <c r="G20" s="122"/>
      <c r="H20" s="122"/>
      <c r="I20" s="122"/>
      <c r="J20" s="122"/>
      <c r="K20" s="122"/>
      <c r="L20" s="121"/>
      <c r="M20" s="123">
        <v>0</v>
      </c>
    </row>
    <row r="21" spans="1:18" ht="13.5" thickTop="1" x14ac:dyDescent="0.2">
      <c r="J21" s="542"/>
      <c r="K21" s="543"/>
      <c r="M21" s="124"/>
    </row>
    <row r="22" spans="1:18" s="70" customFormat="1" x14ac:dyDescent="0.2">
      <c r="B22" s="69" t="s">
        <v>92</v>
      </c>
      <c r="D22" s="528" t="s">
        <v>93</v>
      </c>
      <c r="E22" s="528"/>
      <c r="G22" s="528" t="s">
        <v>94</v>
      </c>
      <c r="H22" s="528"/>
      <c r="I22" s="528"/>
    </row>
    <row r="23" spans="1:18" s="70" customFormat="1" x14ac:dyDescent="0.2">
      <c r="G23" s="529" t="s">
        <v>95</v>
      </c>
      <c r="H23" s="529"/>
      <c r="I23" s="529"/>
    </row>
    <row r="24" spans="1:18" s="70" customFormat="1" x14ac:dyDescent="0.2"/>
    <row r="25" spans="1:18" x14ac:dyDescent="0.2">
      <c r="J25" s="542"/>
      <c r="K25" s="543"/>
      <c r="M25" s="124"/>
    </row>
    <row r="26" spans="1:18" x14ac:dyDescent="0.2">
      <c r="K26" s="125"/>
      <c r="M26" s="124"/>
    </row>
    <row r="27" spans="1:18" x14ac:dyDescent="0.2">
      <c r="K27" s="544"/>
    </row>
    <row r="28" spans="1:18" x14ac:dyDescent="0.2">
      <c r="K28" s="545"/>
    </row>
    <row r="29" spans="1:18" x14ac:dyDescent="0.2">
      <c r="K29" s="545"/>
    </row>
    <row r="30" spans="1:18" x14ac:dyDescent="0.2">
      <c r="K30" s="545"/>
    </row>
    <row r="31" spans="1:18" x14ac:dyDescent="0.2">
      <c r="K31" s="545"/>
    </row>
    <row r="32" spans="1:18" x14ac:dyDescent="0.2">
      <c r="K32" s="545"/>
    </row>
    <row r="33" spans="11:11" x14ac:dyDescent="0.2">
      <c r="K33" s="545"/>
    </row>
    <row r="34" spans="11:11" x14ac:dyDescent="0.2">
      <c r="K34" s="545"/>
    </row>
    <row r="35" spans="11:11" x14ac:dyDescent="0.2">
      <c r="K35" s="545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8"/>
  <sheetViews>
    <sheetView tabSelected="1" view="pageBreakPreview" topLeftCell="A59" zoomScale="130" zoomScaleNormal="100" zoomScaleSheetLayoutView="130" workbookViewId="0">
      <selection activeCell="B69" sqref="B69"/>
    </sheetView>
  </sheetViews>
  <sheetFormatPr defaultRowHeight="12.75" x14ac:dyDescent="0.2"/>
  <cols>
    <col min="1" max="1" width="10.28515625" style="408" customWidth="1"/>
    <col min="2" max="2" width="31.140625" style="409" customWidth="1"/>
    <col min="3" max="3" width="8.42578125" style="408" bestFit="1" customWidth="1"/>
    <col min="4" max="4" width="7.28515625" style="408" bestFit="1" customWidth="1"/>
    <col min="5" max="5" width="8.85546875" style="408" bestFit="1" customWidth="1"/>
    <col min="6" max="6" width="11.42578125" style="408" bestFit="1" customWidth="1"/>
    <col min="7" max="7" width="9.85546875" style="408" customWidth="1"/>
    <col min="8" max="8" width="13" style="408" customWidth="1"/>
    <col min="9" max="9" width="15.140625" style="475" customWidth="1"/>
    <col min="10" max="16384" width="9.140625" style="408"/>
  </cols>
  <sheetData>
    <row r="1" spans="1:16" x14ac:dyDescent="0.2">
      <c r="D1" s="410"/>
      <c r="E1" s="410"/>
      <c r="F1" s="410"/>
      <c r="G1" s="410"/>
      <c r="H1" s="579" t="s">
        <v>248</v>
      </c>
      <c r="I1" s="580"/>
    </row>
    <row r="2" spans="1:16" x14ac:dyDescent="0.2">
      <c r="D2" s="410"/>
      <c r="E2" s="410"/>
      <c r="F2" s="581"/>
      <c r="G2" s="581"/>
      <c r="H2" s="581"/>
      <c r="I2" s="581"/>
    </row>
    <row r="3" spans="1:16" s="414" customFormat="1" ht="12" x14ac:dyDescent="0.2">
      <c r="A3" s="411" t="s">
        <v>125</v>
      </c>
      <c r="B3" s="412" t="s">
        <v>126</v>
      </c>
      <c r="C3" s="411"/>
      <c r="D3" s="411"/>
      <c r="E3" s="411"/>
      <c r="F3" s="411"/>
      <c r="G3" s="411"/>
      <c r="H3" s="582"/>
      <c r="I3" s="582"/>
      <c r="J3" s="413"/>
    </row>
    <row r="4" spans="1:16" s="410" customFormat="1" x14ac:dyDescent="0.2">
      <c r="A4" s="415" t="s">
        <v>75</v>
      </c>
      <c r="B4" s="415"/>
      <c r="C4" s="415"/>
      <c r="D4" s="415"/>
      <c r="E4" s="415"/>
      <c r="F4" s="415"/>
      <c r="G4" s="415"/>
      <c r="H4" s="415"/>
      <c r="I4" s="416"/>
    </row>
    <row r="5" spans="1:16" s="421" customFormat="1" ht="28.5" customHeight="1" x14ac:dyDescent="0.2">
      <c r="A5" s="417" t="s">
        <v>67</v>
      </c>
      <c r="B5" s="583" t="str">
        <f>[6]лот!$B$25</f>
        <v>"Обустройство Северо-Покурского месторождения нефти. Куст скважин №100, 101, 102, 103, 104, 105, 24 бис"</v>
      </c>
      <c r="C5" s="583"/>
      <c r="D5" s="583"/>
      <c r="E5" s="583"/>
      <c r="F5" s="583"/>
      <c r="G5" s="583"/>
      <c r="H5" s="583"/>
      <c r="I5" s="583"/>
      <c r="J5" s="418"/>
      <c r="K5" s="419"/>
      <c r="L5" s="419"/>
      <c r="M5" s="419"/>
      <c r="N5" s="420"/>
      <c r="O5" s="420"/>
      <c r="P5" s="420"/>
    </row>
    <row r="6" spans="1:16" s="421" customFormat="1" ht="13.5" x14ac:dyDescent="0.2">
      <c r="A6" s="417" t="s">
        <v>68</v>
      </c>
      <c r="B6" s="583" t="str">
        <f>[7]Ф.8!B10</f>
        <v>ВЛ-6кВ №1 на куст скважин №102</v>
      </c>
      <c r="C6" s="583"/>
      <c r="D6" s="583"/>
      <c r="E6" s="583"/>
      <c r="F6" s="583"/>
      <c r="G6" s="583"/>
      <c r="H6" s="583"/>
      <c r="I6" s="583"/>
      <c r="J6" s="418"/>
      <c r="K6" s="419"/>
      <c r="L6" s="419"/>
      <c r="M6" s="419"/>
    </row>
    <row r="8" spans="1:16" x14ac:dyDescent="0.2">
      <c r="A8" s="578" t="s">
        <v>127</v>
      </c>
      <c r="B8" s="578"/>
      <c r="C8" s="578"/>
      <c r="D8" s="578"/>
      <c r="E8" s="578"/>
      <c r="F8" s="578"/>
      <c r="G8" s="578"/>
      <c r="H8" s="578"/>
      <c r="I8" s="578"/>
    </row>
    <row r="9" spans="1:16" x14ac:dyDescent="0.2">
      <c r="A9" s="562" t="s">
        <v>128</v>
      </c>
      <c r="B9" s="562"/>
      <c r="C9" s="562"/>
      <c r="D9" s="562"/>
      <c r="E9" s="562"/>
      <c r="F9" s="562"/>
      <c r="G9" s="562"/>
      <c r="H9" s="562"/>
      <c r="I9" s="562"/>
    </row>
    <row r="10" spans="1:16" ht="13.5" thickBot="1" x14ac:dyDescent="0.25">
      <c r="A10" s="422"/>
      <c r="B10" s="423"/>
      <c r="C10" s="422"/>
      <c r="D10" s="422"/>
      <c r="E10" s="422"/>
      <c r="F10" s="422"/>
      <c r="G10" s="422"/>
      <c r="H10" s="422"/>
      <c r="I10" s="424"/>
    </row>
    <row r="11" spans="1:16" ht="13.5" thickBot="1" x14ac:dyDescent="0.25">
      <c r="A11" s="563" t="s">
        <v>0</v>
      </c>
      <c r="B11" s="566" t="s">
        <v>129</v>
      </c>
      <c r="C11" s="563" t="s">
        <v>130</v>
      </c>
      <c r="D11" s="569" t="s">
        <v>131</v>
      </c>
      <c r="E11" s="570"/>
      <c r="F11" s="570"/>
      <c r="G11" s="570"/>
      <c r="H11" s="570"/>
      <c r="I11" s="571"/>
    </row>
    <row r="12" spans="1:16" ht="13.5" thickBot="1" x14ac:dyDescent="0.25">
      <c r="A12" s="564"/>
      <c r="B12" s="567"/>
      <c r="C12" s="564"/>
      <c r="D12" s="572" t="s">
        <v>132</v>
      </c>
      <c r="E12" s="573"/>
      <c r="F12" s="574"/>
      <c r="G12" s="575" t="s">
        <v>133</v>
      </c>
      <c r="H12" s="576"/>
      <c r="I12" s="577"/>
      <c r="K12" s="425"/>
      <c r="L12" s="425"/>
    </row>
    <row r="13" spans="1:16" ht="26.25" thickBot="1" x14ac:dyDescent="0.25">
      <c r="A13" s="565"/>
      <c r="B13" s="568"/>
      <c r="C13" s="565"/>
      <c r="D13" s="426" t="s">
        <v>66</v>
      </c>
      <c r="E13" s="427" t="s">
        <v>134</v>
      </c>
      <c r="F13" s="428" t="s">
        <v>84</v>
      </c>
      <c r="G13" s="427" t="s">
        <v>66</v>
      </c>
      <c r="H13" s="427" t="s">
        <v>135</v>
      </c>
      <c r="I13" s="429" t="s">
        <v>84</v>
      </c>
    </row>
    <row r="14" spans="1:16" s="611" customFormat="1" ht="12" thickBot="1" x14ac:dyDescent="0.25">
      <c r="A14" s="606">
        <v>1</v>
      </c>
      <c r="B14" s="606">
        <v>2</v>
      </c>
      <c r="C14" s="606">
        <v>3</v>
      </c>
      <c r="D14" s="607">
        <v>4</v>
      </c>
      <c r="E14" s="606">
        <v>5</v>
      </c>
      <c r="F14" s="608">
        <v>6</v>
      </c>
      <c r="G14" s="606">
        <v>7</v>
      </c>
      <c r="H14" s="606">
        <v>8</v>
      </c>
      <c r="I14" s="609">
        <v>9</v>
      </c>
      <c r="J14" s="610"/>
    </row>
    <row r="15" spans="1:16" s="430" customFormat="1" ht="25.5" x14ac:dyDescent="0.2">
      <c r="A15" s="431" t="s">
        <v>4</v>
      </c>
      <c r="B15" s="603" t="s">
        <v>136</v>
      </c>
      <c r="C15" s="598" t="s">
        <v>137</v>
      </c>
      <c r="D15" s="586"/>
      <c r="E15" s="587"/>
      <c r="F15" s="588"/>
      <c r="G15" s="594">
        <v>10.058199999999999</v>
      </c>
      <c r="H15" s="595">
        <v>47.09</v>
      </c>
      <c r="I15" s="596">
        <f>H15*G15</f>
        <v>474</v>
      </c>
    </row>
    <row r="16" spans="1:16" s="430" customFormat="1" ht="38.25" x14ac:dyDescent="0.2">
      <c r="A16" s="431" t="s">
        <v>5</v>
      </c>
      <c r="B16" s="445" t="s">
        <v>138</v>
      </c>
      <c r="C16" s="599" t="s">
        <v>139</v>
      </c>
      <c r="D16" s="449"/>
      <c r="E16" s="438"/>
      <c r="F16" s="448"/>
      <c r="G16" s="447">
        <v>5.9999999999999995E-4</v>
      </c>
      <c r="H16" s="439">
        <v>48125.58</v>
      </c>
      <c r="I16" s="435">
        <f t="shared" ref="I16:I39" si="0">H16*G16</f>
        <v>29</v>
      </c>
      <c r="J16" s="440"/>
    </row>
    <row r="17" spans="1:9" s="430" customFormat="1" ht="25.5" x14ac:dyDescent="0.2">
      <c r="A17" s="431" t="s">
        <v>6</v>
      </c>
      <c r="B17" s="445" t="s">
        <v>140</v>
      </c>
      <c r="C17" s="599" t="s">
        <v>139</v>
      </c>
      <c r="D17" s="449"/>
      <c r="E17" s="438"/>
      <c r="F17" s="448"/>
      <c r="G17" s="447">
        <v>1.1599999999999999E-2</v>
      </c>
      <c r="H17" s="439">
        <v>51022.52</v>
      </c>
      <c r="I17" s="435">
        <f t="shared" si="0"/>
        <v>592</v>
      </c>
    </row>
    <row r="18" spans="1:9" s="430" customFormat="1" ht="25.5" x14ac:dyDescent="0.2">
      <c r="A18" s="431" t="s">
        <v>7</v>
      </c>
      <c r="B18" s="445" t="s">
        <v>141</v>
      </c>
      <c r="C18" s="599" t="s">
        <v>139</v>
      </c>
      <c r="D18" s="449"/>
      <c r="E18" s="438"/>
      <c r="F18" s="448"/>
      <c r="G18" s="447">
        <v>7.6E-3</v>
      </c>
      <c r="H18" s="439">
        <v>33777.61</v>
      </c>
      <c r="I18" s="435">
        <f t="shared" si="0"/>
        <v>257</v>
      </c>
    </row>
    <row r="19" spans="1:9" s="430" customFormat="1" ht="25.5" x14ac:dyDescent="0.2">
      <c r="A19" s="431" t="s">
        <v>8</v>
      </c>
      <c r="B19" s="445" t="s">
        <v>142</v>
      </c>
      <c r="C19" s="599" t="s">
        <v>139</v>
      </c>
      <c r="D19" s="449"/>
      <c r="E19" s="438"/>
      <c r="F19" s="448"/>
      <c r="G19" s="447">
        <v>1.1000000000000001E-3</v>
      </c>
      <c r="H19" s="439">
        <v>45580.77</v>
      </c>
      <c r="I19" s="435">
        <f t="shared" si="0"/>
        <v>50</v>
      </c>
    </row>
    <row r="20" spans="1:9" s="430" customFormat="1" x14ac:dyDescent="0.2">
      <c r="A20" s="431" t="s">
        <v>9</v>
      </c>
      <c r="B20" s="445" t="s">
        <v>143</v>
      </c>
      <c r="C20" s="599" t="s">
        <v>139</v>
      </c>
      <c r="D20" s="449"/>
      <c r="E20" s="438"/>
      <c r="F20" s="448"/>
      <c r="G20" s="447">
        <v>0.01</v>
      </c>
      <c r="H20" s="439">
        <v>47881.35</v>
      </c>
      <c r="I20" s="435">
        <f t="shared" si="0"/>
        <v>479</v>
      </c>
    </row>
    <row r="21" spans="1:9" s="430" customFormat="1" x14ac:dyDescent="0.2">
      <c r="A21" s="431" t="s">
        <v>10</v>
      </c>
      <c r="B21" s="445" t="s">
        <v>144</v>
      </c>
      <c r="C21" s="599" t="s">
        <v>139</v>
      </c>
      <c r="D21" s="449"/>
      <c r="E21" s="438"/>
      <c r="F21" s="448"/>
      <c r="G21" s="447">
        <v>1.24E-2</v>
      </c>
      <c r="H21" s="436">
        <v>110000</v>
      </c>
      <c r="I21" s="435">
        <f t="shared" si="0"/>
        <v>1364</v>
      </c>
    </row>
    <row r="22" spans="1:9" s="430" customFormat="1" x14ac:dyDescent="0.2">
      <c r="A22" s="431" t="s">
        <v>11</v>
      </c>
      <c r="B22" s="445" t="s">
        <v>145</v>
      </c>
      <c r="C22" s="599" t="s">
        <v>139</v>
      </c>
      <c r="D22" s="449"/>
      <c r="E22" s="438"/>
      <c r="F22" s="448"/>
      <c r="G22" s="447">
        <v>3.5000000000000003E-2</v>
      </c>
      <c r="H22" s="436">
        <v>110000</v>
      </c>
      <c r="I22" s="435">
        <f t="shared" si="0"/>
        <v>3850</v>
      </c>
    </row>
    <row r="23" spans="1:9" s="430" customFormat="1" ht="25.5" customHeight="1" x14ac:dyDescent="0.2">
      <c r="A23" s="431" t="s">
        <v>12</v>
      </c>
      <c r="B23" s="445" t="s">
        <v>146</v>
      </c>
      <c r="C23" s="599" t="s">
        <v>139</v>
      </c>
      <c r="D23" s="449"/>
      <c r="E23" s="438"/>
      <c r="F23" s="448"/>
      <c r="G23" s="447">
        <v>2.4299999999999999E-2</v>
      </c>
      <c r="H23" s="436">
        <v>110000</v>
      </c>
      <c r="I23" s="435">
        <f t="shared" si="0"/>
        <v>2673</v>
      </c>
    </row>
    <row r="24" spans="1:9" s="430" customFormat="1" ht="25.5" x14ac:dyDescent="0.2">
      <c r="A24" s="431" t="s">
        <v>13</v>
      </c>
      <c r="B24" s="445" t="s">
        <v>147</v>
      </c>
      <c r="C24" s="599" t="s">
        <v>137</v>
      </c>
      <c r="D24" s="449"/>
      <c r="E24" s="438"/>
      <c r="F24" s="448"/>
      <c r="G24" s="447">
        <v>0.70099999999999996</v>
      </c>
      <c r="H24" s="436">
        <v>309.52</v>
      </c>
      <c r="I24" s="435">
        <f t="shared" si="0"/>
        <v>217</v>
      </c>
    </row>
    <row r="25" spans="1:9" s="430" customFormat="1" x14ac:dyDescent="0.2">
      <c r="A25" s="431" t="s">
        <v>14</v>
      </c>
      <c r="B25" s="445" t="s">
        <v>148</v>
      </c>
      <c r="C25" s="599" t="s">
        <v>139</v>
      </c>
      <c r="D25" s="449"/>
      <c r="E25" s="436"/>
      <c r="F25" s="448"/>
      <c r="G25" s="447">
        <v>1E-4</v>
      </c>
      <c r="H25" s="441">
        <v>46933.46</v>
      </c>
      <c r="I25" s="435">
        <f t="shared" si="0"/>
        <v>5</v>
      </c>
    </row>
    <row r="26" spans="1:9" s="430" customFormat="1" x14ac:dyDescent="0.2">
      <c r="A26" s="431" t="s">
        <v>15</v>
      </c>
      <c r="B26" s="445" t="s">
        <v>149</v>
      </c>
      <c r="C26" s="599" t="s">
        <v>150</v>
      </c>
      <c r="D26" s="449"/>
      <c r="E26" s="436"/>
      <c r="F26" s="448"/>
      <c r="G26" s="447">
        <v>0.76619999999999999</v>
      </c>
      <c r="H26" s="437">
        <v>10.41</v>
      </c>
      <c r="I26" s="435">
        <f t="shared" si="0"/>
        <v>8</v>
      </c>
    </row>
    <row r="27" spans="1:9" s="430" customFormat="1" x14ac:dyDescent="0.2">
      <c r="A27" s="431" t="s">
        <v>16</v>
      </c>
      <c r="B27" s="445" t="s">
        <v>151</v>
      </c>
      <c r="C27" s="599" t="s">
        <v>139</v>
      </c>
      <c r="D27" s="449"/>
      <c r="E27" s="436"/>
      <c r="F27" s="448"/>
      <c r="G27" s="447">
        <v>2.35E-2</v>
      </c>
      <c r="H27" s="441">
        <v>91280.55</v>
      </c>
      <c r="I27" s="435">
        <f t="shared" si="0"/>
        <v>2145</v>
      </c>
    </row>
    <row r="28" spans="1:9" s="430" customFormat="1" x14ac:dyDescent="0.2">
      <c r="A28" s="431" t="s">
        <v>152</v>
      </c>
      <c r="B28" s="445" t="s">
        <v>153</v>
      </c>
      <c r="C28" s="599" t="s">
        <v>150</v>
      </c>
      <c r="D28" s="449"/>
      <c r="E28" s="438"/>
      <c r="F28" s="448"/>
      <c r="G28" s="447" t="s">
        <v>154</v>
      </c>
      <c r="H28" s="436">
        <v>28.72</v>
      </c>
      <c r="I28" s="435">
        <f t="shared" si="0"/>
        <v>63</v>
      </c>
    </row>
    <row r="29" spans="1:9" s="430" customFormat="1" x14ac:dyDescent="0.2">
      <c r="A29" s="431" t="s">
        <v>155</v>
      </c>
      <c r="B29" s="445" t="s">
        <v>156</v>
      </c>
      <c r="C29" s="599" t="s">
        <v>150</v>
      </c>
      <c r="D29" s="449"/>
      <c r="E29" s="437"/>
      <c r="F29" s="448"/>
      <c r="G29" s="447">
        <v>3.3622999999999998</v>
      </c>
      <c r="H29" s="436">
        <v>87.87</v>
      </c>
      <c r="I29" s="435">
        <f t="shared" si="0"/>
        <v>295</v>
      </c>
    </row>
    <row r="30" spans="1:9" s="430" customFormat="1" x14ac:dyDescent="0.2">
      <c r="A30" s="431" t="s">
        <v>157</v>
      </c>
      <c r="B30" s="445" t="s">
        <v>158</v>
      </c>
      <c r="C30" s="599" t="s">
        <v>139</v>
      </c>
      <c r="D30" s="449"/>
      <c r="E30" s="438"/>
      <c r="F30" s="448"/>
      <c r="G30" s="447">
        <v>4.1999999999999997E-3</v>
      </c>
      <c r="H30" s="439">
        <v>52056.43</v>
      </c>
      <c r="I30" s="435">
        <f t="shared" si="0"/>
        <v>219</v>
      </c>
    </row>
    <row r="31" spans="1:9" s="430" customFormat="1" ht="51" x14ac:dyDescent="0.2">
      <c r="A31" s="431" t="s">
        <v>159</v>
      </c>
      <c r="B31" s="445" t="s">
        <v>160</v>
      </c>
      <c r="C31" s="599" t="s">
        <v>137</v>
      </c>
      <c r="D31" s="449"/>
      <c r="E31" s="438"/>
      <c r="F31" s="448"/>
      <c r="G31" s="447">
        <v>7.4300000000000005E-2</v>
      </c>
      <c r="H31" s="439">
        <v>2365.3000000000002</v>
      </c>
      <c r="I31" s="435">
        <f t="shared" si="0"/>
        <v>176</v>
      </c>
    </row>
    <row r="32" spans="1:9" s="430" customFormat="1" ht="25.5" x14ac:dyDescent="0.2">
      <c r="A32" s="431" t="s">
        <v>161</v>
      </c>
      <c r="B32" s="445" t="s">
        <v>162</v>
      </c>
      <c r="C32" s="599" t="s">
        <v>139</v>
      </c>
      <c r="D32" s="449"/>
      <c r="E32" s="438"/>
      <c r="F32" s="448"/>
      <c r="G32" s="447">
        <v>3.9399999999999998E-2</v>
      </c>
      <c r="H32" s="439">
        <v>48042.48</v>
      </c>
      <c r="I32" s="435">
        <f t="shared" si="0"/>
        <v>1893</v>
      </c>
    </row>
    <row r="33" spans="1:9" s="430" customFormat="1" x14ac:dyDescent="0.2">
      <c r="A33" s="431" t="s">
        <v>163</v>
      </c>
      <c r="B33" s="445" t="s">
        <v>164</v>
      </c>
      <c r="C33" s="599" t="s">
        <v>139</v>
      </c>
      <c r="D33" s="449"/>
      <c r="E33" s="438"/>
      <c r="F33" s="448"/>
      <c r="G33" s="447">
        <v>0.01</v>
      </c>
      <c r="H33" s="439">
        <v>59204.93</v>
      </c>
      <c r="I33" s="435">
        <f t="shared" si="0"/>
        <v>592</v>
      </c>
    </row>
    <row r="34" spans="1:9" s="430" customFormat="1" x14ac:dyDescent="0.2">
      <c r="A34" s="431" t="s">
        <v>165</v>
      </c>
      <c r="B34" s="445" t="s">
        <v>166</v>
      </c>
      <c r="C34" s="599" t="s">
        <v>139</v>
      </c>
      <c r="D34" s="449"/>
      <c r="E34" s="438"/>
      <c r="F34" s="448"/>
      <c r="G34" s="447">
        <v>3.5000000000000001E-3</v>
      </c>
      <c r="H34" s="439">
        <v>47402.54</v>
      </c>
      <c r="I34" s="435">
        <f t="shared" si="0"/>
        <v>166</v>
      </c>
    </row>
    <row r="35" spans="1:9" s="430" customFormat="1" x14ac:dyDescent="0.2">
      <c r="A35" s="431" t="s">
        <v>167</v>
      </c>
      <c r="B35" s="445" t="s">
        <v>168</v>
      </c>
      <c r="C35" s="599" t="s">
        <v>139</v>
      </c>
      <c r="D35" s="449"/>
      <c r="E35" s="436"/>
      <c r="F35" s="448"/>
      <c r="G35" s="447">
        <v>0.1245</v>
      </c>
      <c r="H35" s="441">
        <v>85497.45</v>
      </c>
      <c r="I35" s="435">
        <f t="shared" si="0"/>
        <v>10644</v>
      </c>
    </row>
    <row r="36" spans="1:9" s="430" customFormat="1" ht="102" x14ac:dyDescent="0.2">
      <c r="A36" s="431" t="s">
        <v>169</v>
      </c>
      <c r="B36" s="445" t="s">
        <v>170</v>
      </c>
      <c r="C36" s="599" t="s">
        <v>139</v>
      </c>
      <c r="D36" s="449"/>
      <c r="E36" s="438"/>
      <c r="F36" s="448"/>
      <c r="G36" s="447">
        <v>5.4000000000000003E-3</v>
      </c>
      <c r="H36" s="439">
        <v>68427.83</v>
      </c>
      <c r="I36" s="435">
        <f t="shared" si="0"/>
        <v>370</v>
      </c>
    </row>
    <row r="37" spans="1:9" s="430" customFormat="1" ht="38.25" x14ac:dyDescent="0.2">
      <c r="A37" s="431" t="s">
        <v>171</v>
      </c>
      <c r="B37" s="445" t="s">
        <v>172</v>
      </c>
      <c r="C37" s="599" t="s">
        <v>139</v>
      </c>
      <c r="D37" s="449"/>
      <c r="E37" s="438"/>
      <c r="F37" s="448"/>
      <c r="G37" s="447">
        <v>0.155</v>
      </c>
      <c r="H37" s="439">
        <v>26430.51</v>
      </c>
      <c r="I37" s="435">
        <f t="shared" si="0"/>
        <v>4097</v>
      </c>
    </row>
    <row r="38" spans="1:9" s="430" customFormat="1" ht="25.5" x14ac:dyDescent="0.2">
      <c r="A38" s="431" t="s">
        <v>173</v>
      </c>
      <c r="B38" s="445" t="s">
        <v>174</v>
      </c>
      <c r="C38" s="599" t="s">
        <v>139</v>
      </c>
      <c r="D38" s="449"/>
      <c r="E38" s="438"/>
      <c r="F38" s="448"/>
      <c r="G38" s="447">
        <v>2.7000000000000001E-3</v>
      </c>
      <c r="H38" s="439">
        <v>192816.3</v>
      </c>
      <c r="I38" s="435">
        <f t="shared" si="0"/>
        <v>521</v>
      </c>
    </row>
    <row r="39" spans="1:9" s="430" customFormat="1" ht="38.25" x14ac:dyDescent="0.2">
      <c r="A39" s="431" t="s">
        <v>175</v>
      </c>
      <c r="B39" s="445" t="s">
        <v>176</v>
      </c>
      <c r="C39" s="599" t="s">
        <v>177</v>
      </c>
      <c r="D39" s="449"/>
      <c r="E39" s="436"/>
      <c r="F39" s="448"/>
      <c r="G39" s="447">
        <v>4.4984000000000002</v>
      </c>
      <c r="H39" s="437">
        <v>512.91999999999996</v>
      </c>
      <c r="I39" s="435">
        <f t="shared" si="0"/>
        <v>2307</v>
      </c>
    </row>
    <row r="40" spans="1:9" s="430" customFormat="1" x14ac:dyDescent="0.2">
      <c r="A40" s="431" t="s">
        <v>178</v>
      </c>
      <c r="B40" s="604" t="s">
        <v>179</v>
      </c>
      <c r="C40" s="600" t="s">
        <v>177</v>
      </c>
      <c r="D40" s="589">
        <v>174</v>
      </c>
      <c r="E40" s="438">
        <v>8</v>
      </c>
      <c r="F40" s="448">
        <f>E40*D40</f>
        <v>1392</v>
      </c>
      <c r="G40" s="589"/>
      <c r="H40" s="438"/>
      <c r="I40" s="443"/>
    </row>
    <row r="41" spans="1:9" s="430" customFormat="1" x14ac:dyDescent="0.2">
      <c r="A41" s="431" t="s">
        <v>180</v>
      </c>
      <c r="B41" s="604" t="s">
        <v>181</v>
      </c>
      <c r="C41" s="600" t="s">
        <v>182</v>
      </c>
      <c r="D41" s="589">
        <v>121</v>
      </c>
      <c r="E41" s="438">
        <v>235</v>
      </c>
      <c r="F41" s="448">
        <f t="shared" ref="F41:F64" si="1">E41*D41</f>
        <v>28435</v>
      </c>
      <c r="G41" s="589"/>
      <c r="H41" s="438"/>
      <c r="I41" s="443"/>
    </row>
    <row r="42" spans="1:9" s="430" customFormat="1" x14ac:dyDescent="0.2">
      <c r="A42" s="431" t="s">
        <v>183</v>
      </c>
      <c r="B42" s="604" t="s">
        <v>184</v>
      </c>
      <c r="C42" s="600" t="s">
        <v>182</v>
      </c>
      <c r="D42" s="589">
        <v>48</v>
      </c>
      <c r="E42" s="438">
        <v>295</v>
      </c>
      <c r="F42" s="448">
        <f t="shared" si="1"/>
        <v>14160</v>
      </c>
      <c r="G42" s="589"/>
      <c r="H42" s="438"/>
      <c r="I42" s="443"/>
    </row>
    <row r="43" spans="1:9" s="430" customFormat="1" x14ac:dyDescent="0.2">
      <c r="A43" s="431" t="s">
        <v>185</v>
      </c>
      <c r="B43" s="604" t="s">
        <v>186</v>
      </c>
      <c r="C43" s="600" t="s">
        <v>182</v>
      </c>
      <c r="D43" s="589">
        <v>156</v>
      </c>
      <c r="E43" s="438">
        <v>65</v>
      </c>
      <c r="F43" s="448">
        <f t="shared" si="1"/>
        <v>10140</v>
      </c>
      <c r="G43" s="589"/>
      <c r="H43" s="438"/>
      <c r="I43" s="443"/>
    </row>
    <row r="44" spans="1:9" s="430" customFormat="1" x14ac:dyDescent="0.2">
      <c r="A44" s="431" t="s">
        <v>187</v>
      </c>
      <c r="B44" s="604" t="s">
        <v>188</v>
      </c>
      <c r="C44" s="600" t="s">
        <v>182</v>
      </c>
      <c r="D44" s="589">
        <v>156</v>
      </c>
      <c r="E44" s="438">
        <v>61.81</v>
      </c>
      <c r="F44" s="448">
        <f t="shared" si="1"/>
        <v>9642</v>
      </c>
      <c r="G44" s="589"/>
      <c r="H44" s="438"/>
      <c r="I44" s="443"/>
    </row>
    <row r="45" spans="1:9" s="430" customFormat="1" x14ac:dyDescent="0.2">
      <c r="A45" s="431" t="s">
        <v>189</v>
      </c>
      <c r="B45" s="604" t="s">
        <v>190</v>
      </c>
      <c r="C45" s="600" t="s">
        <v>182</v>
      </c>
      <c r="D45" s="589">
        <v>36</v>
      </c>
      <c r="E45" s="438">
        <v>65</v>
      </c>
      <c r="F45" s="448">
        <f t="shared" si="1"/>
        <v>2340</v>
      </c>
      <c r="G45" s="589"/>
      <c r="H45" s="438"/>
      <c r="I45" s="443"/>
    </row>
    <row r="46" spans="1:9" s="430" customFormat="1" x14ac:dyDescent="0.2">
      <c r="A46" s="431" t="s">
        <v>191</v>
      </c>
      <c r="B46" s="604" t="s">
        <v>192</v>
      </c>
      <c r="C46" s="600" t="s">
        <v>182</v>
      </c>
      <c r="D46" s="589">
        <v>18</v>
      </c>
      <c r="E46" s="438">
        <v>80</v>
      </c>
      <c r="F46" s="448">
        <f t="shared" si="1"/>
        <v>1440</v>
      </c>
      <c r="G46" s="589"/>
      <c r="H46" s="438"/>
      <c r="I46" s="443"/>
    </row>
    <row r="47" spans="1:9" s="430" customFormat="1" x14ac:dyDescent="0.2">
      <c r="A47" s="431" t="s">
        <v>193</v>
      </c>
      <c r="B47" s="604" t="s">
        <v>194</v>
      </c>
      <c r="C47" s="600" t="s">
        <v>139</v>
      </c>
      <c r="D47" s="589">
        <v>0.01</v>
      </c>
      <c r="E47" s="438">
        <v>32308</v>
      </c>
      <c r="F47" s="448">
        <f t="shared" si="1"/>
        <v>323</v>
      </c>
      <c r="G47" s="589"/>
      <c r="H47" s="438"/>
      <c r="I47" s="443"/>
    </row>
    <row r="48" spans="1:9" s="430" customFormat="1" x14ac:dyDescent="0.2">
      <c r="A48" s="431" t="s">
        <v>195</v>
      </c>
      <c r="B48" s="604" t="s">
        <v>196</v>
      </c>
      <c r="C48" s="600" t="s">
        <v>139</v>
      </c>
      <c r="D48" s="589">
        <v>0.38900000000000001</v>
      </c>
      <c r="E48" s="438">
        <v>42767</v>
      </c>
      <c r="F48" s="448">
        <f t="shared" si="1"/>
        <v>16636</v>
      </c>
      <c r="G48" s="589"/>
      <c r="H48" s="438"/>
      <c r="I48" s="443"/>
    </row>
    <row r="49" spans="1:9" s="430" customFormat="1" x14ac:dyDescent="0.2">
      <c r="A49" s="431" t="s">
        <v>197</v>
      </c>
      <c r="B49" s="604" t="s">
        <v>198</v>
      </c>
      <c r="C49" s="600" t="s">
        <v>139</v>
      </c>
      <c r="D49" s="589">
        <v>0.13100000000000001</v>
      </c>
      <c r="E49" s="438">
        <v>37771</v>
      </c>
      <c r="F49" s="448">
        <f t="shared" si="1"/>
        <v>4948</v>
      </c>
      <c r="G49" s="589"/>
      <c r="H49" s="438"/>
      <c r="I49" s="443"/>
    </row>
    <row r="50" spans="1:9" s="430" customFormat="1" x14ac:dyDescent="0.2">
      <c r="A50" s="431" t="s">
        <v>199</v>
      </c>
      <c r="B50" s="604" t="s">
        <v>200</v>
      </c>
      <c r="C50" s="600" t="s">
        <v>150</v>
      </c>
      <c r="D50" s="590"/>
      <c r="E50" s="438"/>
      <c r="F50" s="448"/>
      <c r="G50" s="589">
        <v>20.8</v>
      </c>
      <c r="H50" s="438">
        <v>61.75</v>
      </c>
      <c r="I50" s="443">
        <f>H50*G50</f>
        <v>1284</v>
      </c>
    </row>
    <row r="51" spans="1:9" s="430" customFormat="1" x14ac:dyDescent="0.2">
      <c r="A51" s="431" t="s">
        <v>201</v>
      </c>
      <c r="B51" s="604" t="s">
        <v>202</v>
      </c>
      <c r="C51" s="600" t="s">
        <v>139</v>
      </c>
      <c r="D51" s="589">
        <v>1.7999999999999999E-2</v>
      </c>
      <c r="E51" s="438">
        <v>37000</v>
      </c>
      <c r="F51" s="448">
        <f t="shared" si="1"/>
        <v>666</v>
      </c>
      <c r="G51" s="589"/>
      <c r="H51" s="438"/>
      <c r="I51" s="443"/>
    </row>
    <row r="52" spans="1:9" s="430" customFormat="1" x14ac:dyDescent="0.2">
      <c r="A52" s="431" t="s">
        <v>203</v>
      </c>
      <c r="B52" s="604" t="s">
        <v>204</v>
      </c>
      <c r="C52" s="600" t="s">
        <v>139</v>
      </c>
      <c r="D52" s="589">
        <v>1.2E-2</v>
      </c>
      <c r="E52" s="438">
        <v>44506</v>
      </c>
      <c r="F52" s="448">
        <f t="shared" si="1"/>
        <v>534</v>
      </c>
      <c r="G52" s="589"/>
      <c r="H52" s="438"/>
      <c r="I52" s="443"/>
    </row>
    <row r="53" spans="1:9" s="430" customFormat="1" x14ac:dyDescent="0.2">
      <c r="A53" s="431" t="s">
        <v>205</v>
      </c>
      <c r="B53" s="604" t="s">
        <v>206</v>
      </c>
      <c r="C53" s="600" t="s">
        <v>139</v>
      </c>
      <c r="D53" s="589">
        <v>0.26300000000000001</v>
      </c>
      <c r="E53" s="438">
        <v>37000</v>
      </c>
      <c r="F53" s="448">
        <f t="shared" si="1"/>
        <v>9731</v>
      </c>
      <c r="G53" s="589"/>
      <c r="H53" s="438"/>
      <c r="I53" s="443"/>
    </row>
    <row r="54" spans="1:9" s="430" customFormat="1" x14ac:dyDescent="0.2">
      <c r="A54" s="431" t="s">
        <v>207</v>
      </c>
      <c r="B54" s="604" t="s">
        <v>208</v>
      </c>
      <c r="C54" s="600" t="s">
        <v>139</v>
      </c>
      <c r="D54" s="589">
        <v>0.32100000000000001</v>
      </c>
      <c r="E54" s="438">
        <v>38503</v>
      </c>
      <c r="F54" s="448">
        <f t="shared" si="1"/>
        <v>12359</v>
      </c>
      <c r="G54" s="589"/>
      <c r="H54" s="438"/>
      <c r="I54" s="443"/>
    </row>
    <row r="55" spans="1:9" s="430" customFormat="1" ht="25.5" x14ac:dyDescent="0.2">
      <c r="A55" s="431" t="s">
        <v>209</v>
      </c>
      <c r="B55" s="604" t="s">
        <v>210</v>
      </c>
      <c r="C55" s="600" t="s">
        <v>211</v>
      </c>
      <c r="D55" s="589">
        <v>39.167999999999999</v>
      </c>
      <c r="E55" s="438">
        <v>957</v>
      </c>
      <c r="F55" s="448">
        <f t="shared" si="1"/>
        <v>37484</v>
      </c>
      <c r="G55" s="589"/>
      <c r="H55" s="438"/>
      <c r="I55" s="443"/>
    </row>
    <row r="56" spans="1:9" s="430" customFormat="1" ht="25.5" x14ac:dyDescent="0.2">
      <c r="A56" s="431" t="s">
        <v>212</v>
      </c>
      <c r="B56" s="604" t="s">
        <v>213</v>
      </c>
      <c r="C56" s="600" t="s">
        <v>211</v>
      </c>
      <c r="D56" s="589">
        <v>55.283999999999999</v>
      </c>
      <c r="E56" s="438">
        <v>957</v>
      </c>
      <c r="F56" s="448">
        <f t="shared" si="1"/>
        <v>52907</v>
      </c>
      <c r="G56" s="589"/>
      <c r="H56" s="438"/>
      <c r="I56" s="443"/>
    </row>
    <row r="57" spans="1:9" s="430" customFormat="1" ht="25.5" x14ac:dyDescent="0.2">
      <c r="A57" s="431" t="s">
        <v>214</v>
      </c>
      <c r="B57" s="604" t="s">
        <v>215</v>
      </c>
      <c r="C57" s="600" t="s">
        <v>211</v>
      </c>
      <c r="D57" s="589">
        <v>14.484</v>
      </c>
      <c r="E57" s="438">
        <v>957</v>
      </c>
      <c r="F57" s="448">
        <f t="shared" si="1"/>
        <v>13861</v>
      </c>
      <c r="G57" s="589"/>
      <c r="H57" s="438"/>
      <c r="I57" s="443"/>
    </row>
    <row r="58" spans="1:9" s="430" customFormat="1" ht="25.5" x14ac:dyDescent="0.2">
      <c r="A58" s="431" t="s">
        <v>216</v>
      </c>
      <c r="B58" s="604" t="s">
        <v>217</v>
      </c>
      <c r="C58" s="600" t="s">
        <v>211</v>
      </c>
      <c r="D58" s="589">
        <v>7.4969999999999999</v>
      </c>
      <c r="E58" s="438">
        <v>957</v>
      </c>
      <c r="F58" s="448">
        <f t="shared" si="1"/>
        <v>7175</v>
      </c>
      <c r="G58" s="589"/>
      <c r="H58" s="438"/>
      <c r="I58" s="443"/>
    </row>
    <row r="59" spans="1:9" s="430" customFormat="1" ht="25.5" x14ac:dyDescent="0.2">
      <c r="A59" s="431" t="s">
        <v>218</v>
      </c>
      <c r="B59" s="604" t="s">
        <v>219</v>
      </c>
      <c r="C59" s="600" t="s">
        <v>211</v>
      </c>
      <c r="D59" s="589">
        <v>44.88</v>
      </c>
      <c r="E59" s="438">
        <v>957</v>
      </c>
      <c r="F59" s="448">
        <f t="shared" si="1"/>
        <v>42950</v>
      </c>
      <c r="G59" s="589"/>
      <c r="H59" s="438"/>
      <c r="I59" s="443"/>
    </row>
    <row r="60" spans="1:9" s="430" customFormat="1" ht="25.5" x14ac:dyDescent="0.2">
      <c r="A60" s="431" t="s">
        <v>220</v>
      </c>
      <c r="B60" s="604" t="s">
        <v>221</v>
      </c>
      <c r="C60" s="600" t="s">
        <v>211</v>
      </c>
      <c r="D60" s="589">
        <v>190.74</v>
      </c>
      <c r="E60" s="438">
        <v>957</v>
      </c>
      <c r="F60" s="448">
        <f t="shared" si="1"/>
        <v>182538</v>
      </c>
      <c r="G60" s="589"/>
      <c r="H60" s="438"/>
      <c r="I60" s="443"/>
    </row>
    <row r="61" spans="1:9" s="430" customFormat="1" ht="25.5" x14ac:dyDescent="0.2">
      <c r="A61" s="431" t="s">
        <v>222</v>
      </c>
      <c r="B61" s="604" t="s">
        <v>223</v>
      </c>
      <c r="C61" s="600" t="s">
        <v>211</v>
      </c>
      <c r="D61" s="589">
        <v>22.44</v>
      </c>
      <c r="E61" s="438">
        <v>957</v>
      </c>
      <c r="F61" s="448">
        <f t="shared" si="1"/>
        <v>21475</v>
      </c>
      <c r="G61" s="589"/>
      <c r="H61" s="438"/>
      <c r="I61" s="443"/>
    </row>
    <row r="62" spans="1:9" s="430" customFormat="1" ht="25.5" x14ac:dyDescent="0.2">
      <c r="A62" s="431" t="s">
        <v>224</v>
      </c>
      <c r="B62" s="604" t="s">
        <v>225</v>
      </c>
      <c r="C62" s="600" t="s">
        <v>211</v>
      </c>
      <c r="D62" s="589">
        <v>21.968</v>
      </c>
      <c r="E62" s="438">
        <v>1070</v>
      </c>
      <c r="F62" s="448">
        <f t="shared" si="1"/>
        <v>23506</v>
      </c>
      <c r="G62" s="589"/>
      <c r="H62" s="438"/>
      <c r="I62" s="443"/>
    </row>
    <row r="63" spans="1:9" s="430" customFormat="1" ht="25.5" x14ac:dyDescent="0.2">
      <c r="A63" s="431" t="s">
        <v>226</v>
      </c>
      <c r="B63" s="604" t="s">
        <v>227</v>
      </c>
      <c r="C63" s="600" t="s">
        <v>211</v>
      </c>
      <c r="D63" s="589">
        <v>25.189</v>
      </c>
      <c r="E63" s="438">
        <v>1070</v>
      </c>
      <c r="F63" s="448">
        <f t="shared" si="1"/>
        <v>26952</v>
      </c>
      <c r="G63" s="589"/>
      <c r="H63" s="438"/>
      <c r="I63" s="443"/>
    </row>
    <row r="64" spans="1:9" s="430" customFormat="1" ht="25.5" x14ac:dyDescent="0.2">
      <c r="A64" s="431" t="s">
        <v>228</v>
      </c>
      <c r="B64" s="604" t="s">
        <v>229</v>
      </c>
      <c r="C64" s="600" t="s">
        <v>211</v>
      </c>
      <c r="D64" s="589" t="s">
        <v>230</v>
      </c>
      <c r="E64" s="438">
        <v>1404</v>
      </c>
      <c r="F64" s="448">
        <f t="shared" si="1"/>
        <v>445265</v>
      </c>
      <c r="G64" s="589"/>
      <c r="H64" s="438"/>
      <c r="I64" s="443"/>
    </row>
    <row r="65" spans="1:9" s="430" customFormat="1" ht="25.5" x14ac:dyDescent="0.2">
      <c r="A65" s="431" t="s">
        <v>231</v>
      </c>
      <c r="B65" s="604" t="s">
        <v>232</v>
      </c>
      <c r="C65" s="600" t="s">
        <v>139</v>
      </c>
      <c r="D65" s="589"/>
      <c r="E65" s="438"/>
      <c r="F65" s="448"/>
      <c r="G65" s="589" t="s">
        <v>233</v>
      </c>
      <c r="H65" s="444">
        <v>217381.35</v>
      </c>
      <c r="I65" s="443">
        <f>H65*G65</f>
        <v>4652</v>
      </c>
    </row>
    <row r="66" spans="1:9" s="430" customFormat="1" ht="51" x14ac:dyDescent="0.2">
      <c r="A66" s="431" t="s">
        <v>234</v>
      </c>
      <c r="B66" s="604" t="s">
        <v>235</v>
      </c>
      <c r="C66" s="600" t="s">
        <v>139</v>
      </c>
      <c r="D66" s="589">
        <v>5.7000000000000002E-2</v>
      </c>
      <c r="E66" s="438">
        <v>195200</v>
      </c>
      <c r="F66" s="448">
        <f>E66*D66</f>
        <v>11126</v>
      </c>
      <c r="G66" s="589"/>
      <c r="H66" s="438"/>
      <c r="I66" s="443"/>
    </row>
    <row r="67" spans="1:9" s="430" customFormat="1" ht="51" x14ac:dyDescent="0.2">
      <c r="A67" s="431" t="s">
        <v>236</v>
      </c>
      <c r="B67" s="604" t="s">
        <v>237</v>
      </c>
      <c r="C67" s="600" t="s">
        <v>139</v>
      </c>
      <c r="D67" s="589">
        <v>1.2589999999999999</v>
      </c>
      <c r="E67" s="438">
        <v>192000</v>
      </c>
      <c r="F67" s="448">
        <f t="shared" ref="F67:F71" si="2">E67*D67</f>
        <v>241728</v>
      </c>
      <c r="G67" s="589"/>
      <c r="H67" s="438"/>
      <c r="I67" s="443"/>
    </row>
    <row r="68" spans="1:9" s="430" customFormat="1" x14ac:dyDescent="0.2">
      <c r="A68" s="431" t="s">
        <v>238</v>
      </c>
      <c r="B68" s="604" t="s">
        <v>239</v>
      </c>
      <c r="C68" s="600" t="s">
        <v>177</v>
      </c>
      <c r="D68" s="589">
        <v>36</v>
      </c>
      <c r="E68" s="438">
        <v>107</v>
      </c>
      <c r="F68" s="448">
        <f t="shared" si="2"/>
        <v>3852</v>
      </c>
      <c r="G68" s="589"/>
      <c r="H68" s="438"/>
      <c r="I68" s="443"/>
    </row>
    <row r="69" spans="1:9" s="430" customFormat="1" ht="25.5" x14ac:dyDescent="0.2">
      <c r="A69" s="431" t="s">
        <v>240</v>
      </c>
      <c r="B69" s="604" t="s">
        <v>241</v>
      </c>
      <c r="C69" s="600" t="s">
        <v>177</v>
      </c>
      <c r="D69" s="589">
        <v>3</v>
      </c>
      <c r="E69" s="438">
        <v>185</v>
      </c>
      <c r="F69" s="448">
        <f t="shared" si="2"/>
        <v>555</v>
      </c>
      <c r="G69" s="589"/>
      <c r="H69" s="438"/>
      <c r="I69" s="443"/>
    </row>
    <row r="70" spans="1:9" s="430" customFormat="1" ht="25.5" x14ac:dyDescent="0.2">
      <c r="A70" s="431" t="s">
        <v>242</v>
      </c>
      <c r="B70" s="604" t="s">
        <v>243</v>
      </c>
      <c r="C70" s="600" t="s">
        <v>177</v>
      </c>
      <c r="D70" s="589">
        <v>36</v>
      </c>
      <c r="E70" s="438">
        <v>280</v>
      </c>
      <c r="F70" s="448">
        <f t="shared" si="2"/>
        <v>10080</v>
      </c>
      <c r="G70" s="589"/>
      <c r="H70" s="438"/>
      <c r="I70" s="443"/>
    </row>
    <row r="71" spans="1:9" s="430" customFormat="1" ht="13.5" thickBot="1" x14ac:dyDescent="0.25">
      <c r="A71" s="431" t="s">
        <v>244</v>
      </c>
      <c r="B71" s="605" t="s">
        <v>245</v>
      </c>
      <c r="C71" s="601" t="s">
        <v>177</v>
      </c>
      <c r="D71" s="591">
        <v>123</v>
      </c>
      <c r="E71" s="592">
        <v>80</v>
      </c>
      <c r="F71" s="453">
        <f t="shared" si="2"/>
        <v>9840</v>
      </c>
      <c r="G71" s="591"/>
      <c r="H71" s="592"/>
      <c r="I71" s="456"/>
    </row>
    <row r="72" spans="1:9" s="430" customFormat="1" ht="13.5" hidden="1" thickBot="1" x14ac:dyDescent="0.25">
      <c r="A72" s="431"/>
      <c r="B72" s="602"/>
      <c r="C72" s="597"/>
      <c r="D72" s="584"/>
      <c r="E72" s="432"/>
      <c r="F72" s="585"/>
      <c r="G72" s="593"/>
      <c r="H72" s="433"/>
      <c r="I72" s="435"/>
    </row>
    <row r="73" spans="1:9" s="430" customFormat="1" ht="13.5" hidden="1" thickBot="1" x14ac:dyDescent="0.25">
      <c r="A73" s="431"/>
      <c r="B73" s="445"/>
      <c r="C73" s="446"/>
      <c r="D73" s="447"/>
      <c r="E73" s="436"/>
      <c r="F73" s="448"/>
      <c r="G73" s="449"/>
      <c r="H73" s="437"/>
      <c r="I73" s="443"/>
    </row>
    <row r="74" spans="1:9" s="430" customFormat="1" ht="13.5" hidden="1" thickBot="1" x14ac:dyDescent="0.25">
      <c r="A74" s="431"/>
      <c r="B74" s="445"/>
      <c r="C74" s="446"/>
      <c r="D74" s="449"/>
      <c r="E74" s="438"/>
      <c r="F74" s="448"/>
      <c r="G74" s="447"/>
      <c r="H74" s="436"/>
      <c r="I74" s="443"/>
    </row>
    <row r="75" spans="1:9" s="430" customFormat="1" ht="13.5" hidden="1" thickBot="1" x14ac:dyDescent="0.25">
      <c r="A75" s="431"/>
      <c r="B75" s="445"/>
      <c r="C75" s="446"/>
      <c r="D75" s="449"/>
      <c r="E75" s="438"/>
      <c r="F75" s="448"/>
      <c r="G75" s="447"/>
      <c r="H75" s="436"/>
      <c r="I75" s="443"/>
    </row>
    <row r="76" spans="1:9" s="430" customFormat="1" ht="13.5" hidden="1" thickBot="1" x14ac:dyDescent="0.25">
      <c r="A76" s="431"/>
      <c r="B76" s="445"/>
      <c r="C76" s="446"/>
      <c r="D76" s="449"/>
      <c r="E76" s="438"/>
      <c r="F76" s="448"/>
      <c r="G76" s="447"/>
      <c r="H76" s="436"/>
      <c r="I76" s="443"/>
    </row>
    <row r="77" spans="1:9" s="430" customFormat="1" ht="13.5" hidden="1" thickBot="1" x14ac:dyDescent="0.25">
      <c r="A77" s="431"/>
      <c r="B77" s="445"/>
      <c r="C77" s="446"/>
      <c r="D77" s="447"/>
      <c r="E77" s="436"/>
      <c r="F77" s="448"/>
      <c r="G77" s="449"/>
      <c r="H77" s="437"/>
      <c r="I77" s="443"/>
    </row>
    <row r="78" spans="1:9" s="430" customFormat="1" ht="13.5" hidden="1" thickBot="1" x14ac:dyDescent="0.25">
      <c r="A78" s="431"/>
      <c r="B78" s="445"/>
      <c r="C78" s="446"/>
      <c r="D78" s="447"/>
      <c r="E78" s="436"/>
      <c r="F78" s="448"/>
      <c r="G78" s="449"/>
      <c r="H78" s="437"/>
      <c r="I78" s="443"/>
    </row>
    <row r="79" spans="1:9" s="430" customFormat="1" ht="13.5" hidden="1" thickBot="1" x14ac:dyDescent="0.25">
      <c r="A79" s="431"/>
      <c r="B79" s="445"/>
      <c r="C79" s="446"/>
      <c r="D79" s="447"/>
      <c r="E79" s="436"/>
      <c r="F79" s="448"/>
      <c r="G79" s="449"/>
      <c r="H79" s="437"/>
      <c r="I79" s="443"/>
    </row>
    <row r="80" spans="1:9" s="430" customFormat="1" ht="13.5" hidden="1" thickBot="1" x14ac:dyDescent="0.25">
      <c r="A80" s="431"/>
      <c r="B80" s="445"/>
      <c r="C80" s="446"/>
      <c r="D80" s="447"/>
      <c r="E80" s="436"/>
      <c r="F80" s="448"/>
      <c r="G80" s="449"/>
      <c r="H80" s="437"/>
      <c r="I80" s="443"/>
    </row>
    <row r="81" spans="1:9" s="430" customFormat="1" ht="13.5" hidden="1" thickBot="1" x14ac:dyDescent="0.25">
      <c r="A81" s="431"/>
      <c r="B81" s="445"/>
      <c r="C81" s="446"/>
      <c r="D81" s="449"/>
      <c r="E81" s="438"/>
      <c r="F81" s="448"/>
      <c r="G81" s="447"/>
      <c r="H81" s="436"/>
      <c r="I81" s="443"/>
    </row>
    <row r="82" spans="1:9" s="430" customFormat="1" ht="13.5" hidden="1" thickBot="1" x14ac:dyDescent="0.25">
      <c r="A82" s="431"/>
      <c r="B82" s="445"/>
      <c r="C82" s="446"/>
      <c r="D82" s="447"/>
      <c r="E82" s="436"/>
      <c r="F82" s="448"/>
      <c r="G82" s="449"/>
      <c r="H82" s="437"/>
      <c r="I82" s="443"/>
    </row>
    <row r="83" spans="1:9" s="430" customFormat="1" ht="13.5" hidden="1" thickBot="1" x14ac:dyDescent="0.25">
      <c r="A83" s="431"/>
      <c r="B83" s="445"/>
      <c r="C83" s="446"/>
      <c r="D83" s="449"/>
      <c r="E83" s="438"/>
      <c r="F83" s="448"/>
      <c r="G83" s="447"/>
      <c r="H83" s="436"/>
      <c r="I83" s="443"/>
    </row>
    <row r="84" spans="1:9" s="430" customFormat="1" ht="12.75" hidden="1" customHeight="1" x14ac:dyDescent="0.2">
      <c r="A84" s="431"/>
      <c r="B84" s="445"/>
      <c r="C84" s="446"/>
      <c r="D84" s="449"/>
      <c r="E84" s="438"/>
      <c r="F84" s="448"/>
      <c r="G84" s="447"/>
      <c r="H84" s="436"/>
      <c r="I84" s="443"/>
    </row>
    <row r="85" spans="1:9" s="430" customFormat="1" ht="12.75" hidden="1" customHeight="1" x14ac:dyDescent="0.2">
      <c r="A85" s="431"/>
      <c r="B85" s="445"/>
      <c r="C85" s="446"/>
      <c r="D85" s="449"/>
      <c r="E85" s="438"/>
      <c r="F85" s="448"/>
      <c r="G85" s="447"/>
      <c r="H85" s="436"/>
      <c r="I85" s="443"/>
    </row>
    <row r="86" spans="1:9" s="430" customFormat="1" ht="89.25" hidden="1" customHeight="1" x14ac:dyDescent="0.2">
      <c r="A86" s="431"/>
      <c r="B86" s="445"/>
      <c r="C86" s="446"/>
      <c r="D86" s="447"/>
      <c r="E86" s="436"/>
      <c r="F86" s="448"/>
      <c r="G86" s="449"/>
      <c r="H86" s="437"/>
      <c r="I86" s="443"/>
    </row>
    <row r="87" spans="1:9" s="430" customFormat="1" ht="86.25" hidden="1" customHeight="1" x14ac:dyDescent="0.2">
      <c r="A87" s="431"/>
      <c r="B87" s="445"/>
      <c r="C87" s="446"/>
      <c r="D87" s="447"/>
      <c r="E87" s="436"/>
      <c r="F87" s="448"/>
      <c r="G87" s="449"/>
      <c r="H87" s="437"/>
      <c r="I87" s="443"/>
    </row>
    <row r="88" spans="1:9" s="430" customFormat="1" ht="13.5" hidden="1" thickBot="1" x14ac:dyDescent="0.25">
      <c r="A88" s="431"/>
      <c r="B88" s="445"/>
      <c r="C88" s="446"/>
      <c r="D88" s="447"/>
      <c r="E88" s="436"/>
      <c r="F88" s="448"/>
      <c r="G88" s="449"/>
      <c r="H88" s="437"/>
      <c r="I88" s="443"/>
    </row>
    <row r="89" spans="1:9" s="430" customFormat="1" ht="13.5" hidden="1" thickBot="1" x14ac:dyDescent="0.25">
      <c r="A89" s="431"/>
      <c r="B89" s="445"/>
      <c r="C89" s="446"/>
      <c r="D89" s="449"/>
      <c r="E89" s="438"/>
      <c r="F89" s="448"/>
      <c r="G89" s="447"/>
      <c r="H89" s="436"/>
      <c r="I89" s="443"/>
    </row>
    <row r="90" spans="1:9" s="430" customFormat="1" ht="13.5" hidden="1" thickBot="1" x14ac:dyDescent="0.25">
      <c r="A90" s="431"/>
      <c r="B90" s="445"/>
      <c r="C90" s="446"/>
      <c r="D90" s="447"/>
      <c r="E90" s="436"/>
      <c r="F90" s="448"/>
      <c r="G90" s="449"/>
      <c r="H90" s="437"/>
      <c r="I90" s="443"/>
    </row>
    <row r="91" spans="1:9" s="430" customFormat="1" ht="13.5" hidden="1" thickBot="1" x14ac:dyDescent="0.25">
      <c r="A91" s="431"/>
      <c r="B91" s="445"/>
      <c r="C91" s="446"/>
      <c r="D91" s="447"/>
      <c r="E91" s="436"/>
      <c r="F91" s="448"/>
      <c r="G91" s="449"/>
      <c r="H91" s="437"/>
      <c r="I91" s="443"/>
    </row>
    <row r="92" spans="1:9" s="430" customFormat="1" ht="13.5" hidden="1" thickBot="1" x14ac:dyDescent="0.25">
      <c r="A92" s="431"/>
      <c r="B92" s="445"/>
      <c r="C92" s="446"/>
      <c r="D92" s="447"/>
      <c r="E92" s="436"/>
      <c r="F92" s="448"/>
      <c r="G92" s="449"/>
      <c r="H92" s="437"/>
      <c r="I92" s="443"/>
    </row>
    <row r="93" spans="1:9" s="430" customFormat="1" ht="13.5" hidden="1" thickBot="1" x14ac:dyDescent="0.25">
      <c r="A93" s="431"/>
      <c r="B93" s="445"/>
      <c r="C93" s="446"/>
      <c r="D93" s="447"/>
      <c r="E93" s="436"/>
      <c r="F93" s="448"/>
      <c r="G93" s="449"/>
      <c r="H93" s="437"/>
      <c r="I93" s="443"/>
    </row>
    <row r="94" spans="1:9" s="430" customFormat="1" ht="13.5" hidden="1" thickBot="1" x14ac:dyDescent="0.25">
      <c r="A94" s="431"/>
      <c r="B94" s="445"/>
      <c r="C94" s="446"/>
      <c r="D94" s="447"/>
      <c r="E94" s="436"/>
      <c r="F94" s="448"/>
      <c r="G94" s="449"/>
      <c r="H94" s="437"/>
      <c r="I94" s="443"/>
    </row>
    <row r="95" spans="1:9" s="430" customFormat="1" ht="13.5" hidden="1" thickBot="1" x14ac:dyDescent="0.25">
      <c r="A95" s="431"/>
      <c r="B95" s="450"/>
      <c r="C95" s="446"/>
      <c r="D95" s="451"/>
      <c r="E95" s="452"/>
      <c r="F95" s="453"/>
      <c r="G95" s="454"/>
      <c r="H95" s="455"/>
      <c r="I95" s="456"/>
    </row>
    <row r="96" spans="1:9" s="430" customFormat="1" ht="13.5" hidden="1" thickBot="1" x14ac:dyDescent="0.25">
      <c r="A96" s="457"/>
      <c r="B96" s="458"/>
      <c r="C96" s="459"/>
      <c r="E96" s="434"/>
      <c r="F96" s="460"/>
      <c r="G96" s="461"/>
      <c r="H96" s="462"/>
      <c r="I96" s="463"/>
    </row>
    <row r="97" spans="1:9" s="430" customFormat="1" ht="13.5" hidden="1" thickBot="1" x14ac:dyDescent="0.25">
      <c r="A97" s="457"/>
      <c r="B97" s="442"/>
      <c r="C97" s="459"/>
      <c r="E97" s="438"/>
      <c r="F97" s="464"/>
      <c r="G97" s="465"/>
      <c r="H97" s="466"/>
      <c r="I97" s="467"/>
    </row>
    <row r="98" spans="1:9" s="430" customFormat="1" ht="13.5" hidden="1" thickBot="1" x14ac:dyDescent="0.25">
      <c r="A98" s="457"/>
      <c r="B98" s="442"/>
      <c r="C98" s="459"/>
      <c r="E98" s="438"/>
      <c r="F98" s="464"/>
      <c r="G98" s="465"/>
      <c r="H98" s="466"/>
      <c r="I98" s="467"/>
    </row>
    <row r="99" spans="1:9" s="430" customFormat="1" ht="13.5" hidden="1" thickBot="1" x14ac:dyDescent="0.25">
      <c r="A99" s="457"/>
      <c r="B99" s="442"/>
      <c r="C99" s="459"/>
      <c r="E99" s="438"/>
      <c r="F99" s="464"/>
      <c r="G99" s="465"/>
      <c r="H99" s="466"/>
      <c r="I99" s="467"/>
    </row>
    <row r="100" spans="1:9" s="430" customFormat="1" ht="13.5" hidden="1" thickBot="1" x14ac:dyDescent="0.25">
      <c r="A100" s="457"/>
      <c r="B100" s="442"/>
      <c r="C100" s="459"/>
      <c r="E100" s="438"/>
      <c r="F100" s="464"/>
      <c r="G100" s="465"/>
      <c r="H100" s="466"/>
      <c r="I100" s="467"/>
    </row>
    <row r="101" spans="1:9" s="430" customFormat="1" ht="13.5" hidden="1" thickBot="1" x14ac:dyDescent="0.25">
      <c r="A101" s="457"/>
      <c r="B101" s="442"/>
      <c r="C101" s="459"/>
      <c r="E101" s="438"/>
      <c r="F101" s="464"/>
      <c r="G101" s="465"/>
      <c r="H101" s="466"/>
      <c r="I101" s="467"/>
    </row>
    <row r="102" spans="1:9" s="430" customFormat="1" ht="13.5" hidden="1" thickBot="1" x14ac:dyDescent="0.25">
      <c r="A102" s="457"/>
      <c r="B102" s="442"/>
      <c r="C102" s="459"/>
      <c r="E102" s="438"/>
      <c r="F102" s="464"/>
      <c r="G102" s="465"/>
      <c r="H102" s="466"/>
      <c r="I102" s="467"/>
    </row>
    <row r="103" spans="1:9" s="430" customFormat="1" ht="13.5" hidden="1" thickBot="1" x14ac:dyDescent="0.25">
      <c r="A103" s="457"/>
      <c r="B103" s="442"/>
      <c r="C103" s="459"/>
      <c r="E103" s="438"/>
      <c r="F103" s="464"/>
      <c r="G103" s="465"/>
      <c r="H103" s="466"/>
      <c r="I103" s="467"/>
    </row>
    <row r="104" spans="1:9" s="430" customFormat="1" ht="13.5" hidden="1" thickBot="1" x14ac:dyDescent="0.25">
      <c r="A104" s="457"/>
      <c r="B104" s="442"/>
      <c r="C104" s="459"/>
      <c r="E104" s="438"/>
      <c r="F104" s="464"/>
      <c r="G104" s="465"/>
      <c r="H104" s="466"/>
      <c r="I104" s="467"/>
    </row>
    <row r="105" spans="1:9" s="430" customFormat="1" ht="13.5" hidden="1" thickBot="1" x14ac:dyDescent="0.25">
      <c r="A105" s="457"/>
      <c r="B105" s="442"/>
      <c r="C105" s="459"/>
      <c r="E105" s="438"/>
      <c r="F105" s="464"/>
      <c r="G105" s="465"/>
      <c r="H105" s="466"/>
      <c r="I105" s="467"/>
    </row>
    <row r="106" spans="1:9" s="430" customFormat="1" ht="13.5" hidden="1" thickBot="1" x14ac:dyDescent="0.25">
      <c r="A106" s="457"/>
      <c r="B106" s="442"/>
      <c r="C106" s="459"/>
      <c r="E106" s="438"/>
      <c r="F106" s="464"/>
      <c r="G106" s="465"/>
      <c r="H106" s="466"/>
      <c r="I106" s="467"/>
    </row>
    <row r="107" spans="1:9" s="430" customFormat="1" ht="13.5" hidden="1" thickBot="1" x14ac:dyDescent="0.25">
      <c r="A107" s="457"/>
      <c r="B107" s="442"/>
      <c r="C107" s="459"/>
      <c r="E107" s="438"/>
      <c r="F107" s="464"/>
      <c r="G107" s="465"/>
      <c r="H107" s="466"/>
      <c r="I107" s="467"/>
    </row>
    <row r="108" spans="1:9" s="430" customFormat="1" ht="13.5" hidden="1" thickBot="1" x14ac:dyDescent="0.25">
      <c r="A108" s="457"/>
      <c r="B108" s="442"/>
      <c r="C108" s="459"/>
      <c r="E108" s="438"/>
      <c r="F108" s="464"/>
      <c r="G108" s="465"/>
      <c r="H108" s="466"/>
      <c r="I108" s="467"/>
    </row>
    <row r="109" spans="1:9" s="430" customFormat="1" ht="13.5" hidden="1" thickBot="1" x14ac:dyDescent="0.25">
      <c r="A109" s="457"/>
      <c r="B109" s="442"/>
      <c r="C109" s="459"/>
      <c r="E109" s="438"/>
      <c r="F109" s="464"/>
      <c r="G109" s="465"/>
      <c r="H109" s="466"/>
      <c r="I109" s="467"/>
    </row>
    <row r="110" spans="1:9" s="430" customFormat="1" ht="13.5" hidden="1" thickBot="1" x14ac:dyDescent="0.25">
      <c r="A110" s="457"/>
      <c r="B110" s="442"/>
      <c r="C110" s="459"/>
      <c r="E110" s="438"/>
      <c r="F110" s="464"/>
      <c r="G110" s="465"/>
      <c r="H110" s="466"/>
      <c r="I110" s="467"/>
    </row>
    <row r="111" spans="1:9" s="430" customFormat="1" ht="13.5" hidden="1" thickBot="1" x14ac:dyDescent="0.25">
      <c r="A111" s="457"/>
      <c r="B111" s="442"/>
      <c r="C111" s="459"/>
      <c r="E111" s="438"/>
      <c r="F111" s="464"/>
      <c r="G111" s="465"/>
      <c r="H111" s="466"/>
      <c r="I111" s="467"/>
    </row>
    <row r="112" spans="1:9" s="430" customFormat="1" ht="13.5" hidden="1" thickBot="1" x14ac:dyDescent="0.25">
      <c r="A112" s="457"/>
      <c r="B112" s="442"/>
      <c r="C112" s="459"/>
      <c r="E112" s="438"/>
      <c r="F112" s="464"/>
      <c r="G112" s="465"/>
      <c r="H112" s="466"/>
      <c r="I112" s="467"/>
    </row>
    <row r="113" spans="1:9" s="430" customFormat="1" ht="13.5" hidden="1" thickBot="1" x14ac:dyDescent="0.25">
      <c r="A113" s="457"/>
      <c r="B113" s="442"/>
      <c r="C113" s="459"/>
      <c r="E113" s="438"/>
      <c r="F113" s="464"/>
      <c r="G113" s="465"/>
      <c r="H113" s="466"/>
      <c r="I113" s="467"/>
    </row>
    <row r="114" spans="1:9" s="430" customFormat="1" ht="13.5" hidden="1" thickBot="1" x14ac:dyDescent="0.25">
      <c r="A114" s="457"/>
      <c r="B114" s="442"/>
      <c r="C114" s="459"/>
      <c r="E114" s="438"/>
      <c r="F114" s="464"/>
      <c r="G114" s="465"/>
      <c r="H114" s="466"/>
      <c r="I114" s="467"/>
    </row>
    <row r="115" spans="1:9" s="430" customFormat="1" ht="13.5" hidden="1" thickBot="1" x14ac:dyDescent="0.25">
      <c r="A115" s="457"/>
      <c r="B115" s="442"/>
      <c r="C115" s="459"/>
      <c r="E115" s="438"/>
      <c r="F115" s="464"/>
      <c r="G115" s="465"/>
      <c r="H115" s="466"/>
      <c r="I115" s="467"/>
    </row>
    <row r="116" spans="1:9" s="430" customFormat="1" ht="13.5" hidden="1" thickBot="1" x14ac:dyDescent="0.25">
      <c r="A116" s="457"/>
      <c r="B116" s="442"/>
      <c r="C116" s="459"/>
      <c r="E116" s="438"/>
      <c r="F116" s="464"/>
      <c r="G116" s="465"/>
      <c r="H116" s="466"/>
      <c r="I116" s="467"/>
    </row>
    <row r="117" spans="1:9" s="430" customFormat="1" ht="13.5" hidden="1" thickBot="1" x14ac:dyDescent="0.25">
      <c r="A117" s="457"/>
      <c r="B117" s="442"/>
      <c r="C117" s="459"/>
      <c r="E117" s="438"/>
      <c r="F117" s="464"/>
      <c r="G117" s="465"/>
      <c r="H117" s="466"/>
      <c r="I117" s="467"/>
    </row>
    <row r="118" spans="1:9" s="430" customFormat="1" ht="13.5" hidden="1" thickBot="1" x14ac:dyDescent="0.25">
      <c r="A118" s="457"/>
      <c r="B118" s="442"/>
      <c r="C118" s="459"/>
      <c r="E118" s="438"/>
      <c r="F118" s="464"/>
      <c r="G118" s="465"/>
      <c r="H118" s="466"/>
      <c r="I118" s="467"/>
    </row>
    <row r="119" spans="1:9" s="430" customFormat="1" ht="13.5" hidden="1" thickBot="1" x14ac:dyDescent="0.25">
      <c r="A119" s="457"/>
      <c r="B119" s="442"/>
      <c r="C119" s="459"/>
      <c r="E119" s="438"/>
      <c r="F119" s="464"/>
      <c r="G119" s="465"/>
      <c r="H119" s="466"/>
      <c r="I119" s="467"/>
    </row>
    <row r="120" spans="1:9" s="430" customFormat="1" ht="13.5" hidden="1" thickBot="1" x14ac:dyDescent="0.25">
      <c r="A120" s="457"/>
      <c r="B120" s="442"/>
      <c r="C120" s="459"/>
      <c r="E120" s="438"/>
      <c r="F120" s="464"/>
      <c r="G120" s="465"/>
      <c r="H120" s="466"/>
      <c r="I120" s="467"/>
    </row>
    <row r="121" spans="1:9" s="430" customFormat="1" ht="13.5" hidden="1" thickBot="1" x14ac:dyDescent="0.25">
      <c r="A121" s="457"/>
      <c r="B121" s="442"/>
      <c r="C121" s="459"/>
      <c r="E121" s="438"/>
      <c r="F121" s="464"/>
      <c r="G121" s="465"/>
      <c r="H121" s="466"/>
      <c r="I121" s="467"/>
    </row>
    <row r="122" spans="1:9" s="430" customFormat="1" ht="13.5" hidden="1" thickBot="1" x14ac:dyDescent="0.25">
      <c r="A122" s="457"/>
      <c r="B122" s="442"/>
      <c r="C122" s="459"/>
      <c r="E122" s="438"/>
      <c r="F122" s="464"/>
      <c r="G122" s="465"/>
      <c r="H122" s="466"/>
      <c r="I122" s="467"/>
    </row>
    <row r="123" spans="1:9" s="430" customFormat="1" ht="13.5" hidden="1" thickBot="1" x14ac:dyDescent="0.25">
      <c r="A123" s="457"/>
      <c r="B123" s="442"/>
      <c r="C123" s="459"/>
      <c r="E123" s="438"/>
      <c r="F123" s="464"/>
      <c r="G123" s="465"/>
      <c r="H123" s="466"/>
      <c r="I123" s="467"/>
    </row>
    <row r="124" spans="1:9" s="430" customFormat="1" ht="13.5" hidden="1" thickBot="1" x14ac:dyDescent="0.25">
      <c r="A124" s="457"/>
      <c r="B124" s="442"/>
      <c r="C124" s="459"/>
      <c r="E124" s="438"/>
      <c r="F124" s="464"/>
      <c r="G124" s="465"/>
      <c r="H124" s="466"/>
      <c r="I124" s="467"/>
    </row>
    <row r="125" spans="1:9" s="430" customFormat="1" ht="13.5" hidden="1" thickBot="1" x14ac:dyDescent="0.25">
      <c r="A125" s="457"/>
      <c r="B125" s="442"/>
      <c r="C125" s="459"/>
      <c r="E125" s="438"/>
      <c r="F125" s="464"/>
      <c r="G125" s="465"/>
      <c r="H125" s="466"/>
      <c r="I125" s="467"/>
    </row>
    <row r="126" spans="1:9" s="430" customFormat="1" ht="13.5" hidden="1" thickBot="1" x14ac:dyDescent="0.25">
      <c r="A126" s="457"/>
      <c r="B126" s="442"/>
      <c r="C126" s="459"/>
      <c r="E126" s="438"/>
      <c r="F126" s="464"/>
      <c r="G126" s="465"/>
      <c r="H126" s="466"/>
      <c r="I126" s="467"/>
    </row>
    <row r="127" spans="1:9" s="430" customFormat="1" ht="13.5" hidden="1" thickBot="1" x14ac:dyDescent="0.25">
      <c r="A127" s="457"/>
      <c r="B127" s="442"/>
      <c r="C127" s="459"/>
      <c r="E127" s="438"/>
      <c r="F127" s="464"/>
      <c r="G127" s="465"/>
      <c r="H127" s="466"/>
      <c r="I127" s="467"/>
    </row>
    <row r="128" spans="1:9" s="430" customFormat="1" ht="13.5" hidden="1" thickBot="1" x14ac:dyDescent="0.25">
      <c r="A128" s="457"/>
      <c r="B128" s="442"/>
      <c r="C128" s="459"/>
      <c r="E128" s="438"/>
      <c r="F128" s="464"/>
      <c r="G128" s="465"/>
      <c r="H128" s="466"/>
      <c r="I128" s="467"/>
    </row>
    <row r="129" spans="1:9" s="430" customFormat="1" ht="13.5" hidden="1" thickBot="1" x14ac:dyDescent="0.25">
      <c r="A129" s="457"/>
      <c r="B129" s="442"/>
      <c r="C129" s="459"/>
      <c r="E129" s="438"/>
      <c r="F129" s="464"/>
      <c r="G129" s="465"/>
      <c r="H129" s="466"/>
      <c r="I129" s="467"/>
    </row>
    <row r="130" spans="1:9" s="430" customFormat="1" ht="13.5" hidden="1" thickBot="1" x14ac:dyDescent="0.25">
      <c r="A130" s="457"/>
      <c r="B130" s="442"/>
      <c r="C130" s="459"/>
      <c r="E130" s="438"/>
      <c r="F130" s="464"/>
      <c r="G130" s="465"/>
      <c r="H130" s="466"/>
      <c r="I130" s="467"/>
    </row>
    <row r="131" spans="1:9" s="430" customFormat="1" ht="13.5" hidden="1" thickBot="1" x14ac:dyDescent="0.25">
      <c r="A131" s="457"/>
      <c r="B131" s="442"/>
      <c r="C131" s="459"/>
      <c r="D131" s="465"/>
      <c r="E131" s="438"/>
      <c r="F131" s="464"/>
      <c r="H131" s="457"/>
      <c r="I131" s="468"/>
    </row>
    <row r="132" spans="1:9" s="430" customFormat="1" ht="13.5" hidden="1" thickBot="1" x14ac:dyDescent="0.25">
      <c r="A132" s="457"/>
      <c r="B132" s="442"/>
      <c r="C132" s="459"/>
      <c r="D132" s="465"/>
      <c r="E132" s="438"/>
      <c r="F132" s="464"/>
      <c r="H132" s="457"/>
      <c r="I132" s="468"/>
    </row>
    <row r="133" spans="1:9" s="430" customFormat="1" ht="13.5" hidden="1" thickBot="1" x14ac:dyDescent="0.25">
      <c r="A133" s="457"/>
      <c r="B133" s="442"/>
      <c r="C133" s="459"/>
      <c r="E133" s="438"/>
      <c r="F133" s="464"/>
      <c r="G133" s="465"/>
      <c r="H133" s="457"/>
      <c r="I133" s="468"/>
    </row>
    <row r="134" spans="1:9" s="430" customFormat="1" ht="13.5" hidden="1" thickBot="1" x14ac:dyDescent="0.25">
      <c r="A134" s="457"/>
      <c r="B134" s="442"/>
      <c r="C134" s="459"/>
      <c r="E134" s="457"/>
      <c r="F134" s="457"/>
      <c r="G134" s="465"/>
      <c r="H134" s="457"/>
      <c r="I134" s="468"/>
    </row>
    <row r="135" spans="1:9" s="430" customFormat="1" ht="13.5" hidden="1" thickBot="1" x14ac:dyDescent="0.25">
      <c r="A135" s="457"/>
      <c r="B135" s="442"/>
      <c r="C135" s="459"/>
      <c r="E135" s="457"/>
      <c r="F135" s="457"/>
      <c r="G135" s="465"/>
      <c r="H135" s="457"/>
      <c r="I135" s="468"/>
    </row>
    <row r="136" spans="1:9" s="430" customFormat="1" ht="13.5" hidden="1" thickBot="1" x14ac:dyDescent="0.25">
      <c r="A136" s="457"/>
      <c r="B136" s="442"/>
      <c r="C136" s="459"/>
      <c r="D136" s="465"/>
      <c r="E136" s="457"/>
      <c r="F136" s="457"/>
      <c r="H136" s="457"/>
      <c r="I136" s="468"/>
    </row>
    <row r="137" spans="1:9" s="430" customFormat="1" ht="13.5" hidden="1" thickBot="1" x14ac:dyDescent="0.25">
      <c r="A137" s="457"/>
      <c r="B137" s="442"/>
      <c r="C137" s="459"/>
      <c r="D137" s="465"/>
      <c r="E137" s="457"/>
      <c r="F137" s="457"/>
      <c r="H137" s="457"/>
      <c r="I137" s="468"/>
    </row>
    <row r="138" spans="1:9" s="430" customFormat="1" ht="13.5" hidden="1" thickBot="1" x14ac:dyDescent="0.25">
      <c r="A138" s="457"/>
      <c r="B138" s="442"/>
      <c r="C138" s="459"/>
      <c r="D138" s="465"/>
      <c r="E138" s="457"/>
      <c r="F138" s="457"/>
      <c r="H138" s="457"/>
      <c r="I138" s="468"/>
    </row>
    <row r="139" spans="1:9" s="430" customFormat="1" ht="13.5" hidden="1" thickBot="1" x14ac:dyDescent="0.25">
      <c r="A139" s="457"/>
      <c r="B139" s="442"/>
      <c r="C139" s="459"/>
      <c r="E139" s="457"/>
      <c r="F139" s="457"/>
      <c r="G139" s="465"/>
      <c r="H139" s="457"/>
      <c r="I139" s="468"/>
    </row>
    <row r="140" spans="1:9" s="430" customFormat="1" ht="13.5" hidden="1" thickBot="1" x14ac:dyDescent="0.25">
      <c r="A140" s="457"/>
      <c r="B140" s="442"/>
      <c r="C140" s="459"/>
      <c r="D140" s="465"/>
      <c r="E140" s="457"/>
      <c r="F140" s="457"/>
      <c r="H140" s="457"/>
      <c r="I140" s="468"/>
    </row>
    <row r="141" spans="1:9" s="430" customFormat="1" ht="13.5" hidden="1" thickBot="1" x14ac:dyDescent="0.25">
      <c r="A141" s="457"/>
      <c r="B141" s="442"/>
      <c r="C141" s="459"/>
      <c r="E141" s="457"/>
      <c r="F141" s="457"/>
      <c r="G141" s="465"/>
      <c r="H141" s="457"/>
      <c r="I141" s="468"/>
    </row>
    <row r="142" spans="1:9" s="430" customFormat="1" ht="13.5" hidden="1" thickBot="1" x14ac:dyDescent="0.25">
      <c r="A142" s="457"/>
      <c r="B142" s="442"/>
      <c r="C142" s="459"/>
      <c r="E142" s="457"/>
      <c r="F142" s="457"/>
      <c r="G142" s="465"/>
      <c r="H142" s="457"/>
      <c r="I142" s="468"/>
    </row>
    <row r="143" spans="1:9" s="430" customFormat="1" ht="13.5" hidden="1" thickBot="1" x14ac:dyDescent="0.25">
      <c r="A143" s="457"/>
      <c r="B143" s="442"/>
      <c r="C143" s="459"/>
      <c r="E143" s="457"/>
      <c r="F143" s="457"/>
      <c r="G143" s="465"/>
      <c r="H143" s="457"/>
      <c r="I143" s="468"/>
    </row>
    <row r="144" spans="1:9" s="430" customFormat="1" ht="13.5" hidden="1" thickBot="1" x14ac:dyDescent="0.25">
      <c r="A144" s="457"/>
      <c r="B144" s="442"/>
      <c r="C144" s="459"/>
      <c r="D144" s="465"/>
      <c r="E144" s="457"/>
      <c r="F144" s="457"/>
      <c r="H144" s="457"/>
      <c r="I144" s="468"/>
    </row>
    <row r="145" spans="1:10" s="430" customFormat="1" ht="13.5" hidden="1" thickBot="1" x14ac:dyDescent="0.25">
      <c r="A145" s="457"/>
      <c r="B145" s="442"/>
      <c r="C145" s="459"/>
      <c r="D145" s="465"/>
      <c r="E145" s="457"/>
      <c r="F145" s="457"/>
      <c r="H145" s="457"/>
      <c r="I145" s="468"/>
    </row>
    <row r="146" spans="1:10" s="430" customFormat="1" ht="13.5" hidden="1" thickBot="1" x14ac:dyDescent="0.25">
      <c r="A146" s="457"/>
      <c r="B146" s="442"/>
      <c r="C146" s="459"/>
      <c r="D146" s="465"/>
      <c r="E146" s="457"/>
      <c r="F146" s="457"/>
      <c r="H146" s="457"/>
      <c r="I146" s="468"/>
    </row>
    <row r="147" spans="1:10" s="430" customFormat="1" ht="13.5" hidden="1" thickBot="1" x14ac:dyDescent="0.25">
      <c r="A147" s="457"/>
      <c r="B147" s="442"/>
      <c r="C147" s="459"/>
      <c r="E147" s="457"/>
      <c r="F147" s="457"/>
      <c r="G147" s="465"/>
      <c r="H147" s="457"/>
      <c r="I147" s="468"/>
    </row>
    <row r="148" spans="1:10" s="430" customFormat="1" ht="13.5" hidden="1" thickBot="1" x14ac:dyDescent="0.25">
      <c r="A148" s="457"/>
      <c r="B148" s="442"/>
      <c r="C148" s="459"/>
      <c r="D148" s="465"/>
      <c r="E148" s="457"/>
      <c r="F148" s="457"/>
      <c r="H148" s="457"/>
      <c r="I148" s="468"/>
    </row>
    <row r="149" spans="1:10" s="430" customFormat="1" ht="13.5" hidden="1" thickBot="1" x14ac:dyDescent="0.25">
      <c r="A149" s="457"/>
      <c r="B149" s="442"/>
      <c r="C149" s="459"/>
      <c r="D149" s="465"/>
      <c r="E149" s="457"/>
      <c r="F149" s="457"/>
      <c r="H149" s="457"/>
      <c r="I149" s="468"/>
    </row>
    <row r="150" spans="1:10" s="430" customFormat="1" ht="13.5" hidden="1" thickBot="1" x14ac:dyDescent="0.25">
      <c r="A150" s="457"/>
      <c r="B150" s="442"/>
      <c r="C150" s="459"/>
      <c r="D150" s="465"/>
      <c r="E150" s="457"/>
      <c r="F150" s="457"/>
      <c r="H150" s="457"/>
      <c r="I150" s="468"/>
    </row>
    <row r="151" spans="1:10" s="430" customFormat="1" ht="13.5" hidden="1" thickBot="1" x14ac:dyDescent="0.25">
      <c r="A151" s="457"/>
      <c r="B151" s="442"/>
      <c r="C151" s="459"/>
      <c r="D151" s="465"/>
      <c r="E151" s="457"/>
      <c r="F151" s="457"/>
      <c r="H151" s="457"/>
      <c r="I151" s="468"/>
    </row>
    <row r="152" spans="1:10" s="430" customFormat="1" ht="13.5" hidden="1" thickBot="1" x14ac:dyDescent="0.25">
      <c r="A152" s="457"/>
      <c r="B152" s="442"/>
      <c r="C152" s="459"/>
      <c r="D152" s="465"/>
      <c r="E152" s="457"/>
      <c r="F152" s="457"/>
      <c r="H152" s="457"/>
      <c r="I152" s="468"/>
    </row>
    <row r="153" spans="1:10" s="430" customFormat="1" ht="13.5" hidden="1" thickBot="1" x14ac:dyDescent="0.25">
      <c r="A153" s="457"/>
      <c r="B153" s="442"/>
      <c r="C153" s="459"/>
      <c r="D153" s="465"/>
      <c r="E153" s="457"/>
      <c r="F153" s="457"/>
      <c r="H153" s="457"/>
      <c r="I153" s="468"/>
    </row>
    <row r="154" spans="1:10" s="430" customFormat="1" ht="13.5" hidden="1" thickBot="1" x14ac:dyDescent="0.25">
      <c r="A154" s="469"/>
      <c r="B154" s="470"/>
      <c r="C154" s="471"/>
      <c r="D154" s="472"/>
      <c r="E154" s="469"/>
      <c r="F154" s="469"/>
      <c r="H154" s="469"/>
      <c r="I154" s="473"/>
    </row>
    <row r="155" spans="1:10" ht="13.5" thickBot="1" x14ac:dyDescent="0.25">
      <c r="A155" s="556" t="s">
        <v>246</v>
      </c>
      <c r="B155" s="557"/>
      <c r="C155" s="557"/>
      <c r="D155" s="557"/>
      <c r="E155" s="558"/>
      <c r="F155" s="429">
        <f>SUM(F15:F154)</f>
        <v>1244040</v>
      </c>
      <c r="G155" s="559"/>
      <c r="H155" s="560"/>
      <c r="I155" s="474">
        <f>SUM(I15:I154)</f>
        <v>39422</v>
      </c>
      <c r="J155" s="425"/>
    </row>
    <row r="157" spans="1:10" x14ac:dyDescent="0.2">
      <c r="A157" s="561" t="s">
        <v>247</v>
      </c>
      <c r="B157" s="561"/>
      <c r="C157" s="561"/>
      <c r="D157" s="561"/>
      <c r="E157" s="561"/>
      <c r="F157" s="561"/>
      <c r="G157" s="561"/>
      <c r="H157" s="561"/>
      <c r="I157" s="561"/>
    </row>
    <row r="159" spans="1:10" ht="12.75" customHeight="1" x14ac:dyDescent="0.2">
      <c r="B159" s="408"/>
      <c r="I159" s="408"/>
    </row>
    <row r="160" spans="1:10" x14ac:dyDescent="0.2">
      <c r="B160" s="408"/>
      <c r="I160" s="408"/>
    </row>
    <row r="161" spans="2:9" ht="12.75" customHeight="1" x14ac:dyDescent="0.2">
      <c r="B161" s="408"/>
      <c r="I161" s="408"/>
    </row>
    <row r="162" spans="2:9" x14ac:dyDescent="0.2">
      <c r="B162" s="408"/>
      <c r="I162" s="408"/>
    </row>
    <row r="163" spans="2:9" ht="12.75" customHeight="1" x14ac:dyDescent="0.2">
      <c r="B163" s="408"/>
      <c r="I163" s="408"/>
    </row>
    <row r="164" spans="2:9" x14ac:dyDescent="0.2">
      <c r="B164" s="408"/>
      <c r="I164" s="408"/>
    </row>
    <row r="165" spans="2:9" ht="12.75" customHeight="1" x14ac:dyDescent="0.2">
      <c r="B165" s="408"/>
      <c r="I165" s="408"/>
    </row>
    <row r="166" spans="2:9" x14ac:dyDescent="0.2">
      <c r="B166" s="408"/>
      <c r="I166" s="408"/>
    </row>
    <row r="167" spans="2:9" ht="12.75" customHeight="1" x14ac:dyDescent="0.2">
      <c r="B167" s="408"/>
      <c r="I167" s="408"/>
    </row>
    <row r="168" spans="2:9" x14ac:dyDescent="0.2">
      <c r="B168" s="408"/>
      <c r="I168" s="408"/>
    </row>
  </sheetData>
  <mergeCells count="16">
    <mergeCell ref="A8:I8"/>
    <mergeCell ref="H1:I1"/>
    <mergeCell ref="F2:I2"/>
    <mergeCell ref="H3:I3"/>
    <mergeCell ref="B5:I5"/>
    <mergeCell ref="B6:I6"/>
    <mergeCell ref="A9:I9"/>
    <mergeCell ref="A11:A13"/>
    <mergeCell ref="B11:B13"/>
    <mergeCell ref="C11:C13"/>
    <mergeCell ref="D11:I11"/>
    <mergeCell ref="D12:F12"/>
    <mergeCell ref="G12:I12"/>
    <mergeCell ref="A155:E155"/>
    <mergeCell ref="G155:H155"/>
    <mergeCell ref="A157:I157"/>
  </mergeCells>
  <pageMargins left="0.75" right="0.75" top="1" bottom="1" header="0.5" footer="0.5"/>
  <pageSetup paperSize="9" scale="76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Форма 8.1</vt:lpstr>
      <vt:lpstr>Приложение 1 к форме 8.1</vt:lpstr>
      <vt:lpstr>Приложение 2 к форме 8.1</vt:lpstr>
      <vt:lpstr>Приложения 3 к форме 8.1</vt:lpstr>
      <vt:lpstr>'Приложение 2 к форме 8.1'!Заголовки_для_печати</vt:lpstr>
      <vt:lpstr>'Приложение 2 к форме 8.1'!Область_печати</vt:lpstr>
      <vt:lpstr>'Приложения 3 к форме 8.1'!Область_печати</vt:lpstr>
      <vt:lpstr>'Форма 8.1'!Область_печати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Алена Евгеньевна Латышева</cp:lastModifiedBy>
  <cp:lastPrinted>2015-04-07T03:32:03Z</cp:lastPrinted>
  <dcterms:created xsi:type="dcterms:W3CDTF">2013-07-09T08:25:33Z</dcterms:created>
  <dcterms:modified xsi:type="dcterms:W3CDTF">2015-07-15T05:05:49Z</dcterms:modified>
</cp:coreProperties>
</file>