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tabRatio="854" activeTab="12"/>
  </bookViews>
  <sheets>
    <sheet name="БУ" sheetId="10" r:id="rId1"/>
    <sheet name="Тансп.БУ (1км)" sheetId="13" r:id="rId2"/>
    <sheet name="Передв.,стаск." sheetId="12" r:id="rId3"/>
    <sheet name="СВП" sheetId="11" r:id="rId4"/>
    <sheet name="ПНР" sheetId="1" r:id="rId5"/>
    <sheet name="БВК, ЛВК" sheetId="2" r:id="rId6"/>
    <sheet name="Трансп.БХ" sheetId="3" r:id="rId7"/>
    <sheet name="Трансп.БИ" sheetId="4" r:id="rId8"/>
    <sheet name="Вес БИ" sheetId="5" r:id="rId9"/>
    <sheet name="Трансп.БИ (малогаб.)" sheetId="6" r:id="rId10"/>
    <sheet name="Основ.ДЭС" sheetId="7" r:id="rId11"/>
    <sheet name="Центр.ВЛБ" sheetId="8" r:id="rId12"/>
    <sheet name="Перенос ЛЭП, проч.раб." sheetId="9" r:id="rId13"/>
    <sheet name="Лист1" sheetId="14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Excel_BuiltIn__FilterDatabase_2">'[1]Приложение 16'!#REF!</definedName>
    <definedName name="Excel_BuiltIn_Print_Titles_7">'[2]транспорт ПВО 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Z_4CE011CE_E3EA_4F0B_BF42_F1B359BF15B9_.wvu.PrintArea" localSheetId="12" hidden="1">'Перенос ЛЭП, проч.раб.'!$A$2:$L$63</definedName>
    <definedName name="Z_4CE011CE_E3EA_4F0B_BF42_F1B359BF15B9_.wvu.Rows" localSheetId="12" hidden="1">'Перенос ЛЭП, проч.раб.'!#REF!,'Перенос ЛЭП, проч.раб.'!#REF!,'Перенос ЛЭП, проч.раб.'!#REF!,'Перенос ЛЭП, проч.раб.'!$46:$46</definedName>
    <definedName name="Z_ACB43DB4_8FB0_4445_AEF3_42913C6FE5A7_.wvu.PrintArea" localSheetId="12" hidden="1">'Перенос ЛЭП, проч.раб.'!$A$2:$L$61</definedName>
    <definedName name="Z_ACB43DB4_8FB0_4445_AEF3_42913C6FE5A7_.wvu.Rows" localSheetId="12" hidden="1">'Перенос ЛЭП, проч.раб.'!#REF!,'Перенос ЛЭП, проч.раб.'!#REF!</definedName>
    <definedName name="ЕдИзм">#REF!</definedName>
    <definedName name="нет">#REF!</definedName>
    <definedName name="_xlnm.Print_Area" localSheetId="5">'БВК, ЛВК'!$A$1:$H$40</definedName>
    <definedName name="_xlnm.Print_Area" localSheetId="0">БУ!$A$1:$I$58</definedName>
    <definedName name="_xlnm.Print_Area" localSheetId="8">'Вес БИ'!$A$1:$F$27</definedName>
    <definedName name="_xlnm.Print_Area" localSheetId="2">'Передв.,стаск.'!$A$1:$F$56</definedName>
    <definedName name="_xlnm.Print_Area" localSheetId="12">'Перенос ЛЭП, проч.раб.'!$A$1:$L$63</definedName>
    <definedName name="_xlnm.Print_Area" localSheetId="4">ПНР!$A$1:$E$41</definedName>
    <definedName name="_xlnm.Print_Area" localSheetId="1">'Тансп.БУ (1км)'!$A$1:$F$55</definedName>
    <definedName name="_xlnm.Print_Area" localSheetId="7">Трансп.БИ!$A$1:$K$57</definedName>
    <definedName name="_xlnm.Print_Area" localSheetId="9">'Трансп.БИ (малогаб.)'!$A$1:$K$60</definedName>
    <definedName name="_xlnm.Print_Area" localSheetId="6">Трансп.БХ!$A$1:$N$61</definedName>
    <definedName name="_xlnm.Print_Area" localSheetId="11">Центр.ВЛБ!$A$1:$E$36</definedName>
    <definedName name="П000010001003">#REF!</definedName>
    <definedName name="П000010001004">#REF!</definedName>
    <definedName name="П000010001008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РабПерепр">#REF!</definedName>
    <definedName name="РабТехн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  <definedName name="Т">#REF!</definedName>
    <definedName name="ТипТС" localSheetId="0">[3]Тарифы!$B$4:$B$50</definedName>
    <definedName name="ТипТС" localSheetId="1">[3]Тарифы!$B$4:$B$50</definedName>
    <definedName name="ТипТС">[4]Тарифы!$B$4:$B$50</definedName>
    <definedName name="ффф">[5]Тарифы!$B$4:$B$50</definedName>
  </definedNames>
  <calcPr calcId="145621"/>
</workbook>
</file>

<file path=xl/calcChain.xml><?xml version="1.0" encoding="utf-8"?>
<calcChain xmlns="http://schemas.openxmlformats.org/spreadsheetml/2006/main">
  <c r="C23" i="9" l="1"/>
  <c r="E27" i="8" l="1"/>
  <c r="G30" i="7"/>
  <c r="E30" i="7"/>
  <c r="H40" i="6"/>
  <c r="E41" i="11"/>
  <c r="E39" i="11"/>
  <c r="A44" i="10" l="1"/>
  <c r="A46" i="10" s="1"/>
  <c r="A48" i="10" s="1"/>
  <c r="A42" i="10"/>
  <c r="A40" i="10"/>
  <c r="A38" i="10"/>
  <c r="A36" i="10"/>
  <c r="E21" i="13" l="1"/>
  <c r="E36" i="13" s="1"/>
  <c r="E40" i="13" s="1"/>
  <c r="E44" i="13" s="1"/>
  <c r="E48" i="13" s="1"/>
  <c r="A30" i="13"/>
  <c r="A32" i="13" s="1"/>
  <c r="A34" i="13" s="1"/>
  <c r="F30" i="12"/>
  <c r="F28" i="12"/>
  <c r="F25" i="12"/>
  <c r="F24" i="12"/>
  <c r="F23" i="12"/>
  <c r="F22" i="12"/>
  <c r="F19" i="12"/>
  <c r="F17" i="12"/>
  <c r="F16" i="12"/>
  <c r="F14" i="12"/>
  <c r="A28" i="12"/>
  <c r="A30" i="12" s="1"/>
  <c r="A32" i="12" s="1"/>
  <c r="A42" i="12" s="1"/>
  <c r="C26" i="12"/>
  <c r="A17" i="12"/>
  <c r="A19" i="12" s="1"/>
  <c r="E26" i="12"/>
  <c r="E21" i="12" s="1"/>
  <c r="D26" i="12"/>
  <c r="F26" i="12" s="1"/>
  <c r="E23" i="10"/>
  <c r="E38" i="10" s="1"/>
  <c r="C21" i="12"/>
  <c r="C32" i="12" s="1"/>
  <c r="C36" i="12" s="1"/>
  <c r="C40" i="12" s="1"/>
  <c r="A26" i="7"/>
  <c r="A27" i="7" s="1"/>
  <c r="E26" i="11"/>
  <c r="E20" i="11"/>
  <c r="A32" i="10"/>
  <c r="A34" i="10" s="1"/>
  <c r="A50" i="10" s="1"/>
  <c r="A16" i="11"/>
  <c r="A18" i="11" s="1"/>
  <c r="A20" i="11" s="1"/>
  <c r="A26" i="11" s="1"/>
  <c r="A33" i="11" s="1"/>
  <c r="A35" i="11" s="1"/>
  <c r="A37" i="11" s="1"/>
  <c r="A39" i="11" s="1"/>
  <c r="A41" i="11" s="1"/>
  <c r="G23" i="10"/>
  <c r="G38" i="10" s="1"/>
  <c r="G42" i="10" s="1"/>
  <c r="G46" i="10" s="1"/>
  <c r="G50" i="10" s="1"/>
  <c r="I23" i="10"/>
  <c r="I38" i="10" s="1"/>
  <c r="I42" i="10" s="1"/>
  <c r="I46" i="10" s="1"/>
  <c r="I50" i="10" s="1"/>
  <c r="F34" i="9"/>
  <c r="J34" i="9" s="1"/>
  <c r="L34" i="9" s="1"/>
  <c r="F35" i="9"/>
  <c r="D18" i="9"/>
  <c r="H27" i="9" s="1"/>
  <c r="G17" i="9"/>
  <c r="G44" i="9"/>
  <c r="G43" i="9"/>
  <c r="G42" i="9"/>
  <c r="G41" i="9"/>
  <c r="C36" i="9"/>
  <c r="K35" i="9"/>
  <c r="J35" i="9"/>
  <c r="K34" i="9"/>
  <c r="K33" i="9"/>
  <c r="F33" i="9"/>
  <c r="J33" i="9"/>
  <c r="K32" i="9"/>
  <c r="F32" i="9"/>
  <c r="J32" i="9" s="1"/>
  <c r="G16" i="9"/>
  <c r="G15" i="9"/>
  <c r="G14" i="9"/>
  <c r="G20" i="7"/>
  <c r="E20" i="7"/>
  <c r="E26" i="7" s="1"/>
  <c r="E27" i="7" s="1"/>
  <c r="G26" i="7"/>
  <c r="G27" i="7" s="1"/>
  <c r="E19" i="8"/>
  <c r="J16" i="6"/>
  <c r="J19" i="6" s="1"/>
  <c r="J13" i="6"/>
  <c r="F21" i="5"/>
  <c r="J16" i="4"/>
  <c r="H39" i="4"/>
  <c r="M31" i="3"/>
  <c r="H22" i="2"/>
  <c r="H20" i="2"/>
  <c r="H18" i="2"/>
  <c r="H16" i="2"/>
  <c r="H12" i="2"/>
  <c r="E24" i="2"/>
  <c r="E26" i="2" s="1"/>
  <c r="A32" i="2"/>
  <c r="A32" i="1"/>
  <c r="J13" i="4"/>
  <c r="J19" i="4" s="1"/>
  <c r="G24" i="2"/>
  <c r="G26" i="2" s="1"/>
  <c r="G28" i="2" s="1"/>
  <c r="G30" i="2" s="1"/>
  <c r="E20" i="1"/>
  <c r="L33" i="9" l="1"/>
  <c r="G45" i="9"/>
  <c r="F36" i="9"/>
  <c r="L35" i="9"/>
  <c r="G18" i="9"/>
  <c r="I18" i="9" s="1"/>
  <c r="H25" i="9" s="1"/>
  <c r="J36" i="9"/>
  <c r="L32" i="9"/>
  <c r="L36" i="9" s="1"/>
  <c r="L37" i="9" s="1"/>
  <c r="K36" i="9"/>
  <c r="J21" i="6"/>
  <c r="J23" i="6"/>
  <c r="H26" i="2"/>
  <c r="H24" i="2"/>
  <c r="E37" i="11"/>
  <c r="E44" i="11" s="1"/>
  <c r="D21" i="12"/>
  <c r="D32" i="12" s="1"/>
  <c r="D36" i="12" s="1"/>
  <c r="A36" i="13"/>
  <c r="A38" i="13" s="1"/>
  <c r="A40" i="13" s="1"/>
  <c r="A42" i="13" s="1"/>
  <c r="A44" i="13" s="1"/>
  <c r="A46" i="13" s="1"/>
  <c r="A48" i="13" s="1"/>
  <c r="J21" i="4"/>
  <c r="J23" i="4" s="1"/>
  <c r="E32" i="12"/>
  <c r="E36" i="12" s="1"/>
  <c r="E40" i="12" s="1"/>
  <c r="E42" i="12" s="1"/>
  <c r="G28" i="7"/>
  <c r="A28" i="7"/>
  <c r="E42" i="10"/>
  <c r="E28" i="7"/>
  <c r="G32" i="2"/>
  <c r="E22" i="1"/>
  <c r="E24" i="1" s="1"/>
  <c r="E21" i="8"/>
  <c r="E23" i="8" s="1"/>
  <c r="C42" i="12"/>
  <c r="E28" i="2"/>
  <c r="M32" i="3"/>
  <c r="M33" i="3" s="1"/>
  <c r="J25" i="6" l="1"/>
  <c r="J27" i="6" s="1"/>
  <c r="F21" i="12"/>
  <c r="E26" i="1"/>
  <c r="E28" i="1" s="1"/>
  <c r="E32" i="1" s="1"/>
  <c r="J25" i="4"/>
  <c r="J27" i="4" s="1"/>
  <c r="M34" i="3"/>
  <c r="M35" i="3"/>
  <c r="C44" i="12"/>
  <c r="F32" i="12"/>
  <c r="E46" i="10"/>
  <c r="H28" i="2"/>
  <c r="E30" i="2"/>
  <c r="H30" i="2" s="1"/>
  <c r="D40" i="12"/>
  <c r="F36" i="12"/>
  <c r="E25" i="8"/>
  <c r="E44" i="12"/>
  <c r="E48" i="9"/>
  <c r="E50" i="9" s="1"/>
  <c r="E52" i="9" s="1"/>
  <c r="E32" i="2" l="1"/>
  <c r="H32" i="2" s="1"/>
  <c r="D42" i="12"/>
  <c r="F40" i="12"/>
  <c r="E50" i="10"/>
  <c r="F42" i="12" l="1"/>
  <c r="D44" i="12" l="1"/>
  <c r="F44" i="12" s="1"/>
</calcChain>
</file>

<file path=xl/sharedStrings.xml><?xml version="1.0" encoding="utf-8"?>
<sst xmlns="http://schemas.openxmlformats.org/spreadsheetml/2006/main" count="798" uniqueCount="333">
  <si>
    <t>КАЛЬКУЛЯЦИЯ</t>
  </si>
  <si>
    <t>№ п/п</t>
  </si>
  <si>
    <t>Наименование затрат</t>
  </si>
  <si>
    <t>Стоимость ПНР,  руб. без НДС</t>
  </si>
  <si>
    <t>Заработная плата</t>
  </si>
  <si>
    <t>1.1.</t>
  </si>
  <si>
    <t>Материалы</t>
  </si>
  <si>
    <t>Транспортные расходы</t>
  </si>
  <si>
    <t>ИТОГО прямые затраты:</t>
  </si>
  <si>
    <t>С учетом накладных расходов</t>
  </si>
  <si>
    <t>Итого на куст с учетом плановых накоплений</t>
  </si>
  <si>
    <t>Пусконаладочные работы энергетического оборудования буровых установок</t>
  </si>
  <si>
    <t>ВСЕГО:</t>
  </si>
  <si>
    <t>на  пусконаладочные работы</t>
  </si>
  <si>
    <t>Стоимость, руб. без НДС</t>
  </si>
  <si>
    <t>№</t>
  </si>
  <si>
    <t>Статьи затрат</t>
  </si>
  <si>
    <t>Ед. изм.</t>
  </si>
  <si>
    <t>бурение</t>
  </si>
  <si>
    <t>ликвидация</t>
  </si>
  <si>
    <t>Итого</t>
  </si>
  <si>
    <t>Фонд оплаты труда</t>
  </si>
  <si>
    <t>руб.</t>
  </si>
  <si>
    <t xml:space="preserve">Материалы </t>
  </si>
  <si>
    <t>Транспортные услуги спецтехники</t>
  </si>
  <si>
    <t>Итого прямые затраты:</t>
  </si>
  <si>
    <t>С учетом накл.расходов</t>
  </si>
  <si>
    <t>Итого с плановыми накоплениями</t>
  </si>
  <si>
    <t>на бурение и ликвидацию водяного колодца</t>
  </si>
  <si>
    <t>Грузо-</t>
  </si>
  <si>
    <t>Бригадное хозяйство</t>
  </si>
  <si>
    <t>Кол-во</t>
  </si>
  <si>
    <t xml:space="preserve"> ТАРИФ</t>
  </si>
  <si>
    <t>Количество</t>
  </si>
  <si>
    <t>Стоимость</t>
  </si>
  <si>
    <t>Наименование техники</t>
  </si>
  <si>
    <t>подъемн.</t>
  </si>
  <si>
    <t>Наименование</t>
  </si>
  <si>
    <t>Вес</t>
  </si>
  <si>
    <t>Габариты</t>
  </si>
  <si>
    <t>техники</t>
  </si>
  <si>
    <t>за 1 час,</t>
  </si>
  <si>
    <t>за 1 км,</t>
  </si>
  <si>
    <t>тн</t>
  </si>
  <si>
    <t>1 ед</t>
  </si>
  <si>
    <t>всего</t>
  </si>
  <si>
    <t>дл*шир*выс</t>
  </si>
  <si>
    <t>рейсов</t>
  </si>
  <si>
    <t>руб</t>
  </si>
  <si>
    <t>час</t>
  </si>
  <si>
    <t>км</t>
  </si>
  <si>
    <t>м</t>
  </si>
  <si>
    <t>шт</t>
  </si>
  <si>
    <t xml:space="preserve">И Т О Г О </t>
  </si>
  <si>
    <t>Итого с накладными:</t>
  </si>
  <si>
    <t>И Т О Г О :</t>
  </si>
  <si>
    <t xml:space="preserve">Примечание: </t>
  </si>
  <si>
    <t>км/ч-среднетехническая скорость</t>
  </si>
  <si>
    <t>ед.-кол-во разгруж. техники</t>
  </si>
  <si>
    <t>на транспортировку бригадного хозяйства бригады бурения</t>
  </si>
  <si>
    <t>*** месторождение</t>
  </si>
  <si>
    <t>Наименование 1 - *** ед.</t>
  </si>
  <si>
    <t>ИТОГО: *** ед.</t>
  </si>
  <si>
    <t>***</t>
  </si>
  <si>
    <t>Х*Х*Х</t>
  </si>
  <si>
    <t>(ед*рейс)</t>
  </si>
  <si>
    <t>Транспортное средство 1</t>
  </si>
  <si>
    <t>…</t>
  </si>
  <si>
    <t>Наименование 2 - *** ед.</t>
  </si>
  <si>
    <t>Транспортное средство 2</t>
  </si>
  <si>
    <t>Транспортное средство №1</t>
  </si>
  <si>
    <t>Транспортное средство №2</t>
  </si>
  <si>
    <t>Транспортное средство №***</t>
  </si>
  <si>
    <t>n</t>
  </si>
  <si>
    <t>1. Наименование транспортного предприятия, оказывающего услуги по перевозке; номер, дата договора подряда</t>
  </si>
  <si>
    <t>(*** км + *** км + *** км)</t>
  </si>
  <si>
    <t>Подрядчик: ***</t>
  </si>
  <si>
    <t>Вес автотранспорта, перевозимого груза (тн) * Цена понтонно-мостовой, водной переправы (руб/тн)</t>
  </si>
  <si>
    <t>руб. без НДС</t>
  </si>
  <si>
    <t>Переправа водным траспортом (увеличение продолжительности рейса):</t>
  </si>
  <si>
    <t>ТАРИФ</t>
  </si>
  <si>
    <t>Время работы, ч</t>
  </si>
  <si>
    <t>Пробег, км</t>
  </si>
  <si>
    <t>рейсов/</t>
  </si>
  <si>
    <t>един.</t>
  </si>
  <si>
    <t xml:space="preserve">дней </t>
  </si>
  <si>
    <t>работы</t>
  </si>
  <si>
    <t>(ст.3*ст.4*время работы)</t>
  </si>
  <si>
    <t>(ст.3*расст-ие)</t>
  </si>
  <si>
    <t>Время работы автокрана:</t>
  </si>
  <si>
    <t>Количество трубовозов:</t>
  </si>
  <si>
    <t>тонн</t>
  </si>
  <si>
    <t>ед.</t>
  </si>
  <si>
    <t>среднетехническая скорость:</t>
  </si>
  <si>
    <t>км/ч</t>
  </si>
  <si>
    <t>Вес бурильного инструмента</t>
  </si>
  <si>
    <t>Ед.                изм.</t>
  </si>
  <si>
    <t>Вес, тн</t>
  </si>
  <si>
    <t>1 ед.</t>
  </si>
  <si>
    <t>ИТОГО:</t>
  </si>
  <si>
    <t>на транспортировку бурильного инструмента</t>
  </si>
  <si>
    <t>Транспортное средство № ***</t>
  </si>
  <si>
    <t>Время работы техники:</t>
  </si>
  <si>
    <t>ИТОГО с накладными:</t>
  </si>
  <si>
    <t>Труба бурильная ***</t>
  </si>
  <si>
    <t>Куст № ,  месторождение</t>
  </si>
  <si>
    <t>на транспортировку бурильного инструмента (малогабариного)</t>
  </si>
  <si>
    <t>Среднетехническая скорость, км./ч.</t>
  </si>
  <si>
    <t>Расстояние до объекта ПРР</t>
  </si>
  <si>
    <t>Расстояние до объекта демонтажа (погрузки ДЭС)</t>
  </si>
  <si>
    <t>Расстояние перевозки</t>
  </si>
  <si>
    <t>Расстояние до объекта монтажа (разгрузки ДЭС)</t>
  </si>
  <si>
    <t>Наименование статьи затрат</t>
  </si>
  <si>
    <t>Демонтаж</t>
  </si>
  <si>
    <t>Монтаж</t>
  </si>
  <si>
    <t>Транспорт</t>
  </si>
  <si>
    <t>- работа техники</t>
  </si>
  <si>
    <t>- переброска гусеничной техники</t>
  </si>
  <si>
    <t>- перевозка</t>
  </si>
  <si>
    <t>- обслуживающий и вахтовый транспорт</t>
  </si>
  <si>
    <t>Переправа</t>
  </si>
  <si>
    <t>%</t>
  </si>
  <si>
    <t>монтаж/демонтаж основания под ДЭС</t>
  </si>
  <si>
    <t>центровка ВЛБ БУ</t>
  </si>
  <si>
    <t>Сумма, руб. без НДС</t>
  </si>
  <si>
    <t>РАСЧЁТ</t>
  </si>
  <si>
    <t>на выполнение вышкомонтажных работ</t>
  </si>
  <si>
    <t xml:space="preserve">Вид работ: </t>
  </si>
  <si>
    <t xml:space="preserve">Место проведения работ: </t>
  </si>
  <si>
    <t>Начало проведения работ:</t>
  </si>
  <si>
    <t>Окончание проведения работ:</t>
  </si>
  <si>
    <t xml:space="preserve">Заработная плата </t>
  </si>
  <si>
    <t>№                                       п/п</t>
  </si>
  <si>
    <t xml:space="preserve">Рабочие </t>
  </si>
  <si>
    <t>Норм.</t>
  </si>
  <si>
    <t>Общее</t>
  </si>
  <si>
    <t>Сумма,</t>
  </si>
  <si>
    <t>Профессия</t>
  </si>
  <si>
    <t>Разряд</t>
  </si>
  <si>
    <t>смены,</t>
  </si>
  <si>
    <t>время,</t>
  </si>
  <si>
    <t>1 часа</t>
  </si>
  <si>
    <t>чел</t>
  </si>
  <si>
    <t>чел.час</t>
  </si>
  <si>
    <t>работ, руб.</t>
  </si>
  <si>
    <t>ПРИМЕЧАНИЕ:</t>
  </si>
  <si>
    <t>1.2.</t>
  </si>
  <si>
    <t>1.3.</t>
  </si>
  <si>
    <t>Надбавка за вахтовый метод работы</t>
  </si>
  <si>
    <t>руб./сут.</t>
  </si>
  <si>
    <t>1.4.</t>
  </si>
  <si>
    <t xml:space="preserve">Транспорт </t>
  </si>
  <si>
    <t>Марка автотрансп.</t>
  </si>
  <si>
    <t>Рабочих</t>
  </si>
  <si>
    <t>Режим</t>
  </si>
  <si>
    <t>Всего</t>
  </si>
  <si>
    <t>Пробег,</t>
  </si>
  <si>
    <t>п/п</t>
  </si>
  <si>
    <t>средства</t>
  </si>
  <si>
    <t>ед.,шт</t>
  </si>
  <si>
    <t>смен</t>
  </si>
  <si>
    <t>работы,час</t>
  </si>
  <si>
    <t>маш.час.</t>
  </si>
  <si>
    <t>за час</t>
  </si>
  <si>
    <t>за км</t>
  </si>
  <si>
    <t>за раб.</t>
  </si>
  <si>
    <t>за проб.</t>
  </si>
  <si>
    <t>Наименование материалов</t>
  </si>
  <si>
    <t>Цена ед./изм.</t>
  </si>
  <si>
    <t xml:space="preserve">ИТОГО </t>
  </si>
  <si>
    <t>(1.1.+1.2.+1.3+1.4.+1.5.)</t>
  </si>
  <si>
    <t>Перенос ЛЭП, прочие виды доп.ВМР</t>
  </si>
  <si>
    <t>Профессия1</t>
  </si>
  <si>
    <t>Профессия2</t>
  </si>
  <si>
    <t>Профессия3</t>
  </si>
  <si>
    <t>Профессия***</t>
  </si>
  <si>
    <t>*</t>
  </si>
  <si>
    <t>Транспортное средство 3</t>
  </si>
  <si>
    <t>Транспортное средство 4</t>
  </si>
  <si>
    <t>С применением индекса</t>
  </si>
  <si>
    <t>ТМЦ 1</t>
  </si>
  <si>
    <t>ТМЦ 2</t>
  </si>
  <si>
    <t>ТМЦ 3</t>
  </si>
  <si>
    <t>ТМЦ 4</t>
  </si>
  <si>
    <t xml:space="preserve">К А Л Ь К У Л Я Ц И Я  </t>
  </si>
  <si>
    <t>Тип БУ</t>
  </si>
  <si>
    <t>Среднетехническая
скорость, км./ч.</t>
  </si>
  <si>
    <t>Расстояние до объекта демонтажа (погрузки БУ)</t>
  </si>
  <si>
    <t>Расстояние перевозки БУ</t>
  </si>
  <si>
    <t>Расстояние до объекта монтажа (разгрузки БУ)</t>
  </si>
  <si>
    <t>№п/п</t>
  </si>
  <si>
    <t>Наименование  затрат</t>
  </si>
  <si>
    <t>Ед.
изм.</t>
  </si>
  <si>
    <t>перевозка БУ</t>
  </si>
  <si>
    <t>Продолжительность работ</t>
  </si>
  <si>
    <t>сут.</t>
  </si>
  <si>
    <t xml:space="preserve"> </t>
  </si>
  <si>
    <t>Работа техники</t>
  </si>
  <si>
    <t>Переброска гусеничной техники</t>
  </si>
  <si>
    <t>Обслуживающий и вахтовый транспорт</t>
  </si>
  <si>
    <t xml:space="preserve">Завоз оборудования и материалов </t>
  </si>
  <si>
    <t xml:space="preserve">Транспортировка бригадного хоз-ва </t>
  </si>
  <si>
    <t xml:space="preserve">Электроэнергия </t>
  </si>
  <si>
    <t>ИТОГО</t>
  </si>
  <si>
    <t>Разрешение на перевозку негабаритного груза</t>
  </si>
  <si>
    <t>на мобилизацию/демобилизацию, монтаж/демонтаж БУ</t>
  </si>
  <si>
    <t>Заработная  плата</t>
  </si>
  <si>
    <t>Услуги переправы (понтонно-мостовая, водная)</t>
  </si>
  <si>
    <t>5.1</t>
  </si>
  <si>
    <t>5.2</t>
  </si>
  <si>
    <t>5.3</t>
  </si>
  <si>
    <t>5.4</t>
  </si>
  <si>
    <t>5.5</t>
  </si>
  <si>
    <t>Прочие расходы</t>
  </si>
  <si>
    <t>Всего:</t>
  </si>
  <si>
    <t>ИТОГО прямые затраты</t>
  </si>
  <si>
    <t>ИТОГО стоимость работ</t>
  </si>
  <si>
    <t>Амортизация</t>
  </si>
  <si>
    <t>Услуги:</t>
  </si>
  <si>
    <t>в том числе</t>
  </si>
  <si>
    <t>Транспортные услуги</t>
  </si>
  <si>
    <t>Аренда ОС</t>
  </si>
  <si>
    <t>Электроэнергия</t>
  </si>
  <si>
    <t>Запчасти</t>
  </si>
  <si>
    <t>ГСМ</t>
  </si>
  <si>
    <t>Прочие материалы</t>
  </si>
  <si>
    <t>Прочие услуги</t>
  </si>
  <si>
    <t>монтаж/демонтаж блока дополнительных емкостей (БДЕ)</t>
  </si>
  <si>
    <t>монтаж/демонтаж противовыбросового оборудования (ПВО)</t>
  </si>
  <si>
    <t>утепление буровой установки</t>
  </si>
  <si>
    <t>Итого прямые затраты</t>
  </si>
  <si>
    <t>Итого с накладными  расходами</t>
  </si>
  <si>
    <t xml:space="preserve"> + переправа +2 час ПРР=</t>
  </si>
  <si>
    <t xml:space="preserve"> + переправа + 0 час разгрузка (2час*0единиц)=</t>
  </si>
  <si>
    <t>Монтаж ПВО</t>
  </si>
  <si>
    <t>Демонтаж ПВО</t>
  </si>
  <si>
    <t>после передв.</t>
  </si>
  <si>
    <t>перед пердв.</t>
  </si>
  <si>
    <t>передвижка,</t>
  </si>
  <si>
    <t>монт,дем.ПВО</t>
  </si>
  <si>
    <t xml:space="preserve">Заработная  плата  </t>
  </si>
  <si>
    <t>Крановая техника</t>
  </si>
  <si>
    <t xml:space="preserve">Переброска гусеничной техники </t>
  </si>
  <si>
    <t>Вахтовый транспорт</t>
  </si>
  <si>
    <t xml:space="preserve">Завоз материалов </t>
  </si>
  <si>
    <t xml:space="preserve">Амортизация </t>
  </si>
  <si>
    <t>Услуги ДЭС</t>
  </si>
  <si>
    <t>на  передвижку *** м, монтаж ПВО после передвижки и демонтаж ПВО перед передвижкой</t>
  </si>
  <si>
    <t>____________________</t>
  </si>
  <si>
    <t>Мобилизация (перевозка) БУ</t>
  </si>
  <si>
    <t>Услуги переправы (понтонно-мостовая, водная) (в случае если имеется необходимость)</t>
  </si>
  <si>
    <t>Накладные  расходы</t>
  </si>
  <si>
    <t>Плановые накопления</t>
  </si>
  <si>
    <t>на транспортировку БУ (мобилизацию/демобилизацию) на 1 км.</t>
  </si>
  <si>
    <t>__________________________</t>
  </si>
  <si>
    <t>значение</t>
  </si>
  <si>
    <t>Значение</t>
  </si>
  <si>
    <t>чел.</t>
  </si>
  <si>
    <t>рейс</t>
  </si>
  <si>
    <t>Монтаж БУ</t>
  </si>
  <si>
    <t>Демонтаж БУ</t>
  </si>
  <si>
    <t>Сумма, руб.без НДС</t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</si>
  <si>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</si>
  <si>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Примечание:</t>
  </si>
  <si>
    <t>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</si>
  <si>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</si>
  <si>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Передвижка __м</t>
  </si>
  <si>
    <t>Накладные расходы ___%</t>
  </si>
  <si>
    <t>Плановые накопления (Рентабельность) ___%</t>
  </si>
  <si>
    <t xml:space="preserve">Прочий </t>
  </si>
  <si>
    <t>Продолжительность</t>
  </si>
  <si>
    <t>Продлжительность работ</t>
  </si>
  <si>
    <t>Накладные ___%</t>
  </si>
  <si>
    <t>Плановые ___%</t>
  </si>
  <si>
    <t>сут</t>
  </si>
  <si>
    <t>на транспортировку и монтаж/демонтаж системы верхнего привода (СВП)</t>
  </si>
  <si>
    <t>Калькуляция заполняется отдельно на каждое оборудование (СВП, БДЕ, ПВО)</t>
  </si>
  <si>
    <t>___ месторождение</t>
  </si>
  <si>
    <t xml:space="preserve">Накладные расходы  </t>
  </si>
  <si>
    <t xml:space="preserve">Накладные расходы </t>
  </si>
  <si>
    <t>Накладные расходы __%</t>
  </si>
  <si>
    <t>Плановые __%</t>
  </si>
  <si>
    <t>2. ___</t>
  </si>
  <si>
    <t>3. ___</t>
  </si>
  <si>
    <t>Расстояние: (направление с указанием расстояния)</t>
  </si>
  <si>
    <t>(расшифровка расчета времени работы)</t>
  </si>
  <si>
    <t>(расшифровка расчета времени работы с указанием количества разгружаемой техники)</t>
  </si>
  <si>
    <t>___</t>
  </si>
  <si>
    <t>(Расшифровка времени на переправе по течение с учетом ПРР в случае необходимости)</t>
  </si>
  <si>
    <t>(Расшифровка времени на переправе против течения с учетом ПРР в случае необходимости)</t>
  </si>
  <si>
    <t>Услуги переправы (доп.расходы в случае оплаты за счет средств Подрядчика):</t>
  </si>
  <si>
    <t>Накладные __%</t>
  </si>
  <si>
    <t>Куст №,  месторождение</t>
  </si>
  <si>
    <t>км.</t>
  </si>
  <si>
    <t>(фактич. грузопод.(для бур. труб)- __ т)</t>
  </si>
  <si>
    <t xml:space="preserve">  /     __ тн/ед. (грузоподьемность трубовоза)    =</t>
  </si>
  <si>
    <t>Примечание:  
на куст завозится 1 комплект бурильного инструмента, закрепленного за бригадой</t>
  </si>
  <si>
    <t>за 1 км.</t>
  </si>
  <si>
    <t>за 1 км</t>
  </si>
  <si>
    <t>Направление</t>
  </si>
  <si>
    <t>ед.изм.</t>
  </si>
  <si>
    <t>Продолжительность, час</t>
  </si>
  <si>
    <t>руб.без НДС</t>
  </si>
  <si>
    <t>без НДС</t>
  </si>
  <si>
    <t xml:space="preserve">Плановые накопления </t>
  </si>
  <si>
    <t>стоимость, руб.без НДС</t>
  </si>
  <si>
    <t>Тариф,руб.без НДС</t>
  </si>
  <si>
    <t>Затраты, руб.без НДС</t>
  </si>
  <si>
    <t>Стоимость, руб.без НДС</t>
  </si>
  <si>
    <t>С накладными расходами (__%)</t>
  </si>
  <si>
    <t>С плановыми накоплениями (__%)</t>
  </si>
  <si>
    <t xml:space="preserve">Среднемесячная з/плата 1 рабочего ВМЦ составляет </t>
  </si>
  <si>
    <t>Месячная норма час на 1 рабочего на 2014 год.</t>
  </si>
  <si>
    <t>Продолжительность работ:</t>
  </si>
  <si>
    <t>Страховые взносы</t>
  </si>
  <si>
    <t>Страховые взносы ___%</t>
  </si>
  <si>
    <t>Страховые взносы (%)</t>
  </si>
  <si>
    <t>1.5.</t>
  </si>
  <si>
    <t xml:space="preserve">1.6. </t>
  </si>
  <si>
    <t>1.7.</t>
  </si>
  <si>
    <t>Форма 11</t>
  </si>
  <si>
    <t>Форма 12</t>
  </si>
  <si>
    <t>Форма 13</t>
  </si>
  <si>
    <t>Форма 14</t>
  </si>
  <si>
    <t>Форма 15</t>
  </si>
  <si>
    <t>Форма 16</t>
  </si>
  <si>
    <t>Форма 17</t>
  </si>
  <si>
    <t>Форма 18</t>
  </si>
  <si>
    <t>Форма 19</t>
  </si>
  <si>
    <t>Форма 20</t>
  </si>
  <si>
    <t>Форма 21</t>
  </si>
  <si>
    <t>Форма 22</t>
  </si>
  <si>
    <t>Форма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</si>
</sst>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-* #,##0.00[$€-1]_-;\-* #,##0.00[$€-1]_-;_-* &quot;-&quot;??[$€-1]_-"/>
    <numFmt numFmtId="166" formatCode="#,##0.00000"/>
    <numFmt numFmtId="167" formatCode="#,##0.0000"/>
    <numFmt numFmtId="168" formatCode="0.0%"/>
    <numFmt numFmtId="169" formatCode="#,##0_ ;\-#,##0\ "/>
    <numFmt numFmtId="170" formatCode="_-* #,##0_р_._-;\-* #,##0_р_._-;_-* &quot;-&quot;??_р_._-;_-@_-"/>
    <numFmt numFmtId="171" formatCode="#,##0.00_ ;\-#,##0.00\ "/>
    <numFmt numFmtId="172" formatCode="0.000"/>
    <numFmt numFmtId="173" formatCode="_-* #,##0.000_р_._-;\-* #,##0.000_р_._-;_-* &quot;-&quot;_р_._-;_-@_-"/>
    <numFmt numFmtId="174" formatCode="_-* #,##0.0_р_._-;\-* #,##0.0_р_._-;_-* &quot;-&quot;_р_._-;_-@_-"/>
    <numFmt numFmtId="175" formatCode="_-* #,##0.00_р_._-;\-* #,##0.00_р_._-;_-* \-??_р_._-;_-@_-"/>
  </numFmts>
  <fonts count="79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</font>
    <font>
      <sz val="11"/>
      <name val="Arial Cyr"/>
      <charset val="204"/>
    </font>
    <font>
      <b/>
      <sz val="11"/>
      <name val="Times New Roman"/>
      <family val="1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b/>
      <i/>
      <sz val="10"/>
      <name val="Times New Roman Cyr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b/>
      <sz val="11"/>
      <color indexed="10"/>
      <name val="Times New Roman"/>
      <family val="1"/>
    </font>
    <font>
      <sz val="11"/>
      <name val="Times New Roman"/>
      <family val="1"/>
    </font>
    <font>
      <sz val="12"/>
      <name val="Arial"/>
      <family val="2"/>
      <charset val="204"/>
    </font>
    <font>
      <sz val="12"/>
      <name val="Times New Roman"/>
      <family val="1"/>
    </font>
    <font>
      <sz val="9"/>
      <name val="Times New Roman Cyr"/>
      <family val="1"/>
      <charset val="204"/>
    </font>
    <font>
      <sz val="12"/>
      <name val="Times New Roman CYR"/>
      <charset val="204"/>
    </font>
    <font>
      <b/>
      <i/>
      <sz val="10"/>
      <name val="Times New Roman"/>
      <family val="1"/>
      <charset val="204"/>
    </font>
    <font>
      <sz val="8"/>
      <name val="Times New Roman Cyr"/>
      <charset val="204"/>
    </font>
    <font>
      <i/>
      <sz val="9"/>
      <name val="Times New Roman Cyr"/>
      <family val="1"/>
      <charset val="204"/>
    </font>
    <font>
      <sz val="10"/>
      <color indexed="12"/>
      <name val="Times New Roman Cyr"/>
      <family val="1"/>
      <charset val="204"/>
    </font>
    <font>
      <b/>
      <sz val="10"/>
      <color indexed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u/>
      <sz val="14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 CYR"/>
      <family val="1"/>
      <charset val="204"/>
    </font>
    <font>
      <b/>
      <sz val="12"/>
      <name val="Arial"/>
      <family val="2"/>
      <charset val="204"/>
    </font>
    <font>
      <b/>
      <sz val="12"/>
      <color indexed="9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2"/>
      <name val="Arial Cyr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4"/>
      <name val="Arial Cyr"/>
      <family val="2"/>
      <charset val="204"/>
    </font>
    <font>
      <sz val="14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66" fillId="0" borderId="0"/>
    <xf numFmtId="0" fontId="66" fillId="0" borderId="0"/>
    <xf numFmtId="0" fontId="66" fillId="0" borderId="0"/>
    <xf numFmtId="165" fontId="37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3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1" fillId="0" borderId="0" applyFont="0" applyFill="0" applyBorder="0" applyAlignment="0" applyProtection="0"/>
    <xf numFmtId="4" fontId="5" fillId="0" borderId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5" fillId="0" borderId="0" applyFill="0" applyBorder="0" applyAlignment="0" applyProtection="0"/>
  </cellStyleXfs>
  <cellXfs count="91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3" fontId="8" fillId="0" borderId="20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0" borderId="12" xfId="0" applyFont="1" applyBorder="1" applyAlignment="1">
      <alignment vertical="center"/>
    </xf>
    <xf numFmtId="3" fontId="2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3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3" fontId="8" fillId="3" borderId="20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0" fontId="11" fillId="0" borderId="0" xfId="10" applyFont="1"/>
    <xf numFmtId="0" fontId="12" fillId="0" borderId="0" xfId="10" applyFont="1"/>
    <xf numFmtId="0" fontId="11" fillId="0" borderId="9" xfId="10" applyFont="1" applyBorder="1" applyAlignment="1">
      <alignment horizontal="center"/>
    </xf>
    <xf numFmtId="0" fontId="11" fillId="0" borderId="10" xfId="10" applyFont="1" applyBorder="1" applyAlignment="1">
      <alignment horizontal="center"/>
    </xf>
    <xf numFmtId="0" fontId="11" fillId="0" borderId="22" xfId="10" applyFont="1" applyBorder="1" applyAlignment="1">
      <alignment horizontal="center"/>
    </xf>
    <xf numFmtId="0" fontId="11" fillId="0" borderId="23" xfId="10" applyFont="1" applyBorder="1" applyAlignment="1">
      <alignment horizontal="centerContinuous" vertical="center"/>
    </xf>
    <xf numFmtId="0" fontId="11" fillId="0" borderId="24" xfId="10" applyFont="1" applyBorder="1" applyAlignment="1">
      <alignment horizontal="centerContinuous" vertical="center"/>
    </xf>
    <xf numFmtId="0" fontId="11" fillId="0" borderId="25" xfId="10" applyFont="1" applyBorder="1" applyAlignment="1">
      <alignment horizontal="centerContinuous" vertical="center"/>
    </xf>
    <xf numFmtId="0" fontId="11" fillId="0" borderId="26" xfId="10" applyFont="1" applyBorder="1" applyAlignment="1">
      <alignment horizontal="center"/>
    </xf>
    <xf numFmtId="0" fontId="11" fillId="0" borderId="23" xfId="10" applyFont="1" applyBorder="1" applyAlignment="1">
      <alignment horizontal="centerContinuous"/>
    </xf>
    <xf numFmtId="0" fontId="11" fillId="0" borderId="25" xfId="10" applyFont="1" applyBorder="1" applyAlignment="1">
      <alignment horizontal="centerContinuous"/>
    </xf>
    <xf numFmtId="0" fontId="11" fillId="0" borderId="22" xfId="10" applyFont="1" applyBorder="1" applyAlignment="1">
      <alignment horizontal="centerContinuous"/>
    </xf>
    <xf numFmtId="0" fontId="11" fillId="0" borderId="27" xfId="10" applyFont="1" applyBorder="1" applyAlignment="1">
      <alignment horizontal="centerContinuous"/>
    </xf>
    <xf numFmtId="0" fontId="11" fillId="0" borderId="28" xfId="10" applyFont="1" applyBorder="1" applyAlignment="1">
      <alignment horizontal="center"/>
    </xf>
    <xf numFmtId="0" fontId="11" fillId="0" borderId="11" xfId="10" applyFont="1" applyBorder="1" applyAlignment="1">
      <alignment horizontal="center"/>
    </xf>
    <xf numFmtId="0" fontId="11" fillId="0" borderId="12" xfId="10" applyFont="1" applyBorder="1" applyAlignment="1">
      <alignment horizontal="center"/>
    </xf>
    <xf numFmtId="0" fontId="11" fillId="0" borderId="29" xfId="10" applyFont="1" applyBorder="1" applyAlignment="1">
      <alignment horizontal="centerContinuous"/>
    </xf>
    <xf numFmtId="0" fontId="11" fillId="0" borderId="30" xfId="10" applyFont="1" applyBorder="1" applyAlignment="1">
      <alignment horizontal="centerContinuous"/>
    </xf>
    <xf numFmtId="0" fontId="11" fillId="0" borderId="31" xfId="10" applyFont="1" applyBorder="1" applyAlignment="1">
      <alignment horizontal="center"/>
    </xf>
    <xf numFmtId="0" fontId="11" fillId="0" borderId="0" xfId="10" applyFont="1" applyBorder="1" applyAlignment="1">
      <alignment horizontal="center"/>
    </xf>
    <xf numFmtId="0" fontId="11" fillId="0" borderId="32" xfId="10" applyFont="1" applyBorder="1" applyAlignment="1">
      <alignment horizontal="centerContinuous"/>
    </xf>
    <xf numFmtId="0" fontId="11" fillId="0" borderId="33" xfId="10" applyFont="1" applyBorder="1" applyAlignment="1">
      <alignment horizontal="centerContinuous"/>
    </xf>
    <xf numFmtId="0" fontId="11" fillId="0" borderId="34" xfId="10" applyFont="1" applyBorder="1" applyAlignment="1">
      <alignment horizontal="center"/>
    </xf>
    <xf numFmtId="0" fontId="11" fillId="0" borderId="36" xfId="10" applyFont="1" applyBorder="1" applyAlignment="1">
      <alignment horizontal="center"/>
    </xf>
    <xf numFmtId="0" fontId="11" fillId="0" borderId="20" xfId="10" applyFont="1" applyBorder="1" applyAlignment="1">
      <alignment horizontal="center"/>
    </xf>
    <xf numFmtId="0" fontId="11" fillId="0" borderId="37" xfId="10" applyFont="1" applyBorder="1" applyAlignment="1">
      <alignment horizontal="center"/>
    </xf>
    <xf numFmtId="0" fontId="11" fillId="0" borderId="38" xfId="10" applyFont="1" applyBorder="1" applyAlignment="1">
      <alignment horizontal="center"/>
    </xf>
    <xf numFmtId="0" fontId="11" fillId="0" borderId="32" xfId="10" applyFont="1" applyBorder="1" applyAlignment="1">
      <alignment horizontal="center"/>
    </xf>
    <xf numFmtId="0" fontId="11" fillId="0" borderId="39" xfId="10" applyFont="1" applyBorder="1" applyAlignment="1">
      <alignment horizontal="center"/>
    </xf>
    <xf numFmtId="0" fontId="11" fillId="0" borderId="40" xfId="10" applyFont="1" applyBorder="1" applyAlignment="1">
      <alignment horizontal="center"/>
    </xf>
    <xf numFmtId="0" fontId="11" fillId="0" borderId="41" xfId="10" applyFont="1" applyBorder="1" applyAlignment="1">
      <alignment horizontal="center"/>
    </xf>
    <xf numFmtId="0" fontId="11" fillId="0" borderId="15" xfId="10" applyFont="1" applyBorder="1" applyAlignment="1">
      <alignment horizontal="center"/>
    </xf>
    <xf numFmtId="0" fontId="13" fillId="0" borderId="19" xfId="10" applyFont="1" applyBorder="1" applyAlignment="1">
      <alignment horizontal="center"/>
    </xf>
    <xf numFmtId="0" fontId="13" fillId="0" borderId="12" xfId="10" applyFont="1" applyBorder="1" applyAlignment="1">
      <alignment horizontal="center"/>
    </xf>
    <xf numFmtId="0" fontId="13" fillId="0" borderId="12" xfId="10" applyFont="1" applyBorder="1"/>
    <xf numFmtId="4" fontId="13" fillId="0" borderId="12" xfId="10" applyNumberFormat="1" applyFont="1" applyBorder="1" applyAlignment="1">
      <alignment horizontal="center"/>
    </xf>
    <xf numFmtId="3" fontId="13" fillId="0" borderId="12" xfId="10" applyNumberFormat="1" applyFont="1" applyBorder="1" applyAlignment="1">
      <alignment horizontal="center"/>
    </xf>
    <xf numFmtId="4" fontId="13" fillId="0" borderId="20" xfId="10" applyNumberFormat="1" applyFont="1" applyBorder="1" applyAlignment="1">
      <alignment horizontal="center"/>
    </xf>
    <xf numFmtId="0" fontId="13" fillId="0" borderId="0" xfId="10" applyFont="1"/>
    <xf numFmtId="0" fontId="14" fillId="0" borderId="19" xfId="10" applyFont="1" applyBorder="1" applyAlignment="1">
      <alignment horizontal="center"/>
    </xf>
    <xf numFmtId="0" fontId="15" fillId="0" borderId="12" xfId="10" applyFont="1" applyBorder="1" applyAlignment="1">
      <alignment horizontal="center"/>
    </xf>
    <xf numFmtId="0" fontId="16" fillId="0" borderId="12" xfId="10" applyFont="1" applyBorder="1"/>
    <xf numFmtId="4" fontId="17" fillId="0" borderId="12" xfId="10" applyNumberFormat="1" applyFont="1" applyFill="1" applyBorder="1" applyAlignment="1">
      <alignment horizontal="center"/>
    </xf>
    <xf numFmtId="3" fontId="17" fillId="0" borderId="12" xfId="10" applyNumberFormat="1" applyFont="1" applyBorder="1" applyAlignment="1">
      <alignment horizontal="center"/>
    </xf>
    <xf numFmtId="3" fontId="13" fillId="0" borderId="20" xfId="10" applyNumberFormat="1" applyFont="1" applyBorder="1" applyAlignment="1">
      <alignment horizontal="center"/>
    </xf>
    <xf numFmtId="0" fontId="18" fillId="0" borderId="12" xfId="10" applyFont="1" applyBorder="1" applyAlignment="1">
      <alignment horizontal="center"/>
    </xf>
    <xf numFmtId="4" fontId="16" fillId="0" borderId="12" xfId="10" applyNumberFormat="1" applyFont="1" applyFill="1" applyBorder="1" applyAlignment="1">
      <alignment horizontal="center"/>
    </xf>
    <xf numFmtId="0" fontId="19" fillId="0" borderId="12" xfId="10" applyFont="1" applyBorder="1" applyAlignment="1">
      <alignment horizontal="left"/>
    </xf>
    <xf numFmtId="0" fontId="18" fillId="0" borderId="12" xfId="10" applyFont="1" applyBorder="1" applyAlignment="1">
      <alignment horizontal="left"/>
    </xf>
    <xf numFmtId="0" fontId="11" fillId="0" borderId="42" xfId="10" applyFont="1" applyBorder="1" applyAlignment="1">
      <alignment horizontal="center" vertical="center"/>
    </xf>
    <xf numFmtId="0" fontId="11" fillId="0" borderId="43" xfId="10" applyFont="1" applyBorder="1" applyAlignment="1">
      <alignment horizontal="left" vertical="center"/>
    </xf>
    <xf numFmtId="0" fontId="11" fillId="0" borderId="30" xfId="10" applyFont="1" applyBorder="1" applyAlignment="1">
      <alignment horizontal="center" vertical="center"/>
    </xf>
    <xf numFmtId="0" fontId="11" fillId="0" borderId="43" xfId="10" applyFont="1" applyBorder="1" applyAlignment="1">
      <alignment horizontal="center" vertical="center"/>
    </xf>
    <xf numFmtId="4" fontId="12" fillId="0" borderId="43" xfId="10" applyNumberFormat="1" applyFont="1" applyBorder="1" applyAlignment="1">
      <alignment horizontal="center" vertical="center"/>
    </xf>
    <xf numFmtId="3" fontId="12" fillId="0" borderId="43" xfId="10" applyNumberFormat="1" applyFont="1" applyBorder="1" applyAlignment="1">
      <alignment horizontal="center" vertical="center"/>
    </xf>
    <xf numFmtId="3" fontId="11" fillId="0" borderId="44" xfId="10" applyNumberFormat="1" applyFont="1" applyBorder="1" applyAlignment="1">
      <alignment horizontal="center" vertical="center"/>
    </xf>
    <xf numFmtId="0" fontId="12" fillId="0" borderId="0" xfId="10" applyFont="1" applyAlignment="1">
      <alignment vertical="center"/>
    </xf>
    <xf numFmtId="0" fontId="14" fillId="0" borderId="45" xfId="10" applyFont="1" applyBorder="1" applyAlignment="1">
      <alignment horizontal="center" vertical="center"/>
    </xf>
    <xf numFmtId="0" fontId="15" fillId="0" borderId="31" xfId="10" applyFont="1" applyBorder="1" applyAlignment="1">
      <alignment horizontal="left" vertical="center" wrapText="1"/>
    </xf>
    <xf numFmtId="0" fontId="7" fillId="0" borderId="46" xfId="15" applyFont="1" applyBorder="1" applyAlignment="1">
      <alignment vertical="center"/>
    </xf>
    <xf numFmtId="0" fontId="15" fillId="0" borderId="30" xfId="10" applyFont="1" applyBorder="1" applyAlignment="1">
      <alignment horizontal="left" vertical="center"/>
    </xf>
    <xf numFmtId="0" fontId="14" fillId="0" borderId="43" xfId="10" applyFont="1" applyBorder="1" applyAlignment="1">
      <alignment vertical="center"/>
    </xf>
    <xf numFmtId="4" fontId="14" fillId="0" borderId="43" xfId="10" applyNumberFormat="1" applyFont="1" applyBorder="1" applyAlignment="1">
      <alignment horizontal="center" vertical="center"/>
    </xf>
    <xf numFmtId="3" fontId="14" fillId="0" borderId="43" xfId="10" applyNumberFormat="1" applyFont="1" applyBorder="1" applyAlignment="1">
      <alignment horizontal="center" vertical="center"/>
    </xf>
    <xf numFmtId="3" fontId="20" fillId="0" borderId="44" xfId="10" applyNumberFormat="1" applyFont="1" applyBorder="1" applyAlignment="1">
      <alignment horizontal="center" vertical="center"/>
    </xf>
    <xf numFmtId="0" fontId="15" fillId="0" borderId="43" xfId="10" applyFont="1" applyBorder="1" applyAlignment="1">
      <alignment horizontal="left" vertical="center" wrapText="1"/>
    </xf>
    <xf numFmtId="0" fontId="14" fillId="4" borderId="40" xfId="10" applyFont="1" applyFill="1" applyBorder="1" applyAlignment="1">
      <alignment horizontal="center" vertical="center"/>
    </xf>
    <xf numFmtId="0" fontId="15" fillId="4" borderId="41" xfId="10" applyFont="1" applyFill="1" applyBorder="1" applyAlignment="1">
      <alignment horizontal="left" vertical="center"/>
    </xf>
    <xf numFmtId="0" fontId="14" fillId="4" borderId="41" xfId="10" applyFont="1" applyFill="1" applyBorder="1" applyAlignment="1">
      <alignment vertical="center"/>
    </xf>
    <xf numFmtId="4" fontId="14" fillId="4" borderId="41" xfId="10" applyNumberFormat="1" applyFont="1" applyFill="1" applyBorder="1" applyAlignment="1">
      <alignment horizontal="center" vertical="center"/>
    </xf>
    <xf numFmtId="3" fontId="14" fillId="4" borderId="41" xfId="10" applyNumberFormat="1" applyFont="1" applyFill="1" applyBorder="1" applyAlignment="1">
      <alignment horizontal="center" vertical="center"/>
    </xf>
    <xf numFmtId="3" fontId="22" fillId="4" borderId="47" xfId="10" applyNumberFormat="1" applyFont="1" applyFill="1" applyBorder="1" applyAlignment="1">
      <alignment horizontal="center" vertical="center"/>
    </xf>
    <xf numFmtId="3" fontId="13" fillId="0" borderId="0" xfId="10" applyNumberFormat="1" applyFont="1"/>
    <xf numFmtId="0" fontId="14" fillId="0" borderId="0" xfId="10" applyFont="1" applyBorder="1" applyAlignment="1">
      <alignment horizontal="center" vertical="center"/>
    </xf>
    <xf numFmtId="0" fontId="14" fillId="0" borderId="0" xfId="10" applyFont="1" applyBorder="1" applyAlignment="1">
      <alignment horizontal="left" vertical="center" wrapText="1"/>
    </xf>
    <xf numFmtId="0" fontId="23" fillId="0" borderId="0" xfId="10" applyFont="1" applyAlignment="1">
      <alignment vertical="center"/>
    </xf>
    <xf numFmtId="3" fontId="1" fillId="0" borderId="0" xfId="12" applyNumberFormat="1" applyFont="1" applyBorder="1" applyAlignment="1">
      <alignment horizontal="center"/>
    </xf>
    <xf numFmtId="4" fontId="14" fillId="0" borderId="0" xfId="10" applyNumberFormat="1" applyFont="1" applyBorder="1" applyAlignment="1">
      <alignment horizontal="center" vertical="center"/>
    </xf>
    <xf numFmtId="3" fontId="14" fillId="0" borderId="0" xfId="10" applyNumberFormat="1" applyFont="1" applyBorder="1" applyAlignment="1">
      <alignment horizontal="center" vertical="center"/>
    </xf>
    <xf numFmtId="0" fontId="5" fillId="0" borderId="0" xfId="13" applyFont="1" applyBorder="1" applyAlignment="1">
      <alignment horizontal="left"/>
    </xf>
    <xf numFmtId="0" fontId="20" fillId="0" borderId="0" xfId="10" applyFont="1" applyAlignment="1">
      <alignment horizontal="center" vertical="center"/>
    </xf>
    <xf numFmtId="0" fontId="25" fillId="0" borderId="0" xfId="12" applyFont="1" applyBorder="1" applyAlignment="1">
      <alignment horizontal="left" vertical="center"/>
    </xf>
    <xf numFmtId="0" fontId="13" fillId="0" borderId="0" xfId="10" applyFont="1" applyAlignment="1">
      <alignment vertical="center"/>
    </xf>
    <xf numFmtId="0" fontId="13" fillId="0" borderId="0" xfId="10" applyFont="1" applyAlignment="1">
      <alignment horizontal="center" vertical="center"/>
    </xf>
    <xf numFmtId="0" fontId="3" fillId="0" borderId="0" xfId="12" applyFont="1" applyFill="1" applyBorder="1" applyAlignment="1">
      <alignment vertical="center"/>
    </xf>
    <xf numFmtId="0" fontId="26" fillId="0" borderId="0" xfId="12" applyFont="1" applyAlignment="1">
      <alignment vertical="center"/>
    </xf>
    <xf numFmtId="0" fontId="27" fillId="0" borderId="0" xfId="12" applyFont="1" applyAlignment="1">
      <alignment vertical="center"/>
    </xf>
    <xf numFmtId="0" fontId="6" fillId="0" borderId="0" xfId="10" applyFont="1"/>
    <xf numFmtId="0" fontId="5" fillId="0" borderId="0" xfId="10" applyFont="1" applyAlignment="1">
      <alignment horizontal="center" vertical="center"/>
    </xf>
    <xf numFmtId="0" fontId="6" fillId="0" borderId="0" xfId="10" applyFont="1" applyAlignment="1">
      <alignment vertical="center"/>
    </xf>
    <xf numFmtId="0" fontId="5" fillId="0" borderId="0" xfId="10" applyFont="1" applyAlignment="1">
      <alignment horizontal="left" vertical="center"/>
    </xf>
    <xf numFmtId="0" fontId="6" fillId="0" borderId="0" xfId="10" applyFont="1" applyAlignment="1">
      <alignment horizontal="center" vertical="center"/>
    </xf>
    <xf numFmtId="0" fontId="27" fillId="0" borderId="0" xfId="10" applyFont="1" applyAlignment="1">
      <alignment horizontal="left" vertical="center"/>
    </xf>
    <xf numFmtId="0" fontId="27" fillId="0" borderId="0" xfId="10" applyFont="1" applyAlignment="1">
      <alignment horizontal="center" vertical="center"/>
    </xf>
    <xf numFmtId="0" fontId="4" fillId="0" borderId="0" xfId="12" applyFont="1"/>
    <xf numFmtId="0" fontId="30" fillId="0" borderId="0" xfId="5" applyFont="1"/>
    <xf numFmtId="0" fontId="22" fillId="0" borderId="0" xfId="5" applyFont="1"/>
    <xf numFmtId="0" fontId="30" fillId="0" borderId="0" xfId="5" applyFont="1" applyAlignment="1">
      <alignment horizontal="center"/>
    </xf>
    <xf numFmtId="4" fontId="20" fillId="0" borderId="0" xfId="10" applyNumberFormat="1" applyFont="1" applyAlignment="1">
      <alignment horizontal="center" vertical="center"/>
    </xf>
    <xf numFmtId="0" fontId="31" fillId="0" borderId="0" xfId="5" applyFont="1" applyAlignment="1">
      <alignment horizontal="center"/>
    </xf>
    <xf numFmtId="0" fontId="31" fillId="0" borderId="0" xfId="5" applyFont="1"/>
    <xf numFmtId="0" fontId="32" fillId="0" borderId="0" xfId="5" applyFont="1"/>
    <xf numFmtId="0" fontId="33" fillId="0" borderId="0" xfId="5" applyFont="1"/>
    <xf numFmtId="0" fontId="33" fillId="0" borderId="0" xfId="5" applyFont="1" applyAlignment="1">
      <alignment horizontal="center"/>
    </xf>
    <xf numFmtId="0" fontId="6" fillId="0" borderId="0" xfId="10"/>
    <xf numFmtId="0" fontId="36" fillId="0" borderId="0" xfId="10" applyFont="1" applyAlignment="1">
      <alignment horizontal="center"/>
    </xf>
    <xf numFmtId="0" fontId="36" fillId="0" borderId="0" xfId="10" applyFont="1" applyAlignment="1">
      <alignment horizontal="left"/>
    </xf>
    <xf numFmtId="0" fontId="6" fillId="0" borderId="0" xfId="10" applyAlignment="1">
      <alignment horizontal="center"/>
    </xf>
    <xf numFmtId="0" fontId="6" fillId="0" borderId="0" xfId="10" applyAlignment="1">
      <alignment horizontal="left"/>
    </xf>
    <xf numFmtId="0" fontId="23" fillId="0" borderId="6" xfId="10" applyFont="1" applyBorder="1" applyAlignment="1">
      <alignment vertical="center"/>
    </xf>
    <xf numFmtId="3" fontId="38" fillId="0" borderId="0" xfId="10" applyNumberFormat="1" applyFont="1" applyFill="1" applyAlignment="1">
      <alignment horizontal="center" vertical="center" wrapText="1"/>
    </xf>
    <xf numFmtId="0" fontId="5" fillId="0" borderId="0" xfId="10" applyFont="1" applyAlignment="1">
      <alignment horizontal="left" vertical="center" wrapText="1"/>
    </xf>
    <xf numFmtId="3" fontId="25" fillId="0" borderId="0" xfId="10" applyNumberFormat="1" applyFont="1" applyAlignment="1">
      <alignment horizontal="center" vertical="center"/>
    </xf>
    <xf numFmtId="0" fontId="20" fillId="0" borderId="0" xfId="10" applyFont="1" applyAlignment="1">
      <alignment horizontal="center" vertical="center" wrapText="1"/>
    </xf>
    <xf numFmtId="0" fontId="1" fillId="0" borderId="0" xfId="12"/>
    <xf numFmtId="0" fontId="1" fillId="0" borderId="0" xfId="12" applyAlignment="1">
      <alignment horizontal="left"/>
    </xf>
    <xf numFmtId="0" fontId="3" fillId="0" borderId="9" xfId="12" applyFont="1" applyBorder="1" applyAlignment="1">
      <alignment horizontal="center"/>
    </xf>
    <xf numFmtId="0" fontId="3" fillId="0" borderId="48" xfId="12" applyFont="1" applyBorder="1" applyAlignment="1">
      <alignment horizontal="center"/>
    </xf>
    <xf numFmtId="0" fontId="3" fillId="0" borderId="10" xfId="12" applyFont="1" applyBorder="1" applyAlignment="1">
      <alignment horizontal="center"/>
    </xf>
    <xf numFmtId="0" fontId="1" fillId="0" borderId="10" xfId="12" applyBorder="1"/>
    <xf numFmtId="0" fontId="3" fillId="0" borderId="28" xfId="12" applyFont="1" applyBorder="1" applyAlignment="1">
      <alignment horizontal="center"/>
    </xf>
    <xf numFmtId="0" fontId="3" fillId="0" borderId="0" xfId="12" applyFont="1"/>
    <xf numFmtId="0" fontId="1" fillId="0" borderId="11" xfId="12" applyBorder="1"/>
    <xf numFmtId="0" fontId="1" fillId="0" borderId="20" xfId="12" applyBorder="1"/>
    <xf numFmtId="0" fontId="3" fillId="0" borderId="12" xfId="12" applyFont="1" applyBorder="1" applyAlignment="1">
      <alignment horizontal="center"/>
    </xf>
    <xf numFmtId="0" fontId="3" fillId="0" borderId="36" xfId="12" applyFont="1" applyBorder="1" applyAlignment="1">
      <alignment horizontal="center"/>
    </xf>
    <xf numFmtId="0" fontId="1" fillId="0" borderId="49" xfId="12" applyBorder="1"/>
    <xf numFmtId="0" fontId="1" fillId="0" borderId="50" xfId="12" applyBorder="1"/>
    <xf numFmtId="0" fontId="3" fillId="0" borderId="34" xfId="12" applyFont="1" applyBorder="1" applyAlignment="1">
      <alignment horizontal="center"/>
    </xf>
    <xf numFmtId="0" fontId="3" fillId="0" borderId="11" xfId="12" applyFont="1" applyBorder="1" applyAlignment="1">
      <alignment horizontal="center"/>
    </xf>
    <xf numFmtId="0" fontId="3" fillId="0" borderId="20" xfId="12" applyFont="1" applyBorder="1" applyAlignment="1">
      <alignment horizontal="center"/>
    </xf>
    <xf numFmtId="0" fontId="3" fillId="0" borderId="19" xfId="12" applyFont="1" applyBorder="1" applyAlignment="1">
      <alignment horizontal="center" vertical="center"/>
    </xf>
    <xf numFmtId="0" fontId="3" fillId="0" borderId="34" xfId="12" applyFont="1" applyBorder="1" applyAlignment="1">
      <alignment horizontal="center" vertical="center"/>
    </xf>
    <xf numFmtId="0" fontId="3" fillId="0" borderId="19" xfId="12" applyFont="1" applyBorder="1" applyAlignment="1">
      <alignment horizontal="center"/>
    </xf>
    <xf numFmtId="0" fontId="26" fillId="0" borderId="11" xfId="12" applyFont="1" applyBorder="1" applyAlignment="1">
      <alignment horizontal="center"/>
    </xf>
    <xf numFmtId="0" fontId="26" fillId="0" borderId="20" xfId="12" applyFont="1" applyBorder="1" applyAlignment="1">
      <alignment horizontal="center"/>
    </xf>
    <xf numFmtId="0" fontId="3" fillId="0" borderId="37" xfId="12" applyFont="1" applyBorder="1" applyAlignment="1">
      <alignment horizontal="center"/>
    </xf>
    <xf numFmtId="0" fontId="3" fillId="0" borderId="39" xfId="12" applyFont="1" applyBorder="1" applyAlignment="1">
      <alignment horizontal="center"/>
    </xf>
    <xf numFmtId="0" fontId="3" fillId="0" borderId="51" xfId="12" applyFont="1" applyBorder="1" applyAlignment="1">
      <alignment horizontal="center"/>
    </xf>
    <xf numFmtId="0" fontId="3" fillId="0" borderId="38" xfId="12" applyFont="1" applyBorder="1" applyAlignment="1">
      <alignment horizontal="center"/>
    </xf>
    <xf numFmtId="0" fontId="3" fillId="0" borderId="52" xfId="12" applyFont="1" applyBorder="1" applyAlignment="1">
      <alignment horizontal="center"/>
    </xf>
    <xf numFmtId="0" fontId="5" fillId="0" borderId="40" xfId="12" applyFont="1" applyBorder="1" applyAlignment="1">
      <alignment horizontal="center"/>
    </xf>
    <xf numFmtId="0" fontId="5" fillId="0" borderId="47" xfId="12" applyFont="1" applyBorder="1" applyAlignment="1">
      <alignment horizontal="center"/>
    </xf>
    <xf numFmtId="0" fontId="5" fillId="0" borderId="41" xfId="12" applyFont="1" applyBorder="1" applyAlignment="1">
      <alignment horizontal="center"/>
    </xf>
    <xf numFmtId="0" fontId="5" fillId="0" borderId="53" xfId="12" applyFont="1" applyBorder="1" applyAlignment="1">
      <alignment horizontal="center"/>
    </xf>
    <xf numFmtId="0" fontId="5" fillId="0" borderId="4" xfId="12" applyFont="1" applyBorder="1" applyAlignment="1">
      <alignment horizontal="center"/>
    </xf>
    <xf numFmtId="0" fontId="5" fillId="0" borderId="0" xfId="12" applyFont="1"/>
    <xf numFmtId="0" fontId="5" fillId="0" borderId="54" xfId="12" applyFont="1" applyBorder="1" applyAlignment="1">
      <alignment horizontal="center"/>
    </xf>
    <xf numFmtId="0" fontId="5" fillId="0" borderId="22" xfId="12" applyFont="1" applyBorder="1"/>
    <xf numFmtId="0" fontId="5" fillId="0" borderId="54" xfId="12" applyFont="1" applyBorder="1"/>
    <xf numFmtId="0" fontId="5" fillId="0" borderId="10" xfId="12" applyFont="1" applyBorder="1"/>
    <xf numFmtId="4" fontId="5" fillId="0" borderId="54" xfId="12" applyNumberFormat="1" applyFont="1" applyBorder="1" applyAlignment="1">
      <alignment horizontal="center"/>
    </xf>
    <xf numFmtId="4" fontId="5" fillId="0" borderId="48" xfId="12" applyNumberFormat="1" applyFont="1" applyBorder="1" applyAlignment="1">
      <alignment horizontal="center"/>
    </xf>
    <xf numFmtId="3" fontId="5" fillId="0" borderId="22" xfId="12" applyNumberFormat="1" applyFont="1" applyBorder="1" applyAlignment="1">
      <alignment horizontal="center"/>
    </xf>
    <xf numFmtId="3" fontId="5" fillId="0" borderId="5" xfId="12" applyNumberFormat="1" applyFont="1" applyBorder="1" applyAlignment="1">
      <alignment horizontal="center"/>
    </xf>
    <xf numFmtId="4" fontId="5" fillId="0" borderId="28" xfId="12" applyNumberFormat="1" applyFont="1" applyBorder="1" applyAlignment="1">
      <alignment horizontal="center"/>
    </xf>
    <xf numFmtId="0" fontId="1" fillId="0" borderId="19" xfId="12" applyBorder="1" applyAlignment="1">
      <alignment horizontal="center"/>
    </xf>
    <xf numFmtId="0" fontId="1" fillId="0" borderId="36" xfId="12" applyBorder="1"/>
    <xf numFmtId="4" fontId="1" fillId="0" borderId="19" xfId="12" applyNumberFormat="1" applyBorder="1" applyAlignment="1">
      <alignment horizontal="center"/>
    </xf>
    <xf numFmtId="4" fontId="1" fillId="0" borderId="20" xfId="12" applyNumberFormat="1" applyBorder="1" applyAlignment="1">
      <alignment horizontal="center"/>
    </xf>
    <xf numFmtId="3" fontId="1" fillId="0" borderId="36" xfId="12" applyNumberFormat="1" applyBorder="1" applyAlignment="1">
      <alignment horizontal="center"/>
    </xf>
    <xf numFmtId="3" fontId="1" fillId="0" borderId="7" xfId="12" applyNumberFormat="1" applyBorder="1" applyAlignment="1">
      <alignment horizontal="center"/>
    </xf>
    <xf numFmtId="0" fontId="1" fillId="0" borderId="12" xfId="12" applyBorder="1" applyAlignment="1">
      <alignment horizontal="center"/>
    </xf>
    <xf numFmtId="4" fontId="17" fillId="0" borderId="19" xfId="11" applyNumberFormat="1" applyFont="1" applyFill="1" applyBorder="1" applyAlignment="1">
      <alignment horizontal="center"/>
    </xf>
    <xf numFmtId="4" fontId="17" fillId="0" borderId="20" xfId="11" applyNumberFormat="1" applyFont="1" applyFill="1" applyBorder="1" applyAlignment="1">
      <alignment horizontal="center"/>
    </xf>
    <xf numFmtId="164" fontId="1" fillId="0" borderId="36" xfId="12" applyNumberFormat="1" applyBorder="1" applyAlignment="1">
      <alignment horizontal="center"/>
    </xf>
    <xf numFmtId="3" fontId="1" fillId="0" borderId="34" xfId="12" applyNumberFormat="1" applyBorder="1" applyAlignment="1">
      <alignment horizontal="center"/>
    </xf>
    <xf numFmtId="4" fontId="39" fillId="0" borderId="19" xfId="12" applyNumberFormat="1" applyFont="1" applyFill="1" applyBorder="1" applyAlignment="1">
      <alignment horizontal="center"/>
    </xf>
    <xf numFmtId="4" fontId="1" fillId="0" borderId="20" xfId="12" applyNumberFormat="1" applyFont="1" applyFill="1" applyBorder="1" applyAlignment="1">
      <alignment horizontal="center"/>
    </xf>
    <xf numFmtId="164" fontId="29" fillId="0" borderId="36" xfId="12" applyNumberFormat="1" applyFont="1" applyBorder="1" applyAlignment="1">
      <alignment horizontal="center" vertical="center" wrapText="1"/>
    </xf>
    <xf numFmtId="164" fontId="40" fillId="0" borderId="7" xfId="12" applyNumberFormat="1" applyFont="1" applyBorder="1" applyAlignment="1">
      <alignment horizontal="center"/>
    </xf>
    <xf numFmtId="4" fontId="1" fillId="0" borderId="19" xfId="12" applyNumberFormat="1" applyFont="1" applyFill="1" applyBorder="1" applyAlignment="1">
      <alignment horizontal="center"/>
    </xf>
    <xf numFmtId="0" fontId="3" fillId="0" borderId="20" xfId="12" applyFont="1" applyBorder="1" applyAlignment="1">
      <alignment horizontal="left"/>
    </xf>
    <xf numFmtId="3" fontId="3" fillId="0" borderId="34" xfId="12" applyNumberFormat="1" applyFont="1" applyBorder="1" applyAlignment="1">
      <alignment horizontal="center"/>
    </xf>
    <xf numFmtId="0" fontId="5" fillId="0" borderId="19" xfId="12" applyFont="1" applyBorder="1" applyAlignment="1">
      <alignment horizontal="center"/>
    </xf>
    <xf numFmtId="0" fontId="5" fillId="0" borderId="20" xfId="12" applyFont="1" applyBorder="1" applyAlignment="1">
      <alignment horizontal="left"/>
    </xf>
    <xf numFmtId="0" fontId="5" fillId="0" borderId="12" xfId="12" applyFont="1" applyBorder="1" applyAlignment="1">
      <alignment horizontal="center"/>
    </xf>
    <xf numFmtId="4" fontId="5" fillId="0" borderId="19" xfId="12" applyNumberFormat="1" applyFont="1" applyBorder="1" applyAlignment="1">
      <alignment horizontal="center"/>
    </xf>
    <xf numFmtId="4" fontId="5" fillId="0" borderId="20" xfId="12" applyNumberFormat="1" applyFont="1" applyBorder="1" applyAlignment="1">
      <alignment horizontal="center"/>
    </xf>
    <xf numFmtId="3" fontId="5" fillId="0" borderId="36" xfId="12" applyNumberFormat="1" applyFont="1" applyBorder="1" applyAlignment="1">
      <alignment horizontal="center"/>
    </xf>
    <xf numFmtId="3" fontId="5" fillId="0" borderId="7" xfId="12" applyNumberFormat="1" applyFont="1" applyBorder="1" applyAlignment="1">
      <alignment horizontal="center"/>
    </xf>
    <xf numFmtId="3" fontId="5" fillId="0" borderId="34" xfId="12" applyNumberFormat="1" applyFont="1" applyBorder="1" applyAlignment="1">
      <alignment horizontal="center"/>
    </xf>
    <xf numFmtId="4" fontId="3" fillId="0" borderId="34" xfId="12" applyNumberFormat="1" applyFont="1" applyBorder="1" applyAlignment="1">
      <alignment horizontal="center"/>
    </xf>
    <xf numFmtId="0" fontId="1" fillId="0" borderId="21" xfId="12" applyBorder="1" applyAlignment="1">
      <alignment horizontal="center"/>
    </xf>
    <xf numFmtId="0" fontId="1" fillId="0" borderId="15" xfId="12" applyBorder="1"/>
    <xf numFmtId="0" fontId="1" fillId="0" borderId="21" xfId="12" applyBorder="1"/>
    <xf numFmtId="0" fontId="1" fillId="0" borderId="14" xfId="12" applyBorder="1"/>
    <xf numFmtId="4" fontId="1" fillId="0" borderId="21" xfId="12" applyNumberFormat="1" applyBorder="1" applyAlignment="1">
      <alignment horizontal="center"/>
    </xf>
    <xf numFmtId="4" fontId="1" fillId="0" borderId="15" xfId="12" applyNumberFormat="1" applyBorder="1" applyAlignment="1">
      <alignment horizontal="center"/>
    </xf>
    <xf numFmtId="3" fontId="1" fillId="0" borderId="55" xfId="12" applyNumberFormat="1" applyBorder="1" applyAlignment="1">
      <alignment horizontal="center"/>
    </xf>
    <xf numFmtId="3" fontId="1" fillId="0" borderId="3" xfId="12" applyNumberFormat="1" applyBorder="1" applyAlignment="1">
      <alignment horizontal="center"/>
    </xf>
    <xf numFmtId="4" fontId="1" fillId="0" borderId="4" xfId="12" applyNumberFormat="1" applyBorder="1" applyAlignment="1">
      <alignment horizontal="center"/>
    </xf>
    <xf numFmtId="0" fontId="1" fillId="0" borderId="0" xfId="12" applyBorder="1" applyAlignment="1">
      <alignment horizontal="center"/>
    </xf>
    <xf numFmtId="0" fontId="1" fillId="0" borderId="0" xfId="12" applyBorder="1"/>
    <xf numFmtId="4" fontId="1" fillId="0" borderId="0" xfId="12" applyNumberFormat="1" applyBorder="1" applyAlignment="1">
      <alignment horizontal="center"/>
    </xf>
    <xf numFmtId="3" fontId="1" fillId="0" borderId="0" xfId="12" applyNumberFormat="1" applyBorder="1" applyAlignment="1">
      <alignment horizontal="center"/>
    </xf>
    <xf numFmtId="0" fontId="15" fillId="0" borderId="0" xfId="11" applyFont="1" applyBorder="1" applyAlignment="1">
      <alignment horizontal="left" vertical="center" wrapText="1"/>
    </xf>
    <xf numFmtId="0" fontId="13" fillId="0" borderId="0" xfId="11" applyFont="1"/>
    <xf numFmtId="0" fontId="3" fillId="0" borderId="0" xfId="12" applyFont="1" applyAlignment="1">
      <alignment horizontal="center" vertical="top"/>
    </xf>
    <xf numFmtId="0" fontId="1" fillId="0" borderId="0" xfId="12" applyFont="1" applyAlignment="1">
      <alignment vertical="center" wrapText="1"/>
    </xf>
    <xf numFmtId="0" fontId="5" fillId="0" borderId="0" xfId="12" applyFont="1" applyAlignment="1">
      <alignment horizontal="center" vertical="center"/>
    </xf>
    <xf numFmtId="0" fontId="1" fillId="0" borderId="0" xfId="12" applyFont="1" applyAlignment="1">
      <alignment vertical="center"/>
    </xf>
    <xf numFmtId="0" fontId="1" fillId="0" borderId="0" xfId="12" applyAlignment="1">
      <alignment vertical="center"/>
    </xf>
    <xf numFmtId="0" fontId="41" fillId="0" borderId="0" xfId="12" applyFont="1" applyAlignment="1">
      <alignment vertical="center"/>
    </xf>
    <xf numFmtId="0" fontId="1" fillId="0" borderId="0" xfId="12" applyAlignment="1">
      <alignment horizontal="center" vertical="center"/>
    </xf>
    <xf numFmtId="0" fontId="1" fillId="0" borderId="0" xfId="12" applyFont="1"/>
    <xf numFmtId="0" fontId="1" fillId="0" borderId="0" xfId="12" applyFont="1" applyAlignment="1">
      <alignment horizontal="center" vertical="top"/>
    </xf>
    <xf numFmtId="0" fontId="3" fillId="0" borderId="0" xfId="12" applyFont="1" applyFill="1" applyBorder="1"/>
    <xf numFmtId="4" fontId="5" fillId="0" borderId="0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42" fillId="0" borderId="0" xfId="12" applyFont="1"/>
    <xf numFmtId="0" fontId="5" fillId="0" borderId="0" xfId="12" applyFont="1" applyFill="1" applyBorder="1"/>
    <xf numFmtId="0" fontId="1" fillId="0" borderId="0" xfId="12" applyFont="1" applyAlignment="1">
      <alignment horizontal="center" vertical="center" wrapText="1"/>
    </xf>
    <xf numFmtId="3" fontId="13" fillId="0" borderId="0" xfId="11" applyNumberFormat="1" applyFont="1" applyAlignment="1">
      <alignment horizontal="center" vertical="center"/>
    </xf>
    <xf numFmtId="0" fontId="13" fillId="0" borderId="0" xfId="11" applyFont="1" applyAlignment="1">
      <alignment horizontal="left" vertical="center"/>
    </xf>
    <xf numFmtId="0" fontId="44" fillId="0" borderId="0" xfId="14" applyFont="1"/>
    <xf numFmtId="0" fontId="44" fillId="0" borderId="0" xfId="14" applyFont="1" applyFill="1"/>
    <xf numFmtId="0" fontId="43" fillId="0" borderId="40" xfId="14" applyFont="1" applyBorder="1" applyAlignment="1">
      <alignment horizontal="center"/>
    </xf>
    <xf numFmtId="0" fontId="43" fillId="0" borderId="56" xfId="14" applyFont="1" applyBorder="1" applyAlignment="1">
      <alignment horizontal="center"/>
    </xf>
    <xf numFmtId="0" fontId="43" fillId="0" borderId="41" xfId="14" applyFont="1" applyBorder="1" applyAlignment="1">
      <alignment horizontal="center"/>
    </xf>
    <xf numFmtId="0" fontId="43" fillId="0" borderId="41" xfId="14" applyFont="1" applyFill="1" applyBorder="1" applyAlignment="1">
      <alignment horizontal="center"/>
    </xf>
    <xf numFmtId="0" fontId="43" fillId="0" borderId="57" xfId="14" applyFont="1" applyFill="1" applyBorder="1" applyAlignment="1">
      <alignment horizontal="center"/>
    </xf>
    <xf numFmtId="0" fontId="43" fillId="0" borderId="53" xfId="14" applyFont="1" applyFill="1" applyBorder="1" applyAlignment="1">
      <alignment horizontal="center"/>
    </xf>
    <xf numFmtId="0" fontId="43" fillId="0" borderId="19" xfId="14" applyFont="1" applyBorder="1" applyAlignment="1">
      <alignment horizontal="center"/>
    </xf>
    <xf numFmtId="0" fontId="43" fillId="0" borderId="0" xfId="14" applyFont="1" applyBorder="1" applyAlignment="1">
      <alignment horizontal="center"/>
    </xf>
    <xf numFmtId="0" fontId="43" fillId="0" borderId="12" xfId="14" applyFont="1" applyBorder="1" applyAlignment="1">
      <alignment horizontal="center"/>
    </xf>
    <xf numFmtId="3" fontId="45" fillId="0" borderId="12" xfId="14" applyNumberFormat="1" applyFont="1" applyFill="1" applyBorder="1" applyAlignment="1">
      <alignment horizontal="center"/>
    </xf>
    <xf numFmtId="166" fontId="45" fillId="0" borderId="35" xfId="14" applyNumberFormat="1" applyFont="1" applyFill="1" applyBorder="1" applyAlignment="1">
      <alignment horizontal="center"/>
    </xf>
    <xf numFmtId="3" fontId="45" fillId="0" borderId="34" xfId="14" applyNumberFormat="1" applyFont="1" applyFill="1" applyBorder="1" applyAlignment="1">
      <alignment horizontal="center"/>
    </xf>
    <xf numFmtId="0" fontId="44" fillId="0" borderId="19" xfId="14" applyFont="1" applyBorder="1" applyAlignment="1">
      <alignment horizontal="center"/>
    </xf>
    <xf numFmtId="0" fontId="44" fillId="0" borderId="0" xfId="14" applyFont="1" applyBorder="1" applyAlignment="1">
      <alignment horizontal="center"/>
    </xf>
    <xf numFmtId="0" fontId="44" fillId="0" borderId="12" xfId="14" applyFont="1" applyBorder="1" applyAlignment="1">
      <alignment horizontal="center"/>
    </xf>
    <xf numFmtId="4" fontId="35" fillId="0" borderId="12" xfId="14" applyNumberFormat="1" applyFont="1" applyFill="1" applyBorder="1" applyAlignment="1">
      <alignment horizontal="center"/>
    </xf>
    <xf numFmtId="167" fontId="35" fillId="0" borderId="35" xfId="14" applyNumberFormat="1" applyFont="1" applyFill="1" applyBorder="1" applyAlignment="1">
      <alignment horizontal="center"/>
    </xf>
    <xf numFmtId="4" fontId="35" fillId="0" borderId="34" xfId="14" applyNumberFormat="1" applyFont="1" applyFill="1" applyBorder="1" applyAlignment="1">
      <alignment horizontal="center"/>
    </xf>
    <xf numFmtId="167" fontId="44" fillId="0" borderId="35" xfId="14" applyNumberFormat="1" applyFont="1" applyFill="1" applyBorder="1" applyAlignment="1">
      <alignment horizontal="center"/>
    </xf>
    <xf numFmtId="3" fontId="44" fillId="0" borderId="34" xfId="14" applyNumberFormat="1" applyFont="1" applyFill="1" applyBorder="1" applyAlignment="1">
      <alignment horizontal="center"/>
    </xf>
    <xf numFmtId="0" fontId="44" fillId="0" borderId="51" xfId="14" applyFont="1" applyBorder="1" applyAlignment="1">
      <alignment horizontal="center"/>
    </xf>
    <xf numFmtId="0" fontId="44" fillId="0" borderId="58" xfId="14" applyFont="1" applyBorder="1" applyAlignment="1">
      <alignment horizontal="center"/>
    </xf>
    <xf numFmtId="0" fontId="44" fillId="0" borderId="38" xfId="14" applyFont="1" applyBorder="1" applyAlignment="1">
      <alignment horizontal="center"/>
    </xf>
    <xf numFmtId="4" fontId="35" fillId="0" borderId="38" xfId="14" applyNumberFormat="1" applyFont="1" applyFill="1" applyBorder="1" applyAlignment="1">
      <alignment horizontal="center"/>
    </xf>
    <xf numFmtId="167" fontId="44" fillId="0" borderId="33" xfId="14" applyNumberFormat="1" applyFont="1" applyFill="1" applyBorder="1" applyAlignment="1">
      <alignment horizontal="center"/>
    </xf>
    <xf numFmtId="3" fontId="44" fillId="0" borderId="52" xfId="14" applyNumberFormat="1" applyFont="1" applyFill="1" applyBorder="1" applyAlignment="1">
      <alignment horizontal="center"/>
    </xf>
    <xf numFmtId="0" fontId="43" fillId="3" borderId="21" xfId="14" applyFont="1" applyFill="1" applyBorder="1" applyAlignment="1">
      <alignment horizontal="center" vertical="center"/>
    </xf>
    <xf numFmtId="0" fontId="43" fillId="3" borderId="14" xfId="14" applyFont="1" applyFill="1" applyBorder="1" applyAlignment="1">
      <alignment horizontal="center" vertical="center"/>
    </xf>
    <xf numFmtId="3" fontId="43" fillId="3" borderId="14" xfId="14" applyNumberFormat="1" applyFont="1" applyFill="1" applyBorder="1" applyAlignment="1">
      <alignment horizontal="center" vertical="center"/>
    </xf>
    <xf numFmtId="4" fontId="43" fillId="3" borderId="15" xfId="14" applyNumberFormat="1" applyFont="1" applyFill="1" applyBorder="1" applyAlignment="1">
      <alignment horizontal="center" vertical="center"/>
    </xf>
    <xf numFmtId="0" fontId="43" fillId="0" borderId="0" xfId="14" applyFont="1"/>
    <xf numFmtId="0" fontId="7" fillId="0" borderId="0" xfId="14"/>
    <xf numFmtId="0" fontId="7" fillId="0" borderId="0" xfId="14" applyFont="1" applyFill="1"/>
    <xf numFmtId="0" fontId="7" fillId="0" borderId="0" xfId="14" applyFill="1"/>
    <xf numFmtId="0" fontId="11" fillId="0" borderId="0" xfId="10" applyFont="1" applyAlignment="1"/>
    <xf numFmtId="0" fontId="0" fillId="0" borderId="19" xfId="12" applyFont="1" applyBorder="1" applyAlignment="1">
      <alignment horizontal="center"/>
    </xf>
    <xf numFmtId="0" fontId="0" fillId="0" borderId="12" xfId="12" applyFont="1" applyBorder="1" applyAlignment="1">
      <alignment horizontal="center"/>
    </xf>
    <xf numFmtId="0" fontId="0" fillId="0" borderId="36" xfId="12" applyFont="1" applyBorder="1"/>
    <xf numFmtId="0" fontId="28" fillId="0" borderId="19" xfId="12" applyFont="1" applyBorder="1" applyAlignment="1">
      <alignment horizontal="center"/>
    </xf>
    <xf numFmtId="0" fontId="13" fillId="0" borderId="0" xfId="11" applyFont="1" applyBorder="1"/>
    <xf numFmtId="0" fontId="18" fillId="0" borderId="0" xfId="11" applyFont="1" applyBorder="1" applyAlignment="1">
      <alignment horizontal="left"/>
    </xf>
    <xf numFmtId="0" fontId="23" fillId="0" borderId="0" xfId="10" applyFont="1" applyBorder="1" applyAlignment="1">
      <alignment vertical="center"/>
    </xf>
    <xf numFmtId="0" fontId="23" fillId="0" borderId="0" xfId="11" applyFont="1" applyBorder="1" applyAlignment="1">
      <alignment vertical="center"/>
    </xf>
    <xf numFmtId="0" fontId="0" fillId="0" borderId="0" xfId="12" applyFont="1" applyAlignment="1">
      <alignment vertical="center" wrapText="1"/>
    </xf>
    <xf numFmtId="0" fontId="29" fillId="0" borderId="0" xfId="5" applyFont="1" applyAlignment="1">
      <alignment vertical="center" wrapText="1"/>
    </xf>
    <xf numFmtId="0" fontId="46" fillId="0" borderId="0" xfId="0" applyFont="1"/>
    <xf numFmtId="0" fontId="47" fillId="0" borderId="0" xfId="0" applyFont="1" applyAlignment="1">
      <alignment horizontal="center" wrapText="1"/>
    </xf>
    <xf numFmtId="0" fontId="48" fillId="0" borderId="0" xfId="0" applyFont="1" applyAlignment="1">
      <alignment horizontal="left" wrapText="1"/>
    </xf>
    <xf numFmtId="0" fontId="46" fillId="0" borderId="0" xfId="0" applyFont="1" applyAlignment="1">
      <alignment horizontal="center"/>
    </xf>
    <xf numFmtId="0" fontId="49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 indent="1"/>
    </xf>
    <xf numFmtId="1" fontId="0" fillId="0" borderId="0" xfId="0" applyNumberFormat="1" applyFont="1"/>
    <xf numFmtId="0" fontId="50" fillId="0" borderId="0" xfId="0" applyFont="1" applyAlignment="1">
      <alignment horizontal="center" vertical="center"/>
    </xf>
    <xf numFmtId="0" fontId="46" fillId="0" borderId="12" xfId="0" applyFont="1" applyBorder="1" applyAlignment="1">
      <alignment horizontal="left" indent="1"/>
    </xf>
    <xf numFmtId="49" fontId="0" fillId="0" borderId="12" xfId="0" applyNumberFormat="1" applyFont="1" applyBorder="1" applyAlignment="1">
      <alignment horizontal="left" indent="3"/>
    </xf>
    <xf numFmtId="49" fontId="46" fillId="0" borderId="12" xfId="0" applyNumberFormat="1" applyFont="1" applyBorder="1" applyAlignment="1">
      <alignment horizontal="left" indent="1"/>
    </xf>
    <xf numFmtId="169" fontId="46" fillId="0" borderId="59" xfId="0" applyNumberFormat="1" applyFont="1" applyBorder="1" applyAlignment="1">
      <alignment horizontal="center"/>
    </xf>
    <xf numFmtId="3" fontId="46" fillId="0" borderId="59" xfId="0" applyNumberFormat="1" applyFont="1" applyBorder="1" applyAlignment="1">
      <alignment horizontal="center"/>
    </xf>
    <xf numFmtId="3" fontId="0" fillId="0" borderId="59" xfId="0" applyNumberFormat="1" applyFont="1" applyBorder="1" applyAlignment="1">
      <alignment horizontal="center"/>
    </xf>
    <xf numFmtId="0" fontId="37" fillId="0" borderId="0" xfId="7" applyFont="1"/>
    <xf numFmtId="0" fontId="8" fillId="0" borderId="0" xfId="7" applyFont="1"/>
    <xf numFmtId="0" fontId="10" fillId="0" borderId="0" xfId="7" applyFont="1"/>
    <xf numFmtId="0" fontId="10" fillId="0" borderId="0" xfId="7" applyFont="1" applyAlignment="1">
      <alignment horizontal="centerContinuous"/>
    </xf>
    <xf numFmtId="0" fontId="37" fillId="0" borderId="9" xfId="7" applyFont="1" applyBorder="1"/>
    <xf numFmtId="0" fontId="37" fillId="0" borderId="10" xfId="7" applyFont="1" applyBorder="1"/>
    <xf numFmtId="0" fontId="10" fillId="0" borderId="11" xfId="7" applyFont="1" applyBorder="1" applyAlignment="1">
      <alignment horizontal="center"/>
    </xf>
    <xf numFmtId="0" fontId="10" fillId="0" borderId="12" xfId="7" applyFont="1" applyBorder="1" applyAlignment="1">
      <alignment horizontal="center"/>
    </xf>
    <xf numFmtId="0" fontId="10" fillId="0" borderId="13" xfId="7" applyFont="1" applyBorder="1" applyAlignment="1">
      <alignment horizontal="center"/>
    </xf>
    <xf numFmtId="0" fontId="10" fillId="0" borderId="14" xfId="7" applyFont="1" applyBorder="1" applyAlignment="1">
      <alignment horizontal="center"/>
    </xf>
    <xf numFmtId="0" fontId="37" fillId="0" borderId="16" xfId="7" applyFont="1" applyBorder="1" applyAlignment="1">
      <alignment horizontal="center"/>
    </xf>
    <xf numFmtId="0" fontId="37" fillId="0" borderId="17" xfId="7" applyFont="1" applyBorder="1" applyAlignment="1">
      <alignment horizontal="center"/>
    </xf>
    <xf numFmtId="0" fontId="37" fillId="0" borderId="18" xfId="7" applyFont="1" applyBorder="1" applyAlignment="1">
      <alignment horizontal="center"/>
    </xf>
    <xf numFmtId="0" fontId="37" fillId="0" borderId="19" xfId="7" applyFont="1" applyBorder="1" applyAlignment="1">
      <alignment horizontal="center"/>
    </xf>
    <xf numFmtId="0" fontId="10" fillId="0" borderId="20" xfId="7" applyFont="1" applyBorder="1" applyAlignment="1">
      <alignment horizontal="center"/>
    </xf>
    <xf numFmtId="0" fontId="10" fillId="0" borderId="19" xfId="7" applyFont="1" applyBorder="1" applyAlignment="1">
      <alignment horizontal="center"/>
    </xf>
    <xf numFmtId="0" fontId="37" fillId="0" borderId="12" xfId="7" applyFont="1" applyBorder="1"/>
    <xf numFmtId="0" fontId="37" fillId="0" borderId="12" xfId="7" applyFont="1" applyBorder="1" applyAlignment="1">
      <alignment horizontal="center"/>
    </xf>
    <xf numFmtId="3" fontId="37" fillId="0" borderId="20" xfId="7" applyNumberFormat="1" applyFont="1" applyBorder="1" applyAlignment="1">
      <alignment horizontal="center"/>
    </xf>
    <xf numFmtId="0" fontId="37" fillId="0" borderId="12" xfId="7" applyFont="1" applyFill="1" applyBorder="1" applyAlignment="1">
      <alignment horizontal="left"/>
    </xf>
    <xf numFmtId="0" fontId="37" fillId="0" borderId="12" xfId="7" applyFont="1" applyFill="1" applyBorder="1" applyAlignment="1">
      <alignment horizontal="center"/>
    </xf>
    <xf numFmtId="3" fontId="37" fillId="0" borderId="20" xfId="7" applyNumberFormat="1" applyFont="1" applyFill="1" applyBorder="1" applyAlignment="1">
      <alignment horizontal="center"/>
    </xf>
    <xf numFmtId="0" fontId="8" fillId="0" borderId="0" xfId="7" applyFont="1" applyFill="1"/>
    <xf numFmtId="49" fontId="2" fillId="0" borderId="19" xfId="7" applyNumberFormat="1" applyFont="1" applyBorder="1" applyAlignment="1">
      <alignment horizontal="center"/>
    </xf>
    <xf numFmtId="0" fontId="37" fillId="0" borderId="12" xfId="7" applyFont="1" applyBorder="1" applyAlignment="1">
      <alignment horizontal="left"/>
    </xf>
    <xf numFmtId="0" fontId="10" fillId="0" borderId="19" xfId="7" applyFont="1" applyFill="1" applyBorder="1" applyAlignment="1">
      <alignment horizontal="center"/>
    </xf>
    <xf numFmtId="0" fontId="10" fillId="0" borderId="12" xfId="7" applyFont="1" applyFill="1" applyBorder="1"/>
    <xf numFmtId="0" fontId="37" fillId="0" borderId="12" xfId="7" applyFont="1" applyFill="1" applyBorder="1"/>
    <xf numFmtId="3" fontId="10" fillId="0" borderId="20" xfId="7" applyNumberFormat="1" applyFont="1" applyFill="1" applyBorder="1" applyAlignment="1">
      <alignment horizontal="center"/>
    </xf>
    <xf numFmtId="3" fontId="8" fillId="0" borderId="0" xfId="7" applyNumberFormat="1" applyFont="1"/>
    <xf numFmtId="0" fontId="10" fillId="0" borderId="0" xfId="7" applyFont="1" applyBorder="1" applyAlignment="1">
      <alignment horizontal="center"/>
    </xf>
    <xf numFmtId="0" fontId="37" fillId="0" borderId="0" xfId="7" applyFont="1" applyBorder="1"/>
    <xf numFmtId="0" fontId="37" fillId="0" borderId="0" xfId="7" applyFont="1" applyBorder="1" applyAlignment="1">
      <alignment horizontal="center"/>
    </xf>
    <xf numFmtId="0" fontId="10" fillId="0" borderId="19" xfId="7" applyNumberFormat="1" applyFont="1" applyFill="1" applyBorder="1" applyAlignment="1">
      <alignment horizont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vertical="center" wrapText="1"/>
    </xf>
    <xf numFmtId="0" fontId="7" fillId="0" borderId="0" xfId="6" applyAlignment="1">
      <alignment vertical="center"/>
    </xf>
    <xf numFmtId="0" fontId="2" fillId="0" borderId="0" xfId="6" applyFont="1" applyFill="1" applyAlignment="1">
      <alignment vertical="center" wrapText="1"/>
    </xf>
    <xf numFmtId="0" fontId="10" fillId="0" borderId="0" xfId="6" applyFont="1" applyAlignment="1">
      <alignment vertical="center"/>
    </xf>
    <xf numFmtId="0" fontId="51" fillId="0" borderId="0" xfId="16" applyFont="1" applyAlignment="1">
      <alignment horizontal="left" vertical="center"/>
    </xf>
    <xf numFmtId="0" fontId="51" fillId="0" borderId="0" xfId="16" applyFont="1"/>
    <xf numFmtId="0" fontId="51" fillId="0" borderId="0" xfId="16" applyFont="1" applyAlignment="1">
      <alignment horizontal="center"/>
    </xf>
    <xf numFmtId="0" fontId="2" fillId="0" borderId="31" xfId="16" applyFont="1" applyBorder="1" applyAlignment="1">
      <alignment horizontal="center"/>
    </xf>
    <xf numFmtId="0" fontId="2" fillId="0" borderId="0" xfId="16" applyFont="1"/>
    <xf numFmtId="0" fontId="2" fillId="0" borderId="12" xfId="16" applyFont="1" applyBorder="1" applyAlignment="1">
      <alignment horizontal="center"/>
    </xf>
    <xf numFmtId="0" fontId="2" fillId="0" borderId="38" xfId="16" applyFont="1" applyBorder="1" applyAlignment="1">
      <alignment horizontal="center"/>
    </xf>
    <xf numFmtId="0" fontId="8" fillId="0" borderId="36" xfId="16" applyFont="1" applyBorder="1" applyAlignment="1">
      <alignment horizontal="center" vertical="center"/>
    </xf>
    <xf numFmtId="0" fontId="37" fillId="0" borderId="12" xfId="16" applyFont="1" applyBorder="1" applyAlignment="1">
      <alignment horizontal="left"/>
    </xf>
    <xf numFmtId="0" fontId="37" fillId="0" borderId="35" xfId="16" applyFont="1" applyBorder="1" applyAlignment="1">
      <alignment horizontal="center"/>
    </xf>
    <xf numFmtId="0" fontId="37" fillId="0" borderId="12" xfId="16" applyFont="1" applyBorder="1" applyAlignment="1">
      <alignment horizontal="center"/>
    </xf>
    <xf numFmtId="0" fontId="37" fillId="0" borderId="0" xfId="16" applyNumberFormat="1" applyFont="1" applyBorder="1" applyAlignment="1">
      <alignment horizontal="center"/>
    </xf>
    <xf numFmtId="1" fontId="37" fillId="0" borderId="12" xfId="16" applyNumberFormat="1" applyFont="1" applyBorder="1" applyAlignment="1">
      <alignment horizontal="center"/>
    </xf>
    <xf numFmtId="0" fontId="37" fillId="0" borderId="36" xfId="16" applyFont="1" applyBorder="1" applyAlignment="1">
      <alignment horizontal="center"/>
    </xf>
    <xf numFmtId="3" fontId="52" fillId="3" borderId="43" xfId="16" applyNumberFormat="1" applyFont="1" applyFill="1" applyBorder="1" applyAlignment="1">
      <alignment horizontal="center"/>
    </xf>
    <xf numFmtId="2" fontId="52" fillId="3" borderId="60" xfId="16" applyNumberFormat="1" applyFont="1" applyFill="1" applyBorder="1" applyAlignment="1">
      <alignment horizontal="center"/>
    </xf>
    <xf numFmtId="4" fontId="52" fillId="3" borderId="29" xfId="16" applyNumberFormat="1" applyFont="1" applyFill="1" applyBorder="1" applyAlignment="1">
      <alignment horizontal="center"/>
    </xf>
    <xf numFmtId="4" fontId="52" fillId="3" borderId="43" xfId="16" applyNumberFormat="1" applyFont="1" applyFill="1" applyBorder="1"/>
    <xf numFmtId="0" fontId="53" fillId="0" borderId="0" xfId="16" applyFont="1"/>
    <xf numFmtId="4" fontId="53" fillId="0" borderId="0" xfId="16" applyNumberFormat="1" applyFont="1"/>
    <xf numFmtId="0" fontId="34" fillId="0" borderId="0" xfId="16" applyFont="1" applyFill="1"/>
    <xf numFmtId="0" fontId="54" fillId="0" borderId="0" xfId="6" applyFont="1" applyFill="1" applyBorder="1"/>
    <xf numFmtId="0" fontId="34" fillId="0" borderId="0" xfId="6" applyFont="1" applyFill="1" applyBorder="1" applyAlignment="1">
      <alignment horizontal="center"/>
    </xf>
    <xf numFmtId="2" fontId="34" fillId="0" borderId="0" xfId="6" applyNumberFormat="1" applyFont="1" applyFill="1" applyBorder="1" applyAlignment="1">
      <alignment horizontal="center"/>
    </xf>
    <xf numFmtId="3" fontId="34" fillId="0" borderId="0" xfId="6" applyNumberFormat="1" applyFont="1" applyFill="1" applyBorder="1"/>
    <xf numFmtId="0" fontId="34" fillId="0" borderId="0" xfId="6" applyFont="1" applyFill="1"/>
    <xf numFmtId="0" fontId="34" fillId="0" borderId="0" xfId="16" applyFont="1" applyFill="1" applyAlignment="1">
      <alignment horizontal="center" vertical="center" wrapText="1"/>
    </xf>
    <xf numFmtId="3" fontId="34" fillId="0" borderId="0" xfId="6" applyNumberFormat="1" applyFont="1" applyBorder="1" applyAlignment="1">
      <alignment horizontal="center"/>
    </xf>
    <xf numFmtId="3" fontId="34" fillId="0" borderId="0" xfId="6" applyNumberFormat="1" applyFont="1" applyBorder="1"/>
    <xf numFmtId="0" fontId="34" fillId="0" borderId="0" xfId="6" applyFont="1" applyFill="1" applyBorder="1"/>
    <xf numFmtId="0" fontId="34" fillId="0" borderId="0" xfId="6" applyFont="1" applyBorder="1" applyAlignment="1">
      <alignment horizontal="center"/>
    </xf>
    <xf numFmtId="0" fontId="34" fillId="0" borderId="0" xfId="6" applyFont="1" applyBorder="1"/>
    <xf numFmtId="16" fontId="55" fillId="0" borderId="0" xfId="16" applyNumberFormat="1" applyFont="1" applyAlignment="1">
      <alignment horizontal="center" vertical="center"/>
    </xf>
    <xf numFmtId="0" fontId="55" fillId="0" borderId="0" xfId="16" applyFont="1" applyAlignment="1">
      <alignment horizontal="left" vertical="center"/>
    </xf>
    <xf numFmtId="4" fontId="55" fillId="0" borderId="0" xfId="6" applyNumberFormat="1" applyFont="1" applyBorder="1" applyAlignment="1">
      <alignment horizontal="center"/>
    </xf>
    <xf numFmtId="0" fontId="56" fillId="0" borderId="0" xfId="6" applyFont="1" applyBorder="1"/>
    <xf numFmtId="4" fontId="56" fillId="0" borderId="0" xfId="6" applyNumberFormat="1" applyFont="1" applyBorder="1" applyAlignment="1">
      <alignment horizontal="center"/>
    </xf>
    <xf numFmtId="3" fontId="55" fillId="0" borderId="0" xfId="6" applyNumberFormat="1" applyFont="1" applyBorder="1" applyAlignment="1">
      <alignment horizontal="center"/>
    </xf>
    <xf numFmtId="0" fontId="34" fillId="0" borderId="0" xfId="6" applyFont="1" applyBorder="1" applyAlignment="1">
      <alignment horizontal="left"/>
    </xf>
    <xf numFmtId="3" fontId="52" fillId="0" borderId="0" xfId="6" applyNumberFormat="1" applyFont="1" applyBorder="1" applyAlignment="1">
      <alignment horizontal="center"/>
    </xf>
    <xf numFmtId="16" fontId="51" fillId="0" borderId="0" xfId="16" applyNumberFormat="1" applyFont="1" applyAlignment="1">
      <alignment horizontal="center" vertical="center"/>
    </xf>
    <xf numFmtId="0" fontId="8" fillId="0" borderId="0" xfId="16" applyFont="1" applyAlignment="1">
      <alignment horizontal="center" vertical="center"/>
    </xf>
    <xf numFmtId="3" fontId="2" fillId="0" borderId="0" xfId="16" applyNumberFormat="1" applyFont="1" applyAlignment="1">
      <alignment horizontal="center" vertical="center"/>
    </xf>
    <xf numFmtId="0" fontId="2" fillId="0" borderId="61" xfId="16" applyFont="1" applyBorder="1" applyAlignment="1">
      <alignment horizontal="center"/>
    </xf>
    <xf numFmtId="0" fontId="2" fillId="0" borderId="46" xfId="16" applyFont="1" applyBorder="1" applyAlignment="1">
      <alignment horizontal="center"/>
    </xf>
    <xf numFmtId="0" fontId="2" fillId="0" borderId="61" xfId="16" applyFont="1" applyFill="1" applyBorder="1" applyAlignment="1">
      <alignment horizontal="center"/>
    </xf>
    <xf numFmtId="0" fontId="2" fillId="0" borderId="31" xfId="16" applyFont="1" applyFill="1" applyBorder="1" applyAlignment="1">
      <alignment horizontal="center"/>
    </xf>
    <xf numFmtId="0" fontId="2" fillId="0" borderId="32" xfId="16" applyFont="1" applyBorder="1" applyAlignment="1">
      <alignment horizontal="center"/>
    </xf>
    <xf numFmtId="0" fontId="2" fillId="0" borderId="38" xfId="16" applyFont="1" applyFill="1" applyBorder="1" applyAlignment="1">
      <alignment horizontal="center"/>
    </xf>
    <xf numFmtId="0" fontId="52" fillId="0" borderId="29" xfId="16" applyFont="1" applyFill="1" applyBorder="1" applyAlignment="1">
      <alignment horizontal="center"/>
    </xf>
    <xf numFmtId="0" fontId="52" fillId="0" borderId="43" xfId="16" applyFont="1" applyFill="1" applyBorder="1" applyAlignment="1">
      <alignment horizontal="center"/>
    </xf>
    <xf numFmtId="0" fontId="52" fillId="0" borderId="30" xfId="16" applyFont="1" applyFill="1" applyBorder="1" applyAlignment="1">
      <alignment horizontal="center"/>
    </xf>
    <xf numFmtId="0" fontId="8" fillId="0" borderId="36" xfId="16" applyFont="1" applyFill="1" applyBorder="1" applyAlignment="1">
      <alignment horizontal="center" vertical="center"/>
    </xf>
    <xf numFmtId="0" fontId="8" fillId="0" borderId="12" xfId="16" applyNumberFormat="1" applyFont="1" applyFill="1" applyBorder="1" applyAlignment="1">
      <alignment horizontal="left" vertical="center"/>
    </xf>
    <xf numFmtId="3" fontId="8" fillId="0" borderId="12" xfId="16" applyNumberFormat="1" applyFont="1" applyFill="1" applyBorder="1" applyAlignment="1">
      <alignment horizontal="center" vertical="center"/>
    </xf>
    <xf numFmtId="0" fontId="8" fillId="0" borderId="12" xfId="16" applyFont="1" applyFill="1" applyBorder="1" applyAlignment="1">
      <alignment horizontal="center" vertical="center"/>
    </xf>
    <xf numFmtId="170" fontId="8" fillId="0" borderId="12" xfId="23" applyNumberFormat="1" applyFont="1" applyFill="1" applyBorder="1" applyAlignment="1">
      <alignment horizontal="center" vertical="center"/>
    </xf>
    <xf numFmtId="0" fontId="8" fillId="0" borderId="12" xfId="16" applyFont="1" applyFill="1" applyBorder="1"/>
    <xf numFmtId="171" fontId="8" fillId="0" borderId="12" xfId="23" applyNumberFormat="1" applyFont="1" applyFill="1" applyBorder="1" applyAlignment="1">
      <alignment horizontal="center" vertical="center"/>
    </xf>
    <xf numFmtId="4" fontId="8" fillId="0" borderId="36" xfId="16" applyNumberFormat="1" applyFont="1" applyFill="1" applyBorder="1"/>
    <xf numFmtId="4" fontId="8" fillId="0" borderId="36" xfId="16" applyNumberFormat="1" applyFont="1" applyFill="1" applyBorder="1" applyAlignment="1">
      <alignment horizontal="right"/>
    </xf>
    <xf numFmtId="4" fontId="8" fillId="0" borderId="12" xfId="16" applyNumberFormat="1" applyFont="1" applyFill="1" applyBorder="1"/>
    <xf numFmtId="0" fontId="8" fillId="0" borderId="0" xfId="16" applyFont="1" applyFill="1"/>
    <xf numFmtId="3" fontId="52" fillId="3" borderId="29" xfId="16" applyNumberFormat="1" applyFont="1" applyFill="1" applyBorder="1" applyAlignment="1">
      <alignment horizontal="center"/>
    </xf>
    <xf numFmtId="3" fontId="57" fillId="3" borderId="43" xfId="16" applyNumberFormat="1" applyFont="1" applyFill="1" applyBorder="1" applyAlignment="1">
      <alignment horizontal="center"/>
    </xf>
    <xf numFmtId="3" fontId="57" fillId="3" borderId="30" xfId="16" applyNumberFormat="1" applyFont="1" applyFill="1" applyBorder="1" applyAlignment="1">
      <alignment horizontal="center"/>
    </xf>
    <xf numFmtId="0" fontId="52" fillId="3" borderId="43" xfId="16" applyFont="1" applyFill="1" applyBorder="1"/>
    <xf numFmtId="0" fontId="52" fillId="3" borderId="29" xfId="16" applyFont="1" applyFill="1" applyBorder="1"/>
    <xf numFmtId="4" fontId="52" fillId="3" borderId="43" xfId="16" applyNumberFormat="1" applyFont="1" applyFill="1" applyBorder="1" applyAlignment="1">
      <alignment horizontal="center"/>
    </xf>
    <xf numFmtId="0" fontId="52" fillId="0" borderId="0" xfId="16" applyFont="1" applyFill="1"/>
    <xf numFmtId="3" fontId="57" fillId="3" borderId="29" xfId="16" applyNumberFormat="1" applyFont="1" applyFill="1" applyBorder="1" applyAlignment="1">
      <alignment horizontal="left"/>
    </xf>
    <xf numFmtId="3" fontId="57" fillId="3" borderId="29" xfId="16" applyNumberFormat="1" applyFont="1" applyFill="1" applyBorder="1" applyAlignment="1">
      <alignment horizontal="center"/>
    </xf>
    <xf numFmtId="3" fontId="52" fillId="3" borderId="29" xfId="16" applyNumberFormat="1" applyFont="1" applyFill="1" applyBorder="1"/>
    <xf numFmtId="3" fontId="52" fillId="3" borderId="43" xfId="16" applyNumberFormat="1" applyFont="1" applyFill="1" applyBorder="1"/>
    <xf numFmtId="4" fontId="52" fillId="3" borderId="30" xfId="16" applyNumberFormat="1" applyFont="1" applyFill="1" applyBorder="1" applyAlignment="1">
      <alignment horizontal="center"/>
    </xf>
    <xf numFmtId="0" fontId="34" fillId="0" borderId="0" xfId="16" applyFont="1" applyBorder="1" applyAlignment="1">
      <alignment horizontal="center"/>
    </xf>
    <xf numFmtId="49" fontId="57" fillId="0" borderId="0" xfId="16" applyNumberFormat="1" applyFont="1" applyFill="1" applyBorder="1" applyAlignment="1">
      <alignment horizontal="left"/>
    </xf>
    <xf numFmtId="49" fontId="34" fillId="0" borderId="0" xfId="16" applyNumberFormat="1" applyFont="1" applyFill="1" applyBorder="1" applyAlignment="1">
      <alignment horizontal="left"/>
    </xf>
    <xf numFmtId="49" fontId="34" fillId="0" borderId="0" xfId="16" applyNumberFormat="1" applyFont="1" applyBorder="1" applyAlignment="1">
      <alignment horizontal="right"/>
    </xf>
    <xf numFmtId="49" fontId="34" fillId="0" borderId="0" xfId="16" applyNumberFormat="1" applyFont="1" applyBorder="1" applyAlignment="1">
      <alignment horizontal="left"/>
    </xf>
    <xf numFmtId="3" fontId="34" fillId="0" borderId="0" xfId="16" applyNumberFormat="1" applyFont="1" applyBorder="1" applyAlignment="1">
      <alignment horizontal="left"/>
    </xf>
    <xf numFmtId="0" fontId="34" fillId="0" borderId="0" xfId="16" applyFont="1" applyBorder="1" applyAlignment="1">
      <alignment horizontal="left"/>
    </xf>
    <xf numFmtId="3" fontId="57" fillId="0" borderId="0" xfId="16" applyNumberFormat="1" applyFont="1" applyBorder="1" applyAlignment="1">
      <alignment horizontal="center"/>
    </xf>
    <xf numFmtId="0" fontId="34" fillId="0" borderId="0" xfId="16" applyFont="1"/>
    <xf numFmtId="0" fontId="44" fillId="0" borderId="0" xfId="16" applyFont="1"/>
    <xf numFmtId="0" fontId="44" fillId="0" borderId="0" xfId="16" applyFont="1" applyAlignment="1">
      <alignment horizontal="center"/>
    </xf>
    <xf numFmtId="0" fontId="44" fillId="0" borderId="0" xfId="16" applyFont="1" applyAlignment="1">
      <alignment horizontal="center" vertical="center" wrapText="1"/>
    </xf>
    <xf numFmtId="0" fontId="43" fillId="0" borderId="43" xfId="16" applyFont="1" applyBorder="1" applyAlignment="1">
      <alignment horizontal="center" vertical="center" wrapText="1"/>
    </xf>
    <xf numFmtId="0" fontId="43" fillId="0" borderId="0" xfId="16" applyFont="1"/>
    <xf numFmtId="0" fontId="58" fillId="0" borderId="0" xfId="16" applyFont="1"/>
    <xf numFmtId="0" fontId="44" fillId="0" borderId="12" xfId="16" applyFont="1" applyBorder="1" applyAlignment="1">
      <alignment horizontal="center"/>
    </xf>
    <xf numFmtId="0" fontId="44" fillId="0" borderId="0" xfId="16" applyFont="1" applyFill="1" applyBorder="1"/>
    <xf numFmtId="0" fontId="44" fillId="0" borderId="12" xfId="16" applyFont="1" applyFill="1" applyBorder="1" applyAlignment="1">
      <alignment horizontal="center" vertical="center"/>
    </xf>
    <xf numFmtId="2" fontId="44" fillId="0" borderId="0" xfId="16" applyNumberFormat="1" applyFont="1" applyFill="1" applyBorder="1" applyAlignment="1">
      <alignment horizontal="center"/>
    </xf>
    <xf numFmtId="4" fontId="44" fillId="0" borderId="12" xfId="16" applyNumberFormat="1" applyFont="1" applyFill="1" applyBorder="1" applyAlignment="1">
      <alignment horizontal="center" vertical="center"/>
    </xf>
    <xf numFmtId="4" fontId="44" fillId="0" borderId="12" xfId="16" applyNumberFormat="1" applyFont="1" applyFill="1" applyBorder="1"/>
    <xf numFmtId="0" fontId="44" fillId="0" borderId="0" xfId="16" applyFont="1" applyFill="1"/>
    <xf numFmtId="172" fontId="44" fillId="0" borderId="0" xfId="16" applyNumberFormat="1" applyFont="1" applyFill="1" applyBorder="1" applyAlignment="1">
      <alignment horizontal="center"/>
    </xf>
    <xf numFmtId="4" fontId="57" fillId="3" borderId="43" xfId="16" applyNumberFormat="1" applyFont="1" applyFill="1" applyBorder="1" applyAlignment="1">
      <alignment horizontal="center"/>
    </xf>
    <xf numFmtId="0" fontId="52" fillId="0" borderId="0" xfId="16" applyFont="1" applyFill="1" applyBorder="1"/>
    <xf numFmtId="3" fontId="52" fillId="0" borderId="0" xfId="16" applyNumberFormat="1" applyFont="1" applyFill="1" applyBorder="1" applyAlignment="1">
      <alignment horizontal="left"/>
    </xf>
    <xf numFmtId="3" fontId="57" fillId="0" borderId="0" xfId="16" applyNumberFormat="1" applyFont="1" applyFill="1" applyBorder="1" applyAlignment="1">
      <alignment horizontal="center"/>
    </xf>
    <xf numFmtId="4" fontId="57" fillId="0" borderId="0" xfId="16" applyNumberFormat="1" applyFont="1" applyFill="1" applyBorder="1" applyAlignment="1">
      <alignment horizontal="center"/>
    </xf>
    <xf numFmtId="0" fontId="59" fillId="0" borderId="0" xfId="16" applyFont="1" applyBorder="1" applyAlignment="1">
      <alignment horizontal="center"/>
    </xf>
    <xf numFmtId="49" fontId="59" fillId="0" borderId="0" xfId="16" applyNumberFormat="1" applyFont="1" applyFill="1" applyBorder="1" applyAlignment="1">
      <alignment horizontal="left"/>
    </xf>
    <xf numFmtId="4" fontId="57" fillId="0" borderId="0" xfId="16" applyNumberFormat="1" applyFont="1" applyBorder="1" applyAlignment="1">
      <alignment horizontal="center"/>
    </xf>
    <xf numFmtId="3" fontId="57" fillId="0" borderId="0" xfId="16" applyNumberFormat="1" applyFont="1" applyBorder="1" applyAlignment="1">
      <alignment horizontal="left"/>
    </xf>
    <xf numFmtId="2" fontId="60" fillId="0" borderId="0" xfId="16" applyNumberFormat="1" applyFont="1" applyBorder="1"/>
    <xf numFmtId="4" fontId="56" fillId="0" borderId="0" xfId="16" applyNumberFormat="1" applyFont="1" applyBorder="1" applyAlignment="1">
      <alignment horizontal="center"/>
    </xf>
    <xf numFmtId="0" fontId="52" fillId="0" borderId="0" xfId="16" applyFont="1" applyBorder="1" applyAlignment="1">
      <alignment horizontal="center"/>
    </xf>
    <xf numFmtId="3" fontId="52" fillId="0" borderId="0" xfId="16" applyNumberFormat="1" applyFont="1" applyBorder="1" applyAlignment="1">
      <alignment horizontal="center"/>
    </xf>
    <xf numFmtId="3" fontId="60" fillId="0" borderId="0" xfId="16" applyNumberFormat="1" applyFont="1" applyBorder="1" applyAlignment="1">
      <alignment horizontal="center"/>
    </xf>
    <xf numFmtId="0" fontId="59" fillId="0" borderId="0" xfId="6" applyFont="1"/>
    <xf numFmtId="0" fontId="34" fillId="0" borderId="0" xfId="6" applyFont="1"/>
    <xf numFmtId="0" fontId="34" fillId="0" borderId="0" xfId="6" applyFont="1" applyAlignment="1">
      <alignment horizontal="center"/>
    </xf>
    <xf numFmtId="4" fontId="59" fillId="0" borderId="0" xfId="6" applyNumberFormat="1" applyFont="1" applyAlignment="1">
      <alignment horizontal="center"/>
    </xf>
    <xf numFmtId="0" fontId="59" fillId="0" borderId="0" xfId="6" applyFont="1" applyAlignment="1">
      <alignment horizontal="left"/>
    </xf>
    <xf numFmtId="3" fontId="59" fillId="0" borderId="0" xfId="6" applyNumberFormat="1" applyFont="1" applyAlignment="1">
      <alignment horizontal="center"/>
    </xf>
    <xf numFmtId="4" fontId="56" fillId="0" borderId="0" xfId="16" applyNumberFormat="1" applyFont="1"/>
    <xf numFmtId="0" fontId="5" fillId="0" borderId="0" xfId="16" applyFont="1"/>
    <xf numFmtId="0" fontId="2" fillId="0" borderId="0" xfId="6" applyFont="1" applyAlignment="1">
      <alignment vertical="center"/>
    </xf>
    <xf numFmtId="41" fontId="2" fillId="0" borderId="0" xfId="6" applyNumberFormat="1" applyFont="1" applyAlignment="1">
      <alignment vertical="center"/>
    </xf>
    <xf numFmtId="41" fontId="5" fillId="0" borderId="0" xfId="6" applyNumberFormat="1" applyFont="1" applyAlignment="1">
      <alignment horizontal="center" vertical="center" wrapText="1"/>
    </xf>
    <xf numFmtId="41" fontId="5" fillId="0" borderId="0" xfId="6" applyNumberFormat="1" applyFont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2" fillId="0" borderId="0" xfId="6" applyNumberFormat="1" applyFont="1" applyAlignment="1">
      <alignment horizontal="center" vertical="center"/>
    </xf>
    <xf numFmtId="41" fontId="3" fillId="0" borderId="0" xfId="6" applyNumberFormat="1" applyFont="1" applyAlignment="1">
      <alignment vertical="center"/>
    </xf>
    <xf numFmtId="173" fontId="5" fillId="0" borderId="0" xfId="6" applyNumberFormat="1" applyFont="1" applyAlignment="1">
      <alignment vertical="center"/>
    </xf>
    <xf numFmtId="174" fontId="3" fillId="0" borderId="0" xfId="6" applyNumberFormat="1" applyFont="1" applyAlignment="1">
      <alignment vertical="center"/>
    </xf>
    <xf numFmtId="41" fontId="2" fillId="0" borderId="0" xfId="6" applyNumberFormat="1" applyFont="1" applyFill="1" applyAlignment="1">
      <alignment horizontal="right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horizontal="left" vertical="center"/>
    </xf>
    <xf numFmtId="41" fontId="2" fillId="0" borderId="11" xfId="6" applyNumberFormat="1" applyFont="1" applyBorder="1" applyAlignment="1">
      <alignment vertical="center"/>
    </xf>
    <xf numFmtId="41" fontId="2" fillId="0" borderId="7" xfId="6" applyNumberFormat="1" applyFont="1" applyBorder="1" applyAlignment="1">
      <alignment vertical="center"/>
    </xf>
    <xf numFmtId="41" fontId="10" fillId="0" borderId="7" xfId="6" applyNumberFormat="1" applyFont="1" applyBorder="1" applyAlignment="1">
      <alignment vertical="center"/>
    </xf>
    <xf numFmtId="41" fontId="37" fillId="0" borderId="0" xfId="6" applyNumberFormat="1" applyFont="1" applyAlignment="1">
      <alignment vertical="center"/>
    </xf>
    <xf numFmtId="41" fontId="2" fillId="0" borderId="7" xfId="6" applyNumberFormat="1" applyFont="1" applyFill="1" applyBorder="1" applyAlignment="1">
      <alignment vertical="center"/>
    </xf>
    <xf numFmtId="41" fontId="2" fillId="0" borderId="0" xfId="6" applyNumberFormat="1" applyFont="1" applyFill="1" applyAlignment="1">
      <alignment vertical="center"/>
    </xf>
    <xf numFmtId="41" fontId="2" fillId="0" borderId="11" xfId="6" applyNumberFormat="1" applyFont="1" applyFill="1" applyBorder="1" applyAlignment="1">
      <alignment horizontal="center" vertical="center"/>
    </xf>
    <xf numFmtId="41" fontId="2" fillId="0" borderId="7" xfId="6" applyNumberFormat="1" applyFont="1" applyFill="1" applyBorder="1" applyAlignment="1">
      <alignment vertical="center" wrapText="1"/>
    </xf>
    <xf numFmtId="41" fontId="2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Border="1" applyAlignment="1">
      <alignment vertical="center"/>
    </xf>
    <xf numFmtId="41" fontId="8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Alignment="1">
      <alignment vertical="center"/>
    </xf>
    <xf numFmtId="169" fontId="2" fillId="0" borderId="34" xfId="6" applyNumberFormat="1" applyFont="1" applyFill="1" applyBorder="1" applyAlignment="1">
      <alignment horizontal="center" vertical="center"/>
    </xf>
    <xf numFmtId="169" fontId="2" fillId="0" borderId="34" xfId="6" applyNumberFormat="1" applyFont="1" applyBorder="1" applyAlignment="1">
      <alignment vertical="center"/>
    </xf>
    <xf numFmtId="169" fontId="2" fillId="0" borderId="34" xfId="6" applyNumberFormat="1" applyFont="1" applyBorder="1" applyAlignment="1">
      <alignment horizontal="center" vertical="center"/>
    </xf>
    <xf numFmtId="169" fontId="10" fillId="0" borderId="34" xfId="6" applyNumberFormat="1" applyFont="1" applyBorder="1" applyAlignment="1">
      <alignment horizontal="center" vertical="center"/>
    </xf>
    <xf numFmtId="169" fontId="8" fillId="0" borderId="34" xfId="6" applyNumberFormat="1" applyFont="1" applyBorder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0" xfId="6" applyNumberFormat="1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/>
    </xf>
    <xf numFmtId="41" fontId="2" fillId="0" borderId="7" xfId="6" applyNumberFormat="1" applyFont="1" applyBorder="1" applyAlignment="1">
      <alignment vertical="center" wrapText="1"/>
    </xf>
    <xf numFmtId="0" fontId="2" fillId="0" borderId="19" xfId="6" applyFont="1" applyBorder="1" applyAlignment="1">
      <alignment horizontal="center" vertical="center"/>
    </xf>
    <xf numFmtId="0" fontId="2" fillId="0" borderId="11" xfId="6" applyFont="1" applyBorder="1" applyAlignment="1">
      <alignment horizontal="center" vertical="center"/>
    </xf>
    <xf numFmtId="0" fontId="63" fillId="0" borderId="0" xfId="8" applyFont="1"/>
    <xf numFmtId="0" fontId="63" fillId="0" borderId="0" xfId="8" applyFont="1" applyAlignment="1">
      <alignment horizontal="center" vertical="center"/>
    </xf>
    <xf numFmtId="0" fontId="63" fillId="0" borderId="19" xfId="8" applyFont="1" applyBorder="1" applyAlignment="1">
      <alignment horizontal="center"/>
    </xf>
    <xf numFmtId="0" fontId="63" fillId="0" borderId="12" xfId="8" applyFont="1" applyBorder="1"/>
    <xf numFmtId="0" fontId="63" fillId="0" borderId="20" xfId="8" applyFont="1" applyBorder="1"/>
    <xf numFmtId="0" fontId="63" fillId="0" borderId="12" xfId="8" applyFont="1" applyBorder="1" applyAlignment="1">
      <alignment horizontal="center"/>
    </xf>
    <xf numFmtId="170" fontId="63" fillId="0" borderId="0" xfId="8" applyNumberFormat="1" applyFont="1"/>
    <xf numFmtId="9" fontId="63" fillId="0" borderId="0" xfId="19" applyFont="1"/>
    <xf numFmtId="168" fontId="63" fillId="0" borderId="12" xfId="8" applyNumberFormat="1" applyFont="1" applyFill="1" applyBorder="1" applyAlignment="1">
      <alignment horizontal="center"/>
    </xf>
    <xf numFmtId="9" fontId="63" fillId="0" borderId="12" xfId="8" applyNumberFormat="1" applyFont="1" applyBorder="1" applyAlignment="1">
      <alignment horizontal="center"/>
    </xf>
    <xf numFmtId="0" fontId="65" fillId="3" borderId="19" xfId="8" applyFont="1" applyFill="1" applyBorder="1" applyAlignment="1">
      <alignment horizontal="center"/>
    </xf>
    <xf numFmtId="0" fontId="65" fillId="3" borderId="12" xfId="8" applyFont="1" applyFill="1" applyBorder="1"/>
    <xf numFmtId="9" fontId="65" fillId="3" borderId="12" xfId="8" applyNumberFormat="1" applyFont="1" applyFill="1" applyBorder="1" applyAlignment="1">
      <alignment horizontal="center"/>
    </xf>
    <xf numFmtId="0" fontId="63" fillId="0" borderId="21" xfId="8" applyFont="1" applyBorder="1" applyAlignment="1">
      <alignment horizontal="center"/>
    </xf>
    <xf numFmtId="0" fontId="63" fillId="0" borderId="14" xfId="8" applyFont="1" applyBorder="1"/>
    <xf numFmtId="43" fontId="63" fillId="0" borderId="15" xfId="8" applyNumberFormat="1" applyFont="1" applyBorder="1"/>
    <xf numFmtId="0" fontId="63" fillId="0" borderId="0" xfId="8" applyFont="1" applyAlignment="1">
      <alignment horizontal="center"/>
    </xf>
    <xf numFmtId="43" fontId="63" fillId="0" borderId="0" xfId="8" applyNumberFormat="1" applyFont="1"/>
    <xf numFmtId="0" fontId="65" fillId="0" borderId="19" xfId="8" applyFont="1" applyBorder="1" applyAlignment="1">
      <alignment horizontal="center"/>
    </xf>
    <xf numFmtId="0" fontId="65" fillId="0" borderId="12" xfId="8" applyFont="1" applyBorder="1"/>
    <xf numFmtId="0" fontId="65" fillId="0" borderId="12" xfId="8" applyFont="1" applyBorder="1" applyAlignment="1">
      <alignment horizontal="center"/>
    </xf>
    <xf numFmtId="169" fontId="2" fillId="0" borderId="20" xfId="23" applyNumberFormat="1" applyFont="1" applyFill="1" applyBorder="1" applyAlignment="1">
      <alignment horizontal="center" vertical="center"/>
    </xf>
    <xf numFmtId="0" fontId="2" fillId="3" borderId="21" xfId="6" applyFont="1" applyFill="1" applyBorder="1" applyAlignment="1">
      <alignment horizontal="center" vertical="center"/>
    </xf>
    <xf numFmtId="41" fontId="2" fillId="3" borderId="3" xfId="6" applyNumberFormat="1" applyFont="1" applyFill="1" applyBorder="1" applyAlignment="1">
      <alignment vertical="center"/>
    </xf>
    <xf numFmtId="0" fontId="67" fillId="0" borderId="12" xfId="8" applyFont="1" applyBorder="1"/>
    <xf numFmtId="0" fontId="63" fillId="0" borderId="12" xfId="8" applyFont="1" applyBorder="1" applyAlignment="1">
      <alignment horizontal="left" indent="1"/>
    </xf>
    <xf numFmtId="169" fontId="63" fillId="0" borderId="20" xfId="8" applyNumberFormat="1" applyFont="1" applyBorder="1" applyAlignment="1">
      <alignment horizontal="center"/>
    </xf>
    <xf numFmtId="169" fontId="65" fillId="0" borderId="20" xfId="8" applyNumberFormat="1" applyFont="1" applyBorder="1" applyAlignment="1">
      <alignment horizontal="center"/>
    </xf>
    <xf numFmtId="169" fontId="65" fillId="3" borderId="20" xfId="8" applyNumberFormat="1" applyFont="1" applyFill="1" applyBorder="1" applyAlignment="1">
      <alignment horizontal="center"/>
    </xf>
    <xf numFmtId="0" fontId="65" fillId="0" borderId="16" xfId="8" applyFont="1" applyBorder="1" applyAlignment="1">
      <alignment horizontal="center" vertical="center"/>
    </xf>
    <xf numFmtId="0" fontId="65" fillId="0" borderId="17" xfId="8" applyFont="1" applyBorder="1" applyAlignment="1">
      <alignment horizontal="center" vertical="center"/>
    </xf>
    <xf numFmtId="0" fontId="65" fillId="0" borderId="18" xfId="8" applyFont="1" applyBorder="1" applyAlignment="1">
      <alignment horizontal="center" vertical="center" wrapText="1"/>
    </xf>
    <xf numFmtId="49" fontId="68" fillId="0" borderId="12" xfId="0" applyNumberFormat="1" applyFont="1" applyBorder="1" applyAlignment="1">
      <alignment horizontal="left" indent="1"/>
    </xf>
    <xf numFmtId="3" fontId="68" fillId="0" borderId="59" xfId="0" applyNumberFormat="1" applyFont="1" applyBorder="1" applyAlignment="1">
      <alignment horizontal="center"/>
    </xf>
    <xf numFmtId="49" fontId="68" fillId="3" borderId="12" xfId="0" applyNumberFormat="1" applyFont="1" applyFill="1" applyBorder="1" applyAlignment="1">
      <alignment horizontal="left" indent="1"/>
    </xf>
    <xf numFmtId="3" fontId="68" fillId="3" borderId="59" xfId="0" applyNumberFormat="1" applyFont="1" applyFill="1" applyBorder="1" applyAlignment="1">
      <alignment horizontal="center"/>
    </xf>
    <xf numFmtId="0" fontId="10" fillId="3" borderId="21" xfId="7" applyFont="1" applyFill="1" applyBorder="1" applyAlignment="1">
      <alignment horizontal="center"/>
    </xf>
    <xf numFmtId="0" fontId="10" fillId="3" borderId="14" xfId="7" applyFont="1" applyFill="1" applyBorder="1"/>
    <xf numFmtId="3" fontId="10" fillId="3" borderId="15" xfId="7" applyNumberFormat="1" applyFont="1" applyFill="1" applyBorder="1" applyAlignment="1">
      <alignment horizontal="center"/>
    </xf>
    <xf numFmtId="0" fontId="37" fillId="3" borderId="14" xfId="7" applyFont="1" applyFill="1" applyBorder="1" applyAlignment="1">
      <alignment horizontal="center"/>
    </xf>
    <xf numFmtId="0" fontId="0" fillId="0" borderId="0" xfId="12" applyFont="1" applyAlignment="1">
      <alignment vertical="center"/>
    </xf>
    <xf numFmtId="0" fontId="6" fillId="0" borderId="0" xfId="9" applyFont="1"/>
    <xf numFmtId="0" fontId="52" fillId="0" borderId="0" xfId="9" applyFont="1" applyAlignment="1">
      <alignment horizontal="center"/>
    </xf>
    <xf numFmtId="0" fontId="34" fillId="0" borderId="0" xfId="9" applyFont="1"/>
    <xf numFmtId="0" fontId="52" fillId="0" borderId="62" xfId="9" applyFont="1" applyBorder="1" applyAlignment="1">
      <alignment horizontal="center"/>
    </xf>
    <xf numFmtId="0" fontId="52" fillId="0" borderId="63" xfId="9" applyFont="1" applyBorder="1"/>
    <xf numFmtId="0" fontId="52" fillId="0" borderId="64" xfId="9" applyFont="1" applyBorder="1" applyAlignment="1">
      <alignment horizontal="center"/>
    </xf>
    <xf numFmtId="0" fontId="52" fillId="0" borderId="62" xfId="9" applyFont="1" applyBorder="1"/>
    <xf numFmtId="3" fontId="6" fillId="0" borderId="0" xfId="9" applyNumberFormat="1" applyFont="1"/>
    <xf numFmtId="3" fontId="52" fillId="0" borderId="0" xfId="9" applyNumberFormat="1" applyFont="1" applyBorder="1"/>
    <xf numFmtId="3" fontId="70" fillId="0" borderId="0" xfId="9" applyNumberFormat="1" applyFont="1"/>
    <xf numFmtId="0" fontId="69" fillId="0" borderId="0" xfId="9" applyFont="1"/>
    <xf numFmtId="0" fontId="6" fillId="0" borderId="0" xfId="9" applyFont="1" applyAlignment="1">
      <alignment horizontal="left" indent="4"/>
    </xf>
    <xf numFmtId="3" fontId="52" fillId="0" borderId="62" xfId="24" applyNumberFormat="1" applyFont="1" applyFill="1" applyBorder="1" applyAlignment="1" applyProtection="1"/>
    <xf numFmtId="3" fontId="52" fillId="0" borderId="62" xfId="24" applyNumberFormat="1" applyFont="1" applyFill="1" applyBorder="1" applyAlignment="1" applyProtection="1">
      <alignment horizontal="center"/>
    </xf>
    <xf numFmtId="3" fontId="34" fillId="0" borderId="62" xfId="24" applyNumberFormat="1" applyFont="1" applyFill="1" applyBorder="1" applyAlignment="1" applyProtection="1">
      <alignment horizontal="center"/>
    </xf>
    <xf numFmtId="0" fontId="52" fillId="3" borderId="62" xfId="9" applyFont="1" applyFill="1" applyBorder="1"/>
    <xf numFmtId="3" fontId="52" fillId="3" borderId="62" xfId="24" applyNumberFormat="1" applyFont="1" applyFill="1" applyBorder="1" applyAlignment="1" applyProtection="1">
      <alignment horizontal="center"/>
    </xf>
    <xf numFmtId="0" fontId="52" fillId="0" borderId="65" xfId="9" applyFont="1" applyBorder="1"/>
    <xf numFmtId="0" fontId="52" fillId="0" borderId="66" xfId="9" applyFont="1" applyBorder="1"/>
    <xf numFmtId="0" fontId="52" fillId="0" borderId="66" xfId="9" applyFont="1" applyBorder="1" applyAlignment="1">
      <alignment horizontal="center"/>
    </xf>
    <xf numFmtId="0" fontId="52" fillId="0" borderId="28" xfId="9" applyFont="1" applyBorder="1" applyAlignment="1">
      <alignment horizontal="center"/>
    </xf>
    <xf numFmtId="0" fontId="52" fillId="0" borderId="67" xfId="9" applyFont="1" applyBorder="1" applyAlignment="1">
      <alignment horizontal="center"/>
    </xf>
    <xf numFmtId="0" fontId="52" fillId="0" borderId="34" xfId="9" applyFont="1" applyBorder="1" applyAlignment="1">
      <alignment horizontal="center"/>
    </xf>
    <xf numFmtId="0" fontId="52" fillId="0" borderId="68" xfId="9" applyFont="1" applyBorder="1"/>
    <xf numFmtId="0" fontId="52" fillId="0" borderId="69" xfId="9" applyFont="1" applyBorder="1" applyAlignment="1">
      <alignment horizontal="center"/>
    </xf>
    <xf numFmtId="0" fontId="52" fillId="0" borderId="70" xfId="9" applyFont="1" applyBorder="1" applyAlignment="1">
      <alignment horizontal="center"/>
    </xf>
    <xf numFmtId="0" fontId="52" fillId="0" borderId="67" xfId="9" applyFont="1" applyBorder="1"/>
    <xf numFmtId="3" fontId="52" fillId="0" borderId="34" xfId="9" applyNumberFormat="1" applyFont="1" applyBorder="1"/>
    <xf numFmtId="3" fontId="52" fillId="0" borderId="34" xfId="9" applyNumberFormat="1" applyFont="1" applyBorder="1" applyAlignment="1">
      <alignment horizontal="center"/>
    </xf>
    <xf numFmtId="49" fontId="52" fillId="0" borderId="67" xfId="9" applyNumberFormat="1" applyFont="1" applyBorder="1" applyAlignment="1">
      <alignment horizontal="center"/>
    </xf>
    <xf numFmtId="3" fontId="34" fillId="0" borderId="34" xfId="9" applyNumberFormat="1" applyFont="1" applyBorder="1" applyAlignment="1">
      <alignment horizontal="center"/>
    </xf>
    <xf numFmtId="0" fontId="52" fillId="0" borderId="71" xfId="9" applyFont="1" applyBorder="1" applyAlignment="1">
      <alignment horizontal="center"/>
    </xf>
    <xf numFmtId="0" fontId="52" fillId="0" borderId="72" xfId="9" applyFont="1" applyBorder="1"/>
    <xf numFmtId="3" fontId="52" fillId="0" borderId="72" xfId="24" applyNumberFormat="1" applyFont="1" applyFill="1" applyBorder="1" applyAlignment="1" applyProtection="1">
      <alignment horizontal="center"/>
    </xf>
    <xf numFmtId="3" fontId="52" fillId="0" borderId="4" xfId="9" applyNumberFormat="1" applyFont="1" applyBorder="1" applyAlignment="1">
      <alignment horizontal="center"/>
    </xf>
    <xf numFmtId="0" fontId="52" fillId="3" borderId="67" xfId="9" applyFont="1" applyFill="1" applyBorder="1" applyAlignment="1">
      <alignment horizontal="center"/>
    </xf>
    <xf numFmtId="3" fontId="52" fillId="3" borderId="34" xfId="9" applyNumberFormat="1" applyFont="1" applyFill="1" applyBorder="1" applyAlignment="1">
      <alignment horizontal="center"/>
    </xf>
    <xf numFmtId="0" fontId="44" fillId="0" borderId="0" xfId="0" applyFont="1"/>
    <xf numFmtId="0" fontId="44" fillId="0" borderId="0" xfId="0" applyFont="1" applyAlignment="1">
      <alignment horizontal="right"/>
    </xf>
    <xf numFmtId="0" fontId="71" fillId="0" borderId="0" xfId="0" applyFont="1" applyAlignment="1">
      <alignment horizontal="right"/>
    </xf>
    <xf numFmtId="0" fontId="43" fillId="0" borderId="0" xfId="0" applyFont="1" applyAlignment="1"/>
    <xf numFmtId="0" fontId="71" fillId="0" borderId="0" xfId="0" applyFont="1" applyBorder="1" applyAlignment="1">
      <alignment horizontal="left"/>
    </xf>
    <xf numFmtId="0" fontId="71" fillId="0" borderId="0" xfId="0" applyFont="1" applyBorder="1" applyAlignment="1">
      <alignment horizontal="right"/>
    </xf>
    <xf numFmtId="41" fontId="2" fillId="0" borderId="0" xfId="6" applyNumberFormat="1" applyFont="1" applyAlignment="1">
      <alignment horizontal="center" vertical="center" wrapText="1"/>
    </xf>
    <xf numFmtId="169" fontId="2" fillId="3" borderId="4" xfId="23" applyNumberFormat="1" applyFont="1" applyFill="1" applyBorder="1" applyAlignment="1">
      <alignment horizontal="center" vertical="center"/>
    </xf>
    <xf numFmtId="169" fontId="2" fillId="0" borderId="34" xfId="23" applyNumberFormat="1" applyFont="1" applyFill="1" applyBorder="1" applyAlignment="1">
      <alignment horizontal="center" vertical="center"/>
    </xf>
    <xf numFmtId="169" fontId="2" fillId="0" borderId="11" xfId="23" applyNumberFormat="1" applyFont="1" applyBorder="1" applyAlignment="1">
      <alignment horizontal="center" vertical="center"/>
    </xf>
    <xf numFmtId="169" fontId="2" fillId="0" borderId="34" xfId="23" applyNumberFormat="1" applyFont="1" applyBorder="1" applyAlignment="1">
      <alignment horizontal="center" vertical="center"/>
    </xf>
    <xf numFmtId="169" fontId="10" fillId="0" borderId="34" xfId="23" applyNumberFormat="1" applyFont="1" applyBorder="1" applyAlignment="1">
      <alignment horizontal="center" vertical="center"/>
    </xf>
    <xf numFmtId="169" fontId="8" fillId="0" borderId="34" xfId="23" applyNumberFormat="1" applyFont="1" applyBorder="1" applyAlignment="1">
      <alignment horizontal="center" vertical="center"/>
    </xf>
    <xf numFmtId="41" fontId="2" fillId="3" borderId="13" xfId="6" applyNumberFormat="1" applyFont="1" applyFill="1" applyBorder="1" applyAlignment="1">
      <alignment horizontal="center" vertical="center"/>
    </xf>
    <xf numFmtId="41" fontId="2" fillId="3" borderId="4" xfId="6" applyNumberFormat="1" applyFont="1" applyFill="1" applyBorder="1" applyAlignment="1">
      <alignment horizontal="center" vertical="center"/>
    </xf>
    <xf numFmtId="9" fontId="2" fillId="0" borderId="11" xfId="18" applyFont="1" applyFill="1" applyBorder="1" applyAlignment="1">
      <alignment horizontal="center" vertical="center"/>
    </xf>
    <xf numFmtId="9" fontId="2" fillId="0" borderId="34" xfId="18" applyFont="1" applyFill="1" applyBorder="1" applyAlignment="1">
      <alignment horizontal="center" vertical="center"/>
    </xf>
    <xf numFmtId="41" fontId="2" fillId="0" borderId="11" xfId="18" applyNumberFormat="1" applyFont="1" applyFill="1" applyBorder="1" applyAlignment="1">
      <alignment horizontal="center" vertical="center"/>
    </xf>
    <xf numFmtId="41" fontId="2" fillId="0" borderId="34" xfId="18" applyNumberFormat="1" applyFont="1" applyFill="1" applyBorder="1" applyAlignment="1">
      <alignment horizontal="center" vertical="center"/>
    </xf>
    <xf numFmtId="41" fontId="2" fillId="0" borderId="11" xfId="6" applyNumberFormat="1" applyFont="1" applyBorder="1" applyAlignment="1">
      <alignment horizontal="center" vertical="center"/>
    </xf>
    <xf numFmtId="41" fontId="2" fillId="0" borderId="34" xfId="6" applyNumberFormat="1" applyFont="1" applyBorder="1" applyAlignment="1">
      <alignment horizontal="center" vertical="center"/>
    </xf>
    <xf numFmtId="9" fontId="2" fillId="0" borderId="11" xfId="6" applyNumberFormat="1" applyFont="1" applyBorder="1" applyAlignment="1">
      <alignment horizontal="center" vertical="center"/>
    </xf>
    <xf numFmtId="9" fontId="2" fillId="0" borderId="34" xfId="6" applyNumberFormat="1" applyFont="1" applyBorder="1" applyAlignment="1">
      <alignment horizontal="center" vertical="center"/>
    </xf>
    <xf numFmtId="168" fontId="10" fillId="0" borderId="11" xfId="18" applyNumberFormat="1" applyFont="1" applyBorder="1" applyAlignment="1">
      <alignment horizontal="center" vertical="center"/>
    </xf>
    <xf numFmtId="168" fontId="10" fillId="0" borderId="34" xfId="18" applyNumberFormat="1" applyFont="1" applyBorder="1" applyAlignment="1">
      <alignment horizontal="center" vertical="center"/>
    </xf>
    <xf numFmtId="41" fontId="2" fillId="0" borderId="28" xfId="6" applyNumberFormat="1" applyFont="1" applyBorder="1" applyAlignment="1">
      <alignment horizontal="center" vertical="center"/>
    </xf>
    <xf numFmtId="0" fontId="5" fillId="0" borderId="0" xfId="10" applyFont="1" applyAlignment="1">
      <alignment horizontal="left" vertical="center" wrapText="1"/>
    </xf>
    <xf numFmtId="14" fontId="2" fillId="0" borderId="0" xfId="6" applyNumberFormat="1" applyFont="1" applyAlignment="1">
      <alignment horizontal="center" vertical="center" wrapText="1"/>
    </xf>
    <xf numFmtId="41" fontId="2" fillId="0" borderId="19" xfId="6" applyNumberFormat="1" applyFont="1" applyBorder="1" applyAlignment="1">
      <alignment horizontal="center" vertical="center"/>
    </xf>
    <xf numFmtId="9" fontId="2" fillId="0" borderId="19" xfId="6" applyNumberFormat="1" applyFont="1" applyBorder="1" applyAlignment="1">
      <alignment horizontal="center" vertical="center"/>
    </xf>
    <xf numFmtId="41" fontId="2" fillId="0" borderId="54" xfId="6" applyNumberFormat="1" applyFont="1" applyBorder="1" applyAlignment="1">
      <alignment horizontal="center" vertical="center"/>
    </xf>
    <xf numFmtId="168" fontId="10" fillId="0" borderId="19" xfId="18" applyNumberFormat="1" applyFont="1" applyBorder="1" applyAlignment="1">
      <alignment horizontal="center" vertical="center"/>
    </xf>
    <xf numFmtId="9" fontId="2" fillId="0" borderId="19" xfId="18" applyFont="1" applyFill="1" applyBorder="1" applyAlignment="1">
      <alignment horizontal="center" vertical="center"/>
    </xf>
    <xf numFmtId="41" fontId="2" fillId="0" borderId="19" xfId="18" applyNumberFormat="1" applyFont="1" applyFill="1" applyBorder="1" applyAlignment="1">
      <alignment horizontal="center" vertical="center"/>
    </xf>
    <xf numFmtId="41" fontId="2" fillId="3" borderId="21" xfId="6" applyNumberFormat="1" applyFont="1" applyFill="1" applyBorder="1" applyAlignment="1">
      <alignment horizontal="center" vertical="center"/>
    </xf>
    <xf numFmtId="169" fontId="2" fillId="0" borderId="34" xfId="23" applyNumberFormat="1" applyFont="1" applyBorder="1" applyAlignment="1">
      <alignment vertical="center"/>
    </xf>
    <xf numFmtId="169" fontId="2" fillId="0" borderId="19" xfId="6" applyNumberFormat="1" applyFont="1" applyFill="1" applyBorder="1" applyAlignment="1">
      <alignment horizontal="center" vertical="center"/>
    </xf>
    <xf numFmtId="169" fontId="2" fillId="0" borderId="48" xfId="6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vertical="center"/>
    </xf>
    <xf numFmtId="169" fontId="2" fillId="0" borderId="20" xfId="23" applyNumberFormat="1" applyFont="1" applyBorder="1" applyAlignment="1">
      <alignment horizontal="right" vertical="center"/>
    </xf>
    <xf numFmtId="169" fontId="2" fillId="0" borderId="19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center" vertical="center"/>
    </xf>
    <xf numFmtId="169" fontId="2" fillId="0" borderId="20" xfId="23" applyNumberFormat="1" applyFont="1" applyBorder="1" applyAlignment="1">
      <alignment horizontal="center" vertical="center"/>
    </xf>
    <xf numFmtId="169" fontId="10" fillId="0" borderId="19" xfId="23" applyNumberFormat="1" applyFont="1" applyBorder="1" applyAlignment="1">
      <alignment horizontal="center" vertical="center"/>
    </xf>
    <xf numFmtId="169" fontId="10" fillId="0" borderId="20" xfId="23" applyNumberFormat="1" applyFont="1" applyBorder="1" applyAlignment="1">
      <alignment horizontal="center" vertical="center"/>
    </xf>
    <xf numFmtId="169" fontId="8" fillId="0" borderId="19" xfId="23" applyNumberFormat="1" applyFont="1" applyBorder="1" applyAlignment="1">
      <alignment horizontal="center" vertical="center"/>
    </xf>
    <xf numFmtId="169" fontId="8" fillId="0" borderId="20" xfId="23" applyNumberFormat="1" applyFont="1" applyBorder="1" applyAlignment="1">
      <alignment horizontal="center" vertical="center"/>
    </xf>
    <xf numFmtId="169" fontId="2" fillId="3" borderId="21" xfId="23" applyNumberFormat="1" applyFont="1" applyFill="1" applyBorder="1" applyAlignment="1">
      <alignment horizontal="center" vertical="center"/>
    </xf>
    <xf numFmtId="169" fontId="2" fillId="3" borderId="15" xfId="23" applyNumberFormat="1" applyFont="1" applyFill="1" applyBorder="1" applyAlignment="1">
      <alignment horizontal="center" vertical="center"/>
    </xf>
    <xf numFmtId="169" fontId="2" fillId="0" borderId="19" xfId="23" applyNumberFormat="1" applyFont="1" applyBorder="1" applyAlignment="1">
      <alignment horizontal="right" vertical="center"/>
    </xf>
    <xf numFmtId="0" fontId="2" fillId="0" borderId="74" xfId="6" applyNumberFormat="1" applyFont="1" applyBorder="1" applyAlignment="1">
      <alignment horizontal="center" vertical="center" wrapText="1"/>
    </xf>
    <xf numFmtId="0" fontId="2" fillId="0" borderId="47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6" applyNumberFormat="1" applyFont="1" applyBorder="1" applyAlignment="1">
      <alignment vertical="center" wrapText="1"/>
    </xf>
    <xf numFmtId="0" fontId="14" fillId="0" borderId="0" xfId="0" applyNumberFormat="1" applyFont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65" fillId="0" borderId="17" xfId="8" applyFont="1" applyBorder="1" applyAlignment="1">
      <alignment horizontal="center" vertical="center" wrapText="1"/>
    </xf>
    <xf numFmtId="0" fontId="65" fillId="0" borderId="83" xfId="8" applyFont="1" applyBorder="1" applyAlignment="1">
      <alignment horizontal="center" vertical="center" wrapText="1"/>
    </xf>
    <xf numFmtId="0" fontId="63" fillId="0" borderId="36" xfId="8" applyFont="1" applyBorder="1" applyAlignment="1">
      <alignment horizontal="center"/>
    </xf>
    <xf numFmtId="168" fontId="63" fillId="0" borderId="36" xfId="8" applyNumberFormat="1" applyFont="1" applyFill="1" applyBorder="1" applyAlignment="1">
      <alignment horizontal="center"/>
    </xf>
    <xf numFmtId="0" fontId="65" fillId="0" borderId="36" xfId="8" applyFont="1" applyBorder="1" applyAlignment="1">
      <alignment horizontal="center"/>
    </xf>
    <xf numFmtId="9" fontId="63" fillId="0" borderId="36" xfId="8" applyNumberFormat="1" applyFont="1" applyBorder="1" applyAlignment="1">
      <alignment horizontal="center"/>
    </xf>
    <xf numFmtId="9" fontId="65" fillId="3" borderId="36" xfId="8" applyNumberFormat="1" applyFont="1" applyFill="1" applyBorder="1" applyAlignment="1">
      <alignment horizontal="center"/>
    </xf>
    <xf numFmtId="0" fontId="63" fillId="0" borderId="55" xfId="8" applyFont="1" applyBorder="1"/>
    <xf numFmtId="0" fontId="17" fillId="0" borderId="0" xfId="0" applyFont="1" applyBorder="1" applyAlignment="1"/>
    <xf numFmtId="0" fontId="0" fillId="0" borderId="0" xfId="0" applyFont="1" applyBorder="1"/>
    <xf numFmtId="0" fontId="17" fillId="0" borderId="0" xfId="0" applyFont="1" applyBorder="1" applyAlignment="1">
      <alignment horizontal="center"/>
    </xf>
    <xf numFmtId="1" fontId="3" fillId="0" borderId="8" xfId="0" applyNumberFormat="1" applyFont="1" applyBorder="1" applyAlignment="1">
      <alignment horizontal="center" vertical="center"/>
    </xf>
    <xf numFmtId="0" fontId="65" fillId="0" borderId="16" xfId="8" applyFont="1" applyBorder="1" applyAlignment="1">
      <alignment horizontal="center" vertical="center" wrapText="1"/>
    </xf>
    <xf numFmtId="0" fontId="65" fillId="0" borderId="81" xfId="8" applyFont="1" applyBorder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center" vertical="center"/>
    </xf>
    <xf numFmtId="3" fontId="9" fillId="0" borderId="19" xfId="0" applyNumberFormat="1" applyFont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13" fillId="0" borderId="0" xfId="10" applyNumberFormat="1" applyFont="1" applyAlignment="1">
      <alignment horizontal="center" vertical="center"/>
    </xf>
    <xf numFmtId="4" fontId="6" fillId="0" borderId="0" xfId="10" applyNumberFormat="1" applyFont="1" applyAlignment="1">
      <alignment horizontal="center" vertical="center"/>
    </xf>
    <xf numFmtId="4" fontId="31" fillId="0" borderId="0" xfId="5" applyNumberFormat="1" applyFont="1"/>
    <xf numFmtId="4" fontId="38" fillId="0" borderId="0" xfId="10" applyNumberFormat="1" applyFont="1" applyFill="1" applyAlignment="1">
      <alignment horizontal="center" vertical="center" wrapText="1"/>
    </xf>
    <xf numFmtId="0" fontId="0" fillId="0" borderId="0" xfId="12" applyFont="1"/>
    <xf numFmtId="2" fontId="1" fillId="0" borderId="0" xfId="12" applyNumberFormat="1" applyAlignment="1">
      <alignment horizontal="center" vertical="center"/>
    </xf>
    <xf numFmtId="2" fontId="1" fillId="0" borderId="0" xfId="12" applyNumberFormat="1" applyFont="1" applyAlignment="1">
      <alignment horizontal="center" vertical="center"/>
    </xf>
    <xf numFmtId="2" fontId="20" fillId="0" borderId="0" xfId="10" applyNumberFormat="1" applyFont="1" applyAlignment="1">
      <alignment horizontal="center" vertical="center"/>
    </xf>
    <xf numFmtId="2" fontId="42" fillId="0" borderId="0" xfId="12" applyNumberFormat="1" applyFont="1" applyAlignment="1">
      <alignment horizontal="center"/>
    </xf>
    <xf numFmtId="0" fontId="0" fillId="0" borderId="58" xfId="0" applyFont="1" applyBorder="1"/>
    <xf numFmtId="0" fontId="0" fillId="0" borderId="12" xfId="0" applyFont="1" applyBorder="1" applyAlignment="1">
      <alignment horizontal="center" vertical="center"/>
    </xf>
    <xf numFmtId="168" fontId="0" fillId="0" borderId="12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9" fontId="0" fillId="0" borderId="12" xfId="17" applyFont="1" applyBorder="1" applyAlignment="1">
      <alignment horizontal="center" vertical="center"/>
    </xf>
    <xf numFmtId="0" fontId="28" fillId="3" borderId="12" xfId="0" applyFont="1" applyFill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46" fillId="0" borderId="12" xfId="0" applyNumberFormat="1" applyFont="1" applyBorder="1" applyAlignment="1">
      <alignment horizontal="center" vertical="center"/>
    </xf>
    <xf numFmtId="49" fontId="68" fillId="0" borderId="12" xfId="0" applyNumberFormat="1" applyFont="1" applyBorder="1" applyAlignment="1">
      <alignment horizontal="center" vertical="center"/>
    </xf>
    <xf numFmtId="49" fontId="68" fillId="3" borderId="12" xfId="0" applyNumberFormat="1" applyFont="1" applyFill="1" applyBorder="1" applyAlignment="1">
      <alignment horizontal="center" vertical="center"/>
    </xf>
    <xf numFmtId="0" fontId="64" fillId="0" borderId="12" xfId="0" applyFont="1" applyBorder="1" applyAlignment="1">
      <alignment horizontal="left" indent="1"/>
    </xf>
    <xf numFmtId="0" fontId="64" fillId="0" borderId="12" xfId="0" applyFont="1" applyBorder="1" applyAlignment="1">
      <alignment horizontal="center" vertical="center" wrapText="1"/>
    </xf>
    <xf numFmtId="0" fontId="64" fillId="0" borderId="59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169" fontId="46" fillId="0" borderId="36" xfId="0" applyNumberFormat="1" applyFont="1" applyBorder="1" applyAlignment="1">
      <alignment horizontal="center"/>
    </xf>
    <xf numFmtId="3" fontId="46" fillId="0" borderId="36" xfId="0" applyNumberFormat="1" applyFont="1" applyBorder="1" applyAlignment="1">
      <alignment horizontal="center"/>
    </xf>
    <xf numFmtId="3" fontId="0" fillId="0" borderId="36" xfId="0" applyNumberFormat="1" applyFont="1" applyBorder="1" applyAlignment="1">
      <alignment horizontal="center"/>
    </xf>
    <xf numFmtId="3" fontId="68" fillId="0" borderId="36" xfId="0" applyNumberFormat="1" applyFont="1" applyBorder="1" applyAlignment="1">
      <alignment horizontal="center"/>
    </xf>
    <xf numFmtId="3" fontId="68" fillId="3" borderId="36" xfId="0" applyNumberFormat="1" applyFont="1" applyFill="1" applyBorder="1" applyAlignment="1">
      <alignment horizontal="center"/>
    </xf>
    <xf numFmtId="0" fontId="64" fillId="0" borderId="19" xfId="0" applyFont="1" applyBorder="1" applyAlignment="1">
      <alignment horizontal="center" vertical="center" wrapText="1"/>
    </xf>
    <xf numFmtId="0" fontId="64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/>
    </xf>
    <xf numFmtId="169" fontId="46" fillId="0" borderId="20" xfId="0" applyNumberFormat="1" applyFont="1" applyBorder="1" applyAlignment="1">
      <alignment horizontal="center"/>
    </xf>
    <xf numFmtId="49" fontId="0" fillId="0" borderId="19" xfId="0" applyNumberFormat="1" applyFont="1" applyBorder="1" applyAlignment="1">
      <alignment horizontal="right"/>
    </xf>
    <xf numFmtId="3" fontId="0" fillId="0" borderId="20" xfId="0" applyNumberFormat="1" applyFont="1" applyBorder="1" applyAlignment="1">
      <alignment horizontal="center"/>
    </xf>
    <xf numFmtId="3" fontId="46" fillId="0" borderId="20" xfId="0" applyNumberFormat="1" applyFont="1" applyBorder="1" applyAlignment="1">
      <alignment horizontal="center"/>
    </xf>
    <xf numFmtId="0" fontId="68" fillId="0" borderId="19" xfId="0" applyFont="1" applyBorder="1" applyAlignment="1">
      <alignment horizontal="center"/>
    </xf>
    <xf numFmtId="3" fontId="68" fillId="0" borderId="20" xfId="0" applyNumberFormat="1" applyFont="1" applyBorder="1" applyAlignment="1">
      <alignment horizontal="center"/>
    </xf>
    <xf numFmtId="0" fontId="68" fillId="3" borderId="19" xfId="0" applyFont="1" applyFill="1" applyBorder="1" applyAlignment="1">
      <alignment horizontal="center"/>
    </xf>
    <xf numFmtId="3" fontId="68" fillId="3" borderId="20" xfId="0" applyNumberFormat="1" applyFont="1" applyFill="1" applyBorder="1" applyAlignment="1">
      <alignment horizontal="center"/>
    </xf>
    <xf numFmtId="0" fontId="46" fillId="0" borderId="21" xfId="0" applyFont="1" applyBorder="1" applyAlignment="1">
      <alignment horizontal="center"/>
    </xf>
    <xf numFmtId="49" fontId="46" fillId="0" borderId="14" xfId="0" applyNumberFormat="1" applyFont="1" applyBorder="1" applyAlignment="1">
      <alignment horizontal="left" indent="1"/>
    </xf>
    <xf numFmtId="49" fontId="46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3" fontId="46" fillId="0" borderId="84" xfId="0" applyNumberFormat="1" applyFont="1" applyBorder="1" applyAlignment="1">
      <alignment horizontal="center"/>
    </xf>
    <xf numFmtId="3" fontId="46" fillId="0" borderId="55" xfId="0" applyNumberFormat="1" applyFont="1" applyBorder="1" applyAlignment="1">
      <alignment horizontal="center"/>
    </xf>
    <xf numFmtId="3" fontId="46" fillId="0" borderId="15" xfId="0" applyNumberFormat="1" applyFont="1" applyBorder="1" applyAlignment="1">
      <alignment horizontal="center"/>
    </xf>
    <xf numFmtId="0" fontId="50" fillId="0" borderId="41" xfId="0" applyFont="1" applyBorder="1" applyAlignment="1">
      <alignment horizontal="center" vertical="center" wrapText="1"/>
    </xf>
    <xf numFmtId="0" fontId="50" fillId="0" borderId="47" xfId="0" applyFont="1" applyBorder="1" applyAlignment="1">
      <alignment horizontal="center" vertical="center" wrapText="1"/>
    </xf>
    <xf numFmtId="0" fontId="37" fillId="0" borderId="22" xfId="7" applyFont="1" applyBorder="1"/>
    <xf numFmtId="0" fontId="10" fillId="0" borderId="36" xfId="7" applyFont="1" applyBorder="1" applyAlignment="1">
      <alignment horizontal="center"/>
    </xf>
    <xf numFmtId="0" fontId="10" fillId="0" borderId="55" xfId="7" applyFont="1" applyBorder="1" applyAlignment="1">
      <alignment horizontal="center"/>
    </xf>
    <xf numFmtId="0" fontId="37" fillId="0" borderId="83" xfId="7" applyFont="1" applyBorder="1" applyAlignment="1">
      <alignment horizontal="center"/>
    </xf>
    <xf numFmtId="0" fontId="37" fillId="0" borderId="36" xfId="7" applyFont="1" applyBorder="1" applyAlignment="1">
      <alignment horizontal="center"/>
    </xf>
    <xf numFmtId="0" fontId="37" fillId="0" borderId="36" xfId="7" applyFont="1" applyFill="1" applyBorder="1" applyAlignment="1">
      <alignment horizontal="center"/>
    </xf>
    <xf numFmtId="0" fontId="37" fillId="3" borderId="55" xfId="7" applyFont="1" applyFill="1" applyBorder="1" applyAlignment="1">
      <alignment horizontal="center"/>
    </xf>
    <xf numFmtId="0" fontId="2" fillId="0" borderId="13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 vertical="center"/>
    </xf>
    <xf numFmtId="0" fontId="2" fillId="0" borderId="16" xfId="6" applyNumberFormat="1" applyFont="1" applyBorder="1" applyAlignment="1">
      <alignment horizontal="center" vertical="center"/>
    </xf>
    <xf numFmtId="0" fontId="2" fillId="0" borderId="4" xfId="6" applyNumberFormat="1" applyFont="1" applyBorder="1" applyAlignment="1">
      <alignment horizontal="center" vertical="center"/>
    </xf>
    <xf numFmtId="0" fontId="2" fillId="0" borderId="21" xfId="6" applyNumberFormat="1" applyFont="1" applyBorder="1" applyAlignment="1">
      <alignment horizontal="center" vertical="center"/>
    </xf>
    <xf numFmtId="0" fontId="2" fillId="0" borderId="15" xfId="6" applyNumberFormat="1" applyFont="1" applyBorder="1" applyAlignment="1">
      <alignment horizontal="center" vertical="center"/>
    </xf>
    <xf numFmtId="0" fontId="2" fillId="0" borderId="3" xfId="6" applyNumberFormat="1" applyFont="1" applyBorder="1" applyAlignment="1">
      <alignment horizontal="center"/>
    </xf>
    <xf numFmtId="0" fontId="2" fillId="0" borderId="16" xfId="6" applyNumberFormat="1" applyFont="1" applyBorder="1" applyAlignment="1">
      <alignment horizontal="center"/>
    </xf>
    <xf numFmtId="0" fontId="2" fillId="0" borderId="81" xfId="6" applyNumberFormat="1" applyFont="1" applyBorder="1" applyAlignment="1">
      <alignment horizontal="center"/>
    </xf>
    <xf numFmtId="0" fontId="50" fillId="0" borderId="16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50" fillId="0" borderId="83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175" fontId="72" fillId="0" borderId="0" xfId="5" applyNumberFormat="1" applyFont="1" applyFill="1" applyAlignment="1">
      <alignment horizontal="right" vertical="top"/>
    </xf>
    <xf numFmtId="175" fontId="74" fillId="0" borderId="0" xfId="5" applyNumberFormat="1" applyFont="1" applyFill="1" applyAlignment="1">
      <alignment horizontal="right" vertical="top"/>
    </xf>
    <xf numFmtId="0" fontId="75" fillId="0" borderId="0" xfId="9" applyFont="1"/>
    <xf numFmtId="0" fontId="76" fillId="0" borderId="0" xfId="9" applyFont="1"/>
    <xf numFmtId="175" fontId="77" fillId="0" borderId="0" xfId="5" applyNumberFormat="1" applyFont="1" applyFill="1" applyAlignment="1">
      <alignment horizontal="right" vertical="top"/>
    </xf>
    <xf numFmtId="0" fontId="76" fillId="0" borderId="0" xfId="10" applyFont="1"/>
    <xf numFmtId="0" fontId="76" fillId="0" borderId="0" xfId="10" applyFont="1" applyAlignment="1">
      <alignment horizontal="center"/>
    </xf>
    <xf numFmtId="0" fontId="62" fillId="0" borderId="0" xfId="0" applyFont="1" applyAlignment="1">
      <alignment vertical="center"/>
    </xf>
    <xf numFmtId="0" fontId="78" fillId="0" borderId="0" xfId="0" applyFont="1" applyAlignment="1">
      <alignment vertical="center"/>
    </xf>
    <xf numFmtId="41" fontId="2" fillId="0" borderId="0" xfId="6" applyNumberFormat="1" applyFont="1" applyFill="1" applyAlignment="1">
      <alignment horizontal="center" vertical="center"/>
    </xf>
    <xf numFmtId="41" fontId="62" fillId="0" borderId="0" xfId="6" applyNumberFormat="1" applyFont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73" xfId="6" applyNumberFormat="1" applyFont="1" applyBorder="1" applyAlignment="1">
      <alignment horizontal="center" vertical="center"/>
    </xf>
    <xf numFmtId="41" fontId="2" fillId="0" borderId="74" xfId="6" applyNumberFormat="1" applyFont="1" applyBorder="1" applyAlignment="1">
      <alignment horizontal="center" vertical="center"/>
    </xf>
    <xf numFmtId="41" fontId="2" fillId="0" borderId="75" xfId="6" applyNumberFormat="1" applyFont="1" applyBorder="1" applyAlignment="1">
      <alignment horizontal="center" vertical="center"/>
    </xf>
    <xf numFmtId="41" fontId="2" fillId="0" borderId="76" xfId="6" applyNumberFormat="1" applyFont="1" applyBorder="1" applyAlignment="1">
      <alignment horizontal="center" vertical="center"/>
    </xf>
    <xf numFmtId="41" fontId="2" fillId="0" borderId="9" xfId="6" applyNumberFormat="1" applyFont="1" applyBorder="1" applyAlignment="1">
      <alignment horizontal="center" vertical="center" wrapText="1"/>
    </xf>
    <xf numFmtId="41" fontId="2" fillId="0" borderId="13" xfId="6" applyNumberFormat="1" applyFont="1" applyBorder="1" applyAlignment="1">
      <alignment horizontal="center" vertical="center" wrapText="1"/>
    </xf>
    <xf numFmtId="41" fontId="2" fillId="0" borderId="9" xfId="6" applyNumberFormat="1" applyFont="1" applyBorder="1" applyAlignment="1">
      <alignment horizontal="center" vertical="center"/>
    </xf>
    <xf numFmtId="41" fontId="2" fillId="0" borderId="28" xfId="6" applyNumberFormat="1" applyFont="1" applyBorder="1" applyAlignment="1">
      <alignment horizontal="center" vertical="center"/>
    </xf>
    <xf numFmtId="41" fontId="2" fillId="0" borderId="73" xfId="6" applyNumberFormat="1" applyFont="1" applyBorder="1" applyAlignment="1">
      <alignment horizontal="center" vertical="center" wrapText="1"/>
    </xf>
    <xf numFmtId="41" fontId="2" fillId="0" borderId="77" xfId="6" applyNumberFormat="1" applyFont="1" applyBorder="1" applyAlignment="1">
      <alignment horizontal="center" vertical="center" wrapText="1"/>
    </xf>
    <xf numFmtId="41" fontId="2" fillId="0" borderId="77" xfId="6" applyNumberFormat="1" applyFont="1" applyBorder="1" applyAlignment="1">
      <alignment horizontal="center" vertical="center"/>
    </xf>
    <xf numFmtId="0" fontId="17" fillId="0" borderId="82" xfId="0" applyFont="1" applyBorder="1" applyAlignment="1">
      <alignment horizontal="center"/>
    </xf>
    <xf numFmtId="0" fontId="14" fillId="0" borderId="0" xfId="0" applyNumberFormat="1" applyFont="1" applyAlignment="1">
      <alignment horizontal="left" vertical="center" wrapText="1"/>
    </xf>
    <xf numFmtId="0" fontId="2" fillId="0" borderId="0" xfId="6" applyNumberFormat="1" applyFont="1" applyBorder="1" applyAlignment="1">
      <alignment horizontal="left" vertical="center" wrapText="1"/>
    </xf>
    <xf numFmtId="41" fontId="2" fillId="0" borderId="73" xfId="6" applyNumberFormat="1" applyFont="1" applyFill="1" applyBorder="1" applyAlignment="1">
      <alignment horizontal="center" vertical="center" wrapText="1"/>
    </xf>
    <xf numFmtId="41" fontId="2" fillId="0" borderId="74" xfId="6" applyNumberFormat="1" applyFont="1" applyFill="1" applyBorder="1" applyAlignment="1">
      <alignment horizontal="center" vertical="center" wrapText="1"/>
    </xf>
    <xf numFmtId="41" fontId="2" fillId="0" borderId="75" xfId="6" applyNumberFormat="1" applyFont="1" applyBorder="1" applyAlignment="1">
      <alignment horizontal="center" vertical="center" wrapText="1"/>
    </xf>
    <xf numFmtId="41" fontId="2" fillId="0" borderId="76" xfId="6" applyNumberFormat="1" applyFont="1" applyBorder="1" applyAlignment="1">
      <alignment horizontal="center" vertical="center" wrapText="1"/>
    </xf>
    <xf numFmtId="41" fontId="2" fillId="0" borderId="24" xfId="6" applyNumberFormat="1" applyFont="1" applyBorder="1" applyAlignment="1">
      <alignment horizontal="center" vertical="center" wrapText="1"/>
    </xf>
    <xf numFmtId="0" fontId="2" fillId="0" borderId="48" xfId="6" applyNumberFormat="1" applyFont="1" applyBorder="1" applyAlignment="1">
      <alignment horizontal="center" vertical="center" wrapText="1"/>
    </xf>
    <xf numFmtId="0" fontId="2" fillId="0" borderId="15" xfId="6" applyNumberFormat="1" applyFont="1" applyBorder="1" applyAlignment="1">
      <alignment horizontal="center" vertical="center" wrapText="1"/>
    </xf>
    <xf numFmtId="41" fontId="2" fillId="0" borderId="54" xfId="6" applyNumberFormat="1" applyFont="1" applyBorder="1" applyAlignment="1">
      <alignment horizontal="center" vertical="center" wrapText="1"/>
    </xf>
    <xf numFmtId="41" fontId="2" fillId="0" borderId="21" xfId="6" applyNumberFormat="1" applyFont="1" applyBorder="1" applyAlignment="1">
      <alignment horizontal="center" vertical="center" wrapText="1"/>
    </xf>
    <xf numFmtId="41" fontId="2" fillId="0" borderId="74" xfId="6" applyNumberFormat="1" applyFont="1" applyBorder="1" applyAlignment="1">
      <alignment horizontal="center" vertical="center" wrapText="1"/>
    </xf>
    <xf numFmtId="41" fontId="2" fillId="0" borderId="53" xfId="6" applyNumberFormat="1" applyFont="1" applyBorder="1" applyAlignment="1">
      <alignment horizontal="center" vertical="center" wrapText="1"/>
    </xf>
    <xf numFmtId="169" fontId="2" fillId="0" borderId="11" xfId="23" applyNumberFormat="1" applyFont="1" applyBorder="1" applyAlignment="1">
      <alignment horizontal="center" vertical="center"/>
    </xf>
    <xf numFmtId="169" fontId="2" fillId="0" borderId="34" xfId="23" applyNumberFormat="1" applyFont="1" applyBorder="1" applyAlignment="1">
      <alignment horizontal="center" vertical="center"/>
    </xf>
    <xf numFmtId="169" fontId="8" fillId="0" borderId="11" xfId="23" applyNumberFormat="1" applyFont="1" applyBorder="1" applyAlignment="1">
      <alignment horizontal="center" vertical="center"/>
    </xf>
    <xf numFmtId="169" fontId="8" fillId="0" borderId="34" xfId="23" applyNumberFormat="1" applyFont="1" applyBorder="1" applyAlignment="1">
      <alignment horizontal="center" vertical="center"/>
    </xf>
    <xf numFmtId="169" fontId="2" fillId="0" borderId="11" xfId="23" applyNumberFormat="1" applyFont="1" applyFill="1" applyBorder="1" applyAlignment="1">
      <alignment horizontal="center" vertical="center"/>
    </xf>
    <xf numFmtId="169" fontId="2" fillId="0" borderId="34" xfId="23" applyNumberFormat="1" applyFont="1" applyFill="1" applyBorder="1" applyAlignment="1">
      <alignment horizontal="center" vertical="center"/>
    </xf>
    <xf numFmtId="169" fontId="10" fillId="0" borderId="11" xfId="23" applyNumberFormat="1" applyFont="1" applyBorder="1" applyAlignment="1">
      <alignment horizontal="center" vertical="center"/>
    </xf>
    <xf numFmtId="169" fontId="10" fillId="0" borderId="34" xfId="23" applyNumberFormat="1" applyFont="1" applyBorder="1" applyAlignment="1">
      <alignment horizontal="center" vertical="center"/>
    </xf>
    <xf numFmtId="0" fontId="2" fillId="0" borderId="80" xfId="6" applyNumberFormat="1" applyFont="1" applyBorder="1" applyAlignment="1">
      <alignment horizontal="center" vertical="center"/>
    </xf>
    <xf numFmtId="0" fontId="2" fillId="0" borderId="81" xfId="6" applyNumberFormat="1" applyFont="1" applyBorder="1" applyAlignment="1">
      <alignment horizontal="center" vertical="center"/>
    </xf>
    <xf numFmtId="169" fontId="2" fillId="0" borderId="9" xfId="6" applyNumberFormat="1" applyFont="1" applyFill="1" applyBorder="1" applyAlignment="1">
      <alignment horizontal="center" vertical="center"/>
    </xf>
    <xf numFmtId="169" fontId="2" fillId="0" borderId="28" xfId="6" applyNumberFormat="1" applyFont="1" applyFill="1" applyBorder="1" applyAlignment="1">
      <alignment horizontal="center" vertical="center"/>
    </xf>
    <xf numFmtId="169" fontId="2" fillId="3" borderId="13" xfId="23" applyNumberFormat="1" applyFont="1" applyFill="1" applyBorder="1" applyAlignment="1">
      <alignment horizontal="center" vertical="center"/>
    </xf>
    <xf numFmtId="169" fontId="2" fillId="3" borderId="4" xfId="23" applyNumberFormat="1" applyFont="1" applyFill="1" applyBorder="1" applyAlignment="1">
      <alignment horizontal="center" vertical="center"/>
    </xf>
    <xf numFmtId="0" fontId="52" fillId="0" borderId="0" xfId="9" applyFont="1" applyBorder="1" applyAlignment="1">
      <alignment horizontal="center"/>
    </xf>
    <xf numFmtId="0" fontId="50" fillId="0" borderId="0" xfId="8" applyFont="1" applyAlignment="1">
      <alignment horizontal="center"/>
    </xf>
    <xf numFmtId="0" fontId="64" fillId="0" borderId="0" xfId="8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3" fillId="0" borderId="0" xfId="12" applyFont="1" applyFill="1" applyAlignment="1">
      <alignment horizontal="left" vertical="center" wrapText="1"/>
    </xf>
    <xf numFmtId="4" fontId="24" fillId="0" borderId="0" xfId="10" applyNumberFormat="1" applyFont="1" applyFill="1" applyAlignment="1">
      <alignment horizontal="left" vertical="center" wrapText="1"/>
    </xf>
    <xf numFmtId="0" fontId="27" fillId="0" borderId="0" xfId="12" applyFont="1" applyAlignment="1">
      <alignment horizontal="left" vertical="center" wrapText="1"/>
    </xf>
    <xf numFmtId="0" fontId="5" fillId="0" borderId="0" xfId="10" applyFont="1" applyAlignment="1">
      <alignment horizontal="left" vertical="center" wrapText="1"/>
    </xf>
    <xf numFmtId="0" fontId="28" fillId="0" borderId="0" xfId="10" applyFont="1" applyAlignment="1">
      <alignment horizontal="left" vertical="center" wrapText="1"/>
    </xf>
    <xf numFmtId="0" fontId="28" fillId="0" borderId="0" xfId="5" applyFont="1" applyFill="1" applyAlignment="1">
      <alignment horizontal="left" vertical="center" wrapText="1"/>
    </xf>
    <xf numFmtId="0" fontId="29" fillId="0" borderId="0" xfId="5" applyFont="1" applyAlignment="1">
      <alignment horizontal="left" vertical="center" wrapText="1"/>
    </xf>
    <xf numFmtId="0" fontId="11" fillId="0" borderId="0" xfId="10" applyFont="1" applyAlignment="1">
      <alignment horizontal="center"/>
    </xf>
    <xf numFmtId="0" fontId="11" fillId="0" borderId="0" xfId="10" applyFont="1" applyBorder="1" applyAlignment="1">
      <alignment horizontal="center"/>
    </xf>
    <xf numFmtId="0" fontId="11" fillId="0" borderId="8" xfId="10" applyFont="1" applyBorder="1" applyAlignment="1">
      <alignment horizontal="center"/>
    </xf>
    <xf numFmtId="0" fontId="11" fillId="4" borderId="78" xfId="10" applyFont="1" applyFill="1" applyBorder="1" applyAlignment="1">
      <alignment horizontal="left" vertical="center" wrapText="1"/>
    </xf>
    <xf numFmtId="0" fontId="21" fillId="4" borderId="57" xfId="15" applyFont="1" applyFill="1" applyBorder="1" applyAlignment="1">
      <alignment horizontal="left" vertical="center"/>
    </xf>
    <xf numFmtId="0" fontId="0" fillId="0" borderId="0" xfId="12" applyFont="1" applyAlignment="1">
      <alignment horizontal="center" vertical="center"/>
    </xf>
    <xf numFmtId="0" fontId="1" fillId="0" borderId="0" xfId="12" applyAlignment="1">
      <alignment horizontal="center" vertical="center"/>
    </xf>
    <xf numFmtId="0" fontId="3" fillId="0" borderId="0" xfId="12" applyFont="1" applyAlignment="1">
      <alignment horizontal="center"/>
    </xf>
    <xf numFmtId="0" fontId="3" fillId="0" borderId="73" xfId="12" applyFont="1" applyBorder="1" applyAlignment="1">
      <alignment horizontal="center" vertical="center"/>
    </xf>
    <xf numFmtId="0" fontId="3" fillId="0" borderId="77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7" fillId="0" borderId="7" xfId="14" applyBorder="1" applyAlignment="1">
      <alignment horizontal="center" vertical="center" wrapText="1"/>
    </xf>
    <xf numFmtId="0" fontId="7" fillId="0" borderId="79" xfId="14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/>
    </xf>
    <xf numFmtId="0" fontId="7" fillId="0" borderId="7" xfId="14" applyBorder="1" applyAlignment="1">
      <alignment horizontal="center" vertical="center"/>
    </xf>
    <xf numFmtId="0" fontId="7" fillId="0" borderId="79" xfId="14" applyBorder="1" applyAlignment="1">
      <alignment horizontal="center" vertical="center"/>
    </xf>
    <xf numFmtId="0" fontId="44" fillId="0" borderId="0" xfId="14" applyFont="1" applyAlignment="1">
      <alignment horizontal="left" wrapText="1"/>
    </xf>
    <xf numFmtId="0" fontId="44" fillId="0" borderId="0" xfId="14" applyFont="1" applyAlignment="1">
      <alignment horizontal="left"/>
    </xf>
    <xf numFmtId="0" fontId="17" fillId="0" borderId="0" xfId="0" applyFont="1" applyBorder="1" applyAlignment="1">
      <alignment horizontal="center"/>
    </xf>
    <xf numFmtId="0" fontId="43" fillId="0" borderId="0" xfId="14" applyFont="1" applyAlignment="1">
      <alignment horizontal="center"/>
    </xf>
    <xf numFmtId="0" fontId="43" fillId="0" borderId="54" xfId="14" applyFont="1" applyBorder="1" applyAlignment="1">
      <alignment horizontal="center" vertical="center"/>
    </xf>
    <xf numFmtId="0" fontId="43" fillId="0" borderId="19" xfId="14" applyFont="1" applyBorder="1" applyAlignment="1">
      <alignment horizontal="center" vertical="center"/>
    </xf>
    <xf numFmtId="0" fontId="43" fillId="0" borderId="51" xfId="14" applyFont="1" applyBorder="1" applyAlignment="1">
      <alignment horizontal="center" vertical="center"/>
    </xf>
    <xf numFmtId="0" fontId="43" fillId="0" borderId="10" xfId="14" applyFont="1" applyBorder="1" applyAlignment="1">
      <alignment horizontal="center" vertical="center"/>
    </xf>
    <xf numFmtId="0" fontId="43" fillId="0" borderId="12" xfId="14" applyFont="1" applyBorder="1" applyAlignment="1">
      <alignment horizontal="center" vertical="center"/>
    </xf>
    <xf numFmtId="0" fontId="43" fillId="0" borderId="38" xfId="14" applyFont="1" applyBorder="1" applyAlignment="1">
      <alignment horizontal="center" vertical="center"/>
    </xf>
    <xf numFmtId="0" fontId="43" fillId="0" borderId="10" xfId="14" applyFont="1" applyBorder="1" applyAlignment="1">
      <alignment horizontal="center" vertical="center" wrapText="1"/>
    </xf>
    <xf numFmtId="0" fontId="43" fillId="0" borderId="12" xfId="14" applyFont="1" applyBorder="1" applyAlignment="1">
      <alignment horizontal="center" vertical="center" wrapText="1"/>
    </xf>
    <xf numFmtId="0" fontId="43" fillId="0" borderId="38" xfId="14" applyFont="1" applyBorder="1" applyAlignment="1">
      <alignment horizontal="center" vertical="center" wrapText="1"/>
    </xf>
    <xf numFmtId="0" fontId="43" fillId="0" borderId="10" xfId="14" applyFont="1" applyFill="1" applyBorder="1" applyAlignment="1">
      <alignment horizontal="center" vertical="center"/>
    </xf>
    <xf numFmtId="0" fontId="43" fillId="0" borderId="12" xfId="14" applyFont="1" applyFill="1" applyBorder="1" applyAlignment="1">
      <alignment horizontal="center" vertical="center"/>
    </xf>
    <xf numFmtId="0" fontId="43" fillId="0" borderId="38" xfId="14" applyFont="1" applyFill="1" applyBorder="1" applyAlignment="1">
      <alignment horizontal="center" vertical="center"/>
    </xf>
    <xf numFmtId="0" fontId="43" fillId="0" borderId="23" xfId="14" applyFont="1" applyFill="1" applyBorder="1" applyAlignment="1">
      <alignment horizontal="center" vertical="center"/>
    </xf>
    <xf numFmtId="0" fontId="43" fillId="0" borderId="77" xfId="14" applyFont="1" applyFill="1" applyBorder="1" applyAlignment="1">
      <alignment horizontal="center" vertical="center"/>
    </xf>
    <xf numFmtId="0" fontId="43" fillId="0" borderId="31" xfId="14" applyFont="1" applyFill="1" applyBorder="1" applyAlignment="1">
      <alignment horizontal="center" vertical="center"/>
    </xf>
    <xf numFmtId="0" fontId="43" fillId="0" borderId="50" xfId="14" applyFont="1" applyFill="1" applyBorder="1" applyAlignment="1">
      <alignment horizontal="center" vertical="center"/>
    </xf>
    <xf numFmtId="0" fontId="43" fillId="0" borderId="39" xfId="14" applyFont="1" applyFill="1" applyBorder="1" applyAlignment="1">
      <alignment horizontal="center" vertical="center"/>
    </xf>
    <xf numFmtId="0" fontId="50" fillId="0" borderId="26" xfId="0" applyFont="1" applyBorder="1" applyAlignment="1">
      <alignment horizontal="center" vertical="center" wrapText="1"/>
    </xf>
    <xf numFmtId="0" fontId="50" fillId="0" borderId="41" xfId="0" applyFont="1" applyBorder="1" applyAlignment="1">
      <alignment horizontal="center" vertical="center" wrapText="1"/>
    </xf>
    <xf numFmtId="0" fontId="50" fillId="0" borderId="85" xfId="0" applyFont="1" applyBorder="1" applyAlignment="1">
      <alignment horizontal="center" vertical="center" wrapText="1"/>
    </xf>
    <xf numFmtId="0" fontId="50" fillId="0" borderId="40" xfId="0" applyFont="1" applyBorder="1" applyAlignment="1">
      <alignment horizontal="center" vertical="center" wrapText="1"/>
    </xf>
    <xf numFmtId="0" fontId="50" fillId="0" borderId="86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0" fillId="0" borderId="0" xfId="7" applyFont="1" applyAlignment="1">
      <alignment horizontal="center"/>
    </xf>
    <xf numFmtId="0" fontId="10" fillId="0" borderId="48" xfId="7" applyFont="1" applyBorder="1" applyAlignment="1">
      <alignment horizontal="center" vertical="center" wrapText="1"/>
    </xf>
    <xf numFmtId="0" fontId="10" fillId="0" borderId="20" xfId="7" applyFont="1" applyBorder="1" applyAlignment="1">
      <alignment horizontal="center" vertical="center" wrapText="1"/>
    </xf>
    <xf numFmtId="0" fontId="10" fillId="0" borderId="15" xfId="7" applyFont="1" applyBorder="1" applyAlignment="1">
      <alignment horizontal="center" vertical="center" wrapText="1"/>
    </xf>
    <xf numFmtId="0" fontId="2" fillId="0" borderId="0" xfId="6" applyFont="1" applyAlignment="1">
      <alignment horizontal="left" vertical="center" wrapText="1"/>
    </xf>
    <xf numFmtId="0" fontId="10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14" fontId="2" fillId="0" borderId="0" xfId="6" applyNumberFormat="1" applyFont="1" applyAlignment="1">
      <alignment horizontal="center" vertical="center" wrapText="1"/>
    </xf>
    <xf numFmtId="0" fontId="52" fillId="0" borderId="29" xfId="16" applyFont="1" applyBorder="1" applyAlignment="1">
      <alignment horizontal="center"/>
    </xf>
    <xf numFmtId="0" fontId="52" fillId="0" borderId="30" xfId="16" applyFont="1" applyBorder="1" applyAlignment="1">
      <alignment horizontal="center"/>
    </xf>
    <xf numFmtId="0" fontId="2" fillId="0" borderId="3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38" xfId="16" applyFont="1" applyBorder="1" applyAlignment="1">
      <alignment horizontal="center" vertical="center" wrapText="1"/>
    </xf>
    <xf numFmtId="3" fontId="52" fillId="3" borderId="29" xfId="16" applyNumberFormat="1" applyFont="1" applyFill="1" applyBorder="1" applyAlignment="1">
      <alignment horizontal="left"/>
    </xf>
    <xf numFmtId="3" fontId="52" fillId="3" borderId="60" xfId="16" applyNumberFormat="1" applyFont="1" applyFill="1" applyBorder="1" applyAlignment="1">
      <alignment horizontal="left"/>
    </xf>
    <xf numFmtId="3" fontId="52" fillId="3" borderId="30" xfId="16" applyNumberFormat="1" applyFont="1" applyFill="1" applyBorder="1" applyAlignment="1">
      <alignment horizontal="left"/>
    </xf>
    <xf numFmtId="0" fontId="34" fillId="0" borderId="0" xfId="6" applyFont="1" applyFill="1" applyBorder="1" applyAlignment="1">
      <alignment horizontal="left"/>
    </xf>
    <xf numFmtId="0" fontId="11" fillId="0" borderId="0" xfId="0" applyNumberFormat="1" applyFont="1" applyAlignment="1">
      <alignment horizontal="left" vertical="center" wrapText="1"/>
    </xf>
    <xf numFmtId="0" fontId="52" fillId="0" borderId="60" xfId="16" applyFont="1" applyBorder="1" applyAlignment="1">
      <alignment horizontal="center"/>
    </xf>
    <xf numFmtId="0" fontId="4" fillId="0" borderId="0" xfId="6" applyNumberFormat="1" applyFont="1" applyBorder="1" applyAlignment="1">
      <alignment horizontal="left" vertical="center" wrapText="1"/>
    </xf>
    <xf numFmtId="0" fontId="43" fillId="0" borderId="29" xfId="16" applyFont="1" applyBorder="1" applyAlignment="1">
      <alignment horizontal="center" vertical="center" wrapText="1"/>
    </xf>
    <xf numFmtId="0" fontId="43" fillId="0" borderId="30" xfId="16" applyFont="1" applyBorder="1" applyAlignment="1">
      <alignment horizontal="center" vertical="center" wrapText="1"/>
    </xf>
  </cellXfs>
  <cellStyles count="25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2 2" xfId="6"/>
    <cellStyle name="Обычный 3" xfId="7"/>
    <cellStyle name="Обычный 4" xfId="8"/>
    <cellStyle name="Обычный 5" xfId="9"/>
    <cellStyle name="Обычный_Перевозка бригадного хозяйства" xfId="10"/>
    <cellStyle name="Обычный_Перевозка бригадного хозяйства 2" xfId="11"/>
    <cellStyle name="Обычный_Расчет 4_Транспортные расходы12." xfId="12"/>
    <cellStyle name="Обычный_Расчет 5_Транспортировка вахт" xfId="13"/>
    <cellStyle name="Обычный_Сводный расчет 22сут основной (18сут.) по ТНК  " xfId="14"/>
    <cellStyle name="Обычный_Транспортир бриг хозяйства" xfId="15"/>
    <cellStyle name="Обычный_Энергопоезд 11" xfId="16"/>
    <cellStyle name="Процентный" xfId="17" builtinId="5"/>
    <cellStyle name="Процентный 2" xfId="18"/>
    <cellStyle name="Процентный 3" xfId="19"/>
    <cellStyle name="Стиль 1" xfId="20"/>
    <cellStyle name="Тысячи [0]_ГТМкл" xfId="21"/>
    <cellStyle name="Тысячи_ГТМкл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ozovaNN.RUA21902MM/&#1056;&#1072;&#1073;&#1086;&#1095;&#1080;&#1081;%20&#1089;&#1090;&#1086;&#1083;/&#1041;&#1091;&#1088;&#1077;&#1085;&#1080;&#1077;/&#1044;&#1086;&#1075;&#1086;&#1074;&#1086;&#1088;&#1072;%202014/&#1041;&#1091;&#1088;&#1077;&#1085;&#1080;&#1077;/&#1055;&#1088;&#1080;&#1083;%20%20&#8470;16,18,%2018.1.%20&#1057;&#1074;&#1086;&#1076;%20&#1089;&#1090;-&#1090;&#1080;%20&#1042;&#1052;&#1056;%20&#1080;%20&#1073;&#1091;&#108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5;&#1077;&#1088;&#1077;&#1076;&#1074;&#1080;&#1078;&#1082;&#1080;/&#1042;&#1072;&#1090;&#1080;&#1085;&#1089;&#1082;&#1086;&#1077;%20&#1084;.&#1088;_01.01.13/5&#1084;%20c%20&#1055;&#1042;&#1054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8;&#1088;&#1072;&#1085;&#1089;&#1087;&#1086;&#1088;&#1090;&#1080;&#1088;&#1086;&#1074;&#1082;&#1080;%20&#1041;&#1059;/&#1058;&#1088;&#1072;&#1085;-&#1082;&#1072;%20&#1089;%20&#1042;&#1072;&#1090;&#1072;%20169%20&#1085;&#1072;%20&#1047;&#1059;&#1041;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romovAM/&#1056;&#1072;&#1073;&#1086;&#1095;&#1080;&#1081;%20&#1089;&#1090;&#1086;&#1083;/&#1041;&#1072;&#1083;&#1074;&#1072;&#1085;&#1082;&#1072;_&#1084;&#1086;&#1085;&#1090;_&#1076;&#1077;&#1084;&#1086;&#1085;&#1090;_&#1041;&#1059;_3000_&#1069;&#1059;&#1050;_&#1041;&#1059;_3200_&#1069;&#1059;&#105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IMA/&#1042;&#1052;&#1056;/&#1047;&#1072;&#1087;&#1072;&#1076;&#1085;&#1072;&#1103;%20&#1057;&#1080;&#1073;&#1080;&#1088;&#1100;/&#1041;&#1072;&#1083;&#1074;&#1072;&#1085;&#1082;&#1072;/&#1041;&#1072;&#1083;&#1074;&#1072;&#1085;&#1082;&#1072;_&#1084;&#1086;&#1085;&#1090;_&#1076;&#1077;&#1084;&#1086;&#1085;&#1090;_&#1041;&#1059;_3200_200_&#1044;&#106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8"/>
      <sheetName val="Приложение 18.1"/>
      <sheetName val="Приложение 16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_передвижки"/>
      <sheetName val="Материалы 5м"/>
      <sheetName val="Зарпл_передвижки"/>
      <sheetName val="Зарпл_ПВО"/>
      <sheetName val="3.транспорт 5 м"/>
      <sheetName val="транспорт ПВО "/>
      <sheetName val="4.Аморт_передв. "/>
      <sheetName val="6.ДЭС"/>
      <sheetName val="Услуги УПЗ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СВОД (2)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  <sheetName val="переправа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 t="str">
            <v>Урал трал 30-40 тн.</v>
          </cell>
        </row>
        <row r="45">
          <cell r="B45" t="str">
            <v>Урал тягач (буксировка вагон-домов)</v>
          </cell>
        </row>
        <row r="46">
          <cell r="B46" t="str">
            <v>Урал илосос (вакуумник)</v>
          </cell>
        </row>
        <row r="47">
          <cell r="B47" t="str">
            <v>Урал 555710 АЦ вакуум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8"/>
  <sheetViews>
    <sheetView view="pageBreakPreview" topLeftCell="A28" zoomScaleNormal="100" zoomScaleSheetLayoutView="100" workbookViewId="0">
      <selection activeCell="G19" sqref="G19"/>
    </sheetView>
  </sheetViews>
  <sheetFormatPr defaultColWidth="33.1640625" defaultRowHeight="15.75" x14ac:dyDescent="0.2"/>
  <cols>
    <col min="1" max="1" width="11" style="484" customWidth="1"/>
    <col min="2" max="2" width="52.5" style="484" bestFit="1" customWidth="1"/>
    <col min="3" max="3" width="9.83203125" style="488" bestFit="1" customWidth="1"/>
    <col min="4" max="4" width="9.83203125" style="488" customWidth="1"/>
    <col min="5" max="5" width="17.83203125" style="484" customWidth="1"/>
    <col min="6" max="6" width="13" style="484" customWidth="1"/>
    <col min="7" max="7" width="19.6640625" style="484" customWidth="1"/>
    <col min="8" max="8" width="13.6640625" style="484" customWidth="1"/>
    <col min="9" max="9" width="17" style="484" customWidth="1"/>
    <col min="10" max="10" width="10.6640625" style="484" customWidth="1"/>
    <col min="11" max="11" width="15.6640625" style="484" bestFit="1" customWidth="1"/>
    <col min="12" max="249" width="10.6640625" style="484" customWidth="1"/>
    <col min="250" max="250" width="8.83203125" style="484" customWidth="1"/>
    <col min="251" max="251" width="60.6640625" style="484" customWidth="1"/>
    <col min="252" max="252" width="12.1640625" style="484" customWidth="1"/>
    <col min="253" max="253" width="25.83203125" style="484" customWidth="1"/>
    <col min="254" max="16384" width="33.1640625" style="484"/>
  </cols>
  <sheetData>
    <row r="1" spans="1:9" x14ac:dyDescent="0.2">
      <c r="C1" s="484"/>
      <c r="D1" s="484"/>
      <c r="I1" s="779" t="s">
        <v>320</v>
      </c>
    </row>
    <row r="2" spans="1:9" ht="18.75" x14ac:dyDescent="0.2">
      <c r="A2" s="788" t="s">
        <v>184</v>
      </c>
      <c r="B2" s="788"/>
      <c r="C2" s="788"/>
      <c r="D2" s="788"/>
      <c r="E2" s="788"/>
      <c r="F2" s="788"/>
      <c r="G2" s="788"/>
      <c r="H2" s="788"/>
      <c r="I2" s="788"/>
    </row>
    <row r="3" spans="1:9" ht="15.75" customHeight="1" x14ac:dyDescent="0.2">
      <c r="A3" s="789" t="s">
        <v>205</v>
      </c>
      <c r="B3" s="789"/>
      <c r="C3" s="789"/>
      <c r="D3" s="789"/>
      <c r="E3" s="789"/>
      <c r="F3" s="789"/>
      <c r="G3" s="789"/>
      <c r="H3" s="789"/>
      <c r="I3" s="789"/>
    </row>
    <row r="4" spans="1:9" ht="15.75" customHeight="1" x14ac:dyDescent="0.2">
      <c r="A4" s="789" t="s">
        <v>105</v>
      </c>
      <c r="B4" s="789"/>
      <c r="C4" s="789"/>
      <c r="D4" s="789"/>
      <c r="E4" s="789"/>
      <c r="F4" s="789"/>
      <c r="G4" s="789"/>
      <c r="H4" s="789"/>
      <c r="I4" s="789"/>
    </row>
    <row r="5" spans="1:9" ht="15.75" customHeight="1" x14ac:dyDescent="0.2">
      <c r="A5" s="512"/>
      <c r="B5" s="512"/>
      <c r="C5" s="512"/>
      <c r="D5" s="602"/>
      <c r="E5" s="512"/>
      <c r="F5" s="602"/>
      <c r="G5" s="512"/>
      <c r="H5" s="602"/>
      <c r="I5" s="512"/>
    </row>
    <row r="6" spans="1:9" ht="31.5" customHeight="1" x14ac:dyDescent="0.2">
      <c r="A6" s="484" t="s">
        <v>185</v>
      </c>
      <c r="B6" s="513" t="s">
        <v>248</v>
      </c>
      <c r="C6" s="484"/>
      <c r="D6" s="484"/>
      <c r="G6" s="485" t="s">
        <v>186</v>
      </c>
      <c r="H6" s="485"/>
    </row>
    <row r="7" spans="1:9" x14ac:dyDescent="0.2">
      <c r="B7" s="486" t="s">
        <v>108</v>
      </c>
      <c r="C7" s="487">
        <v>0</v>
      </c>
      <c r="D7" s="487"/>
      <c r="E7" s="488" t="s">
        <v>50</v>
      </c>
      <c r="F7" s="488"/>
      <c r="G7" s="489">
        <v>0</v>
      </c>
      <c r="H7" s="489"/>
    </row>
    <row r="8" spans="1:9" x14ac:dyDescent="0.2">
      <c r="A8" s="488"/>
      <c r="B8" s="486" t="s">
        <v>187</v>
      </c>
      <c r="C8" s="487">
        <v>0</v>
      </c>
      <c r="D8" s="487"/>
      <c r="E8" s="488" t="s">
        <v>50</v>
      </c>
      <c r="F8" s="488"/>
      <c r="G8" s="489">
        <v>0</v>
      </c>
      <c r="H8" s="489"/>
      <c r="I8" s="488"/>
    </row>
    <row r="9" spans="1:9" x14ac:dyDescent="0.2">
      <c r="A9" s="488"/>
      <c r="B9" s="486" t="s">
        <v>188</v>
      </c>
      <c r="C9" s="487">
        <v>0</v>
      </c>
      <c r="D9" s="487"/>
      <c r="E9" s="488" t="s">
        <v>50</v>
      </c>
      <c r="F9" s="488"/>
      <c r="G9" s="491">
        <v>0</v>
      </c>
      <c r="H9" s="491"/>
      <c r="I9" s="488"/>
    </row>
    <row r="10" spans="1:9" x14ac:dyDescent="0.2">
      <c r="A10" s="488"/>
      <c r="B10" s="486" t="s">
        <v>189</v>
      </c>
      <c r="C10" s="487">
        <v>0</v>
      </c>
      <c r="D10" s="487"/>
      <c r="E10" s="488" t="s">
        <v>50</v>
      </c>
      <c r="F10" s="488"/>
      <c r="G10" s="489">
        <v>0</v>
      </c>
      <c r="H10" s="489"/>
      <c r="I10" s="488"/>
    </row>
    <row r="11" spans="1:9" ht="16.5" thickBot="1" x14ac:dyDescent="0.25">
      <c r="C11" s="492"/>
      <c r="D11" s="492"/>
      <c r="I11" s="488"/>
    </row>
    <row r="12" spans="1:9" ht="33.75" customHeight="1" x14ac:dyDescent="0.2">
      <c r="A12" s="790" t="s">
        <v>190</v>
      </c>
      <c r="B12" s="792" t="s">
        <v>191</v>
      </c>
      <c r="C12" s="794" t="s">
        <v>192</v>
      </c>
      <c r="D12" s="796" t="s">
        <v>260</v>
      </c>
      <c r="E12" s="797"/>
      <c r="F12" s="798" t="s">
        <v>249</v>
      </c>
      <c r="G12" s="799"/>
      <c r="H12" s="790" t="s">
        <v>259</v>
      </c>
      <c r="I12" s="800"/>
    </row>
    <row r="13" spans="1:9" ht="39" customHeight="1" thickBot="1" x14ac:dyDescent="0.25">
      <c r="A13" s="791"/>
      <c r="B13" s="793"/>
      <c r="C13" s="795"/>
      <c r="D13" s="646" t="s">
        <v>256</v>
      </c>
      <c r="E13" s="647" t="s">
        <v>261</v>
      </c>
      <c r="F13" s="646" t="s">
        <v>256</v>
      </c>
      <c r="G13" s="647" t="s">
        <v>261</v>
      </c>
      <c r="H13" s="646" t="s">
        <v>256</v>
      </c>
      <c r="I13" s="647" t="s">
        <v>261</v>
      </c>
    </row>
    <row r="14" spans="1:9" ht="16.5" thickBot="1" x14ac:dyDescent="0.25">
      <c r="A14" s="764">
        <v>1</v>
      </c>
      <c r="B14" s="765">
        <v>2</v>
      </c>
      <c r="C14" s="764">
        <v>3</v>
      </c>
      <c r="D14" s="766">
        <v>4</v>
      </c>
      <c r="E14" s="767">
        <v>5</v>
      </c>
      <c r="F14" s="768">
        <v>6</v>
      </c>
      <c r="G14" s="769">
        <v>7</v>
      </c>
      <c r="H14" s="766">
        <v>8</v>
      </c>
      <c r="I14" s="767">
        <v>9</v>
      </c>
    </row>
    <row r="15" spans="1:9" x14ac:dyDescent="0.2">
      <c r="A15" s="493"/>
      <c r="B15" s="494" t="s">
        <v>194</v>
      </c>
      <c r="C15" s="615" t="s">
        <v>195</v>
      </c>
      <c r="D15" s="624"/>
      <c r="E15" s="507">
        <v>0</v>
      </c>
      <c r="F15" s="632"/>
      <c r="G15" s="633">
        <v>0</v>
      </c>
      <c r="H15" s="632"/>
      <c r="I15" s="507">
        <v>0</v>
      </c>
    </row>
    <row r="16" spans="1:9" x14ac:dyDescent="0.2">
      <c r="A16" s="495"/>
      <c r="B16" s="496"/>
      <c r="C16" s="615"/>
      <c r="D16" s="624"/>
      <c r="E16" s="631"/>
      <c r="F16" s="634"/>
      <c r="G16" s="635" t="s">
        <v>196</v>
      </c>
      <c r="H16" s="645"/>
      <c r="I16" s="508"/>
    </row>
    <row r="17" spans="1:9" x14ac:dyDescent="0.2">
      <c r="A17" s="516">
        <v>1</v>
      </c>
      <c r="B17" s="496" t="s">
        <v>6</v>
      </c>
      <c r="C17" s="615"/>
      <c r="D17" s="624"/>
      <c r="E17" s="604">
        <v>0</v>
      </c>
      <c r="F17" s="636"/>
      <c r="G17" s="539">
        <v>0</v>
      </c>
      <c r="H17" s="636"/>
      <c r="I17" s="507">
        <v>0</v>
      </c>
    </row>
    <row r="18" spans="1:9" x14ac:dyDescent="0.2">
      <c r="A18" s="495"/>
      <c r="B18" s="496"/>
      <c r="C18" s="615"/>
      <c r="D18" s="624"/>
      <c r="E18" s="606"/>
      <c r="F18" s="637"/>
      <c r="G18" s="638"/>
      <c r="H18" s="637"/>
      <c r="I18" s="509"/>
    </row>
    <row r="19" spans="1:9" x14ac:dyDescent="0.2">
      <c r="A19" s="516">
        <v>2</v>
      </c>
      <c r="B19" s="496" t="s">
        <v>206</v>
      </c>
      <c r="C19" s="615" t="s">
        <v>257</v>
      </c>
      <c r="D19" s="624"/>
      <c r="E19" s="606">
        <v>0</v>
      </c>
      <c r="F19" s="637"/>
      <c r="G19" s="638">
        <v>0</v>
      </c>
      <c r="H19" s="637"/>
      <c r="I19" s="509">
        <v>0</v>
      </c>
    </row>
    <row r="20" spans="1:9" x14ac:dyDescent="0.2">
      <c r="A20" s="517">
        <v>3</v>
      </c>
      <c r="B20" s="496" t="s">
        <v>148</v>
      </c>
      <c r="C20" s="615"/>
      <c r="D20" s="624"/>
      <c r="E20" s="606"/>
      <c r="F20" s="637"/>
      <c r="G20" s="638"/>
      <c r="H20" s="637"/>
      <c r="I20" s="509"/>
    </row>
    <row r="21" spans="1:9" s="498" customFormat="1" x14ac:dyDescent="0.2">
      <c r="A21" s="517">
        <v>4</v>
      </c>
      <c r="B21" s="497" t="s">
        <v>314</v>
      </c>
      <c r="C21" s="619" t="s">
        <v>121</v>
      </c>
      <c r="D21" s="627"/>
      <c r="E21" s="607">
        <v>0</v>
      </c>
      <c r="F21" s="639"/>
      <c r="G21" s="640">
        <v>0</v>
      </c>
      <c r="H21" s="639"/>
      <c r="I21" s="510">
        <v>0</v>
      </c>
    </row>
    <row r="22" spans="1:9" x14ac:dyDescent="0.2">
      <c r="A22" s="493"/>
      <c r="B22" s="496"/>
      <c r="C22" s="615"/>
      <c r="D22" s="624"/>
      <c r="E22" s="606"/>
      <c r="F22" s="637"/>
      <c r="G22" s="638"/>
      <c r="H22" s="637"/>
      <c r="I22" s="509"/>
    </row>
    <row r="23" spans="1:9" x14ac:dyDescent="0.2">
      <c r="A23" s="516">
        <v>5</v>
      </c>
      <c r="B23" s="496" t="s">
        <v>151</v>
      </c>
      <c r="C23" s="615"/>
      <c r="D23" s="624"/>
      <c r="E23" s="606">
        <f>SUM(E24:E28)</f>
        <v>0</v>
      </c>
      <c r="F23" s="637"/>
      <c r="G23" s="638">
        <f>SUM(G24:G28)</f>
        <v>0</v>
      </c>
      <c r="H23" s="637"/>
      <c r="I23" s="509">
        <f>SUM(I24:I28)</f>
        <v>0</v>
      </c>
    </row>
    <row r="24" spans="1:9" x14ac:dyDescent="0.2">
      <c r="A24" s="514" t="s">
        <v>208</v>
      </c>
      <c r="B24" s="496" t="s">
        <v>197</v>
      </c>
      <c r="C24" s="615" t="s">
        <v>258</v>
      </c>
      <c r="D24" s="624"/>
      <c r="E24" s="608">
        <v>0</v>
      </c>
      <c r="F24" s="641"/>
      <c r="G24" s="642">
        <v>0</v>
      </c>
      <c r="H24" s="641"/>
      <c r="I24" s="511">
        <v>0</v>
      </c>
    </row>
    <row r="25" spans="1:9" x14ac:dyDescent="0.2">
      <c r="A25" s="514" t="s">
        <v>209</v>
      </c>
      <c r="B25" s="496" t="s">
        <v>198</v>
      </c>
      <c r="C25" s="615" t="s">
        <v>258</v>
      </c>
      <c r="D25" s="624"/>
      <c r="E25" s="608">
        <v>0</v>
      </c>
      <c r="F25" s="641"/>
      <c r="G25" s="642">
        <v>0</v>
      </c>
      <c r="H25" s="641"/>
      <c r="I25" s="511">
        <v>0</v>
      </c>
    </row>
    <row r="26" spans="1:9" x14ac:dyDescent="0.2">
      <c r="A26" s="514" t="s">
        <v>210</v>
      </c>
      <c r="B26" s="496" t="s">
        <v>199</v>
      </c>
      <c r="C26" s="615" t="s">
        <v>258</v>
      </c>
      <c r="D26" s="624"/>
      <c r="E26" s="608">
        <v>0</v>
      </c>
      <c r="F26" s="641"/>
      <c r="G26" s="642">
        <v>0</v>
      </c>
      <c r="H26" s="641"/>
      <c r="I26" s="511">
        <v>0</v>
      </c>
    </row>
    <row r="27" spans="1:9" x14ac:dyDescent="0.2">
      <c r="A27" s="514" t="s">
        <v>211</v>
      </c>
      <c r="B27" s="496" t="s">
        <v>200</v>
      </c>
      <c r="C27" s="615" t="s">
        <v>258</v>
      </c>
      <c r="D27" s="624"/>
      <c r="E27" s="608">
        <v>0</v>
      </c>
      <c r="F27" s="641"/>
      <c r="G27" s="642">
        <v>0</v>
      </c>
      <c r="H27" s="641"/>
      <c r="I27" s="511">
        <v>0</v>
      </c>
    </row>
    <row r="28" spans="1:9" x14ac:dyDescent="0.2">
      <c r="A28" s="514" t="s">
        <v>212</v>
      </c>
      <c r="B28" s="496" t="s">
        <v>201</v>
      </c>
      <c r="C28" s="615" t="s">
        <v>258</v>
      </c>
      <c r="D28" s="624"/>
      <c r="E28" s="608">
        <v>0</v>
      </c>
      <c r="F28" s="641"/>
      <c r="G28" s="642">
        <v>0</v>
      </c>
      <c r="H28" s="641"/>
      <c r="I28" s="511">
        <v>0</v>
      </c>
    </row>
    <row r="29" spans="1:9" x14ac:dyDescent="0.2">
      <c r="A29" s="493"/>
      <c r="B29" s="496"/>
      <c r="C29" s="615"/>
      <c r="D29" s="624"/>
      <c r="E29" s="608"/>
      <c r="F29" s="641"/>
      <c r="G29" s="642"/>
      <c r="H29" s="641"/>
      <c r="I29" s="509"/>
    </row>
    <row r="30" spans="1:9" x14ac:dyDescent="0.2">
      <c r="A30" s="516">
        <v>6</v>
      </c>
      <c r="B30" s="496" t="s">
        <v>217</v>
      </c>
      <c r="C30" s="615"/>
      <c r="D30" s="624"/>
      <c r="E30" s="606">
        <v>0</v>
      </c>
      <c r="F30" s="637"/>
      <c r="G30" s="638">
        <v>0</v>
      </c>
      <c r="H30" s="637"/>
      <c r="I30" s="509">
        <v>0</v>
      </c>
    </row>
    <row r="31" spans="1:9" x14ac:dyDescent="0.2">
      <c r="A31" s="493"/>
      <c r="B31" s="496"/>
      <c r="C31" s="615"/>
      <c r="D31" s="624"/>
      <c r="E31" s="606"/>
      <c r="F31" s="637"/>
      <c r="G31" s="638"/>
      <c r="H31" s="637"/>
      <c r="I31" s="509"/>
    </row>
    <row r="32" spans="1:9" x14ac:dyDescent="0.2">
      <c r="A32" s="516">
        <f>A30+1</f>
        <v>7</v>
      </c>
      <c r="B32" s="496" t="s">
        <v>202</v>
      </c>
      <c r="C32" s="615"/>
      <c r="D32" s="624"/>
      <c r="E32" s="606">
        <v>0</v>
      </c>
      <c r="F32" s="637"/>
      <c r="G32" s="638">
        <v>0</v>
      </c>
      <c r="H32" s="637"/>
      <c r="I32" s="507">
        <v>0</v>
      </c>
    </row>
    <row r="33" spans="1:9" x14ac:dyDescent="0.2">
      <c r="A33" s="493"/>
      <c r="B33" s="496"/>
      <c r="C33" s="615"/>
      <c r="D33" s="624"/>
      <c r="E33" s="606"/>
      <c r="F33" s="637"/>
      <c r="G33" s="638"/>
      <c r="H33" s="637"/>
      <c r="I33" s="509"/>
    </row>
    <row r="34" spans="1:9" ht="47.25" x14ac:dyDescent="0.2">
      <c r="A34" s="516">
        <f>A32+1</f>
        <v>8</v>
      </c>
      <c r="B34" s="515" t="s">
        <v>250</v>
      </c>
      <c r="C34" s="615"/>
      <c r="D34" s="624"/>
      <c r="E34" s="606">
        <v>0</v>
      </c>
      <c r="F34" s="637"/>
      <c r="G34" s="640">
        <v>0</v>
      </c>
      <c r="H34" s="639"/>
      <c r="I34" s="509">
        <v>0</v>
      </c>
    </row>
    <row r="35" spans="1:9" x14ac:dyDescent="0.2">
      <c r="A35" s="493"/>
      <c r="B35" s="496"/>
      <c r="C35" s="615"/>
      <c r="D35" s="624"/>
      <c r="E35" s="606"/>
      <c r="F35" s="637"/>
      <c r="G35" s="638"/>
      <c r="H35" s="637"/>
      <c r="I35" s="509"/>
    </row>
    <row r="36" spans="1:9" x14ac:dyDescent="0.2">
      <c r="A36" s="516">
        <f>A34+1</f>
        <v>9</v>
      </c>
      <c r="B36" s="515" t="s">
        <v>213</v>
      </c>
      <c r="C36" s="615"/>
      <c r="D36" s="624"/>
      <c r="E36" s="606">
        <v>0</v>
      </c>
      <c r="F36" s="637"/>
      <c r="G36" s="640">
        <v>0</v>
      </c>
      <c r="H36" s="639"/>
      <c r="I36" s="509">
        <v>0</v>
      </c>
    </row>
    <row r="37" spans="1:9" x14ac:dyDescent="0.2">
      <c r="A37" s="493"/>
      <c r="B37" s="496"/>
      <c r="C37" s="615"/>
      <c r="D37" s="624"/>
      <c r="E37" s="608"/>
      <c r="F37" s="641"/>
      <c r="G37" s="642"/>
      <c r="H37" s="641"/>
      <c r="I37" s="509"/>
    </row>
    <row r="38" spans="1:9" x14ac:dyDescent="0.2">
      <c r="A38" s="516">
        <f>A36+1</f>
        <v>10</v>
      </c>
      <c r="B38" s="496" t="s">
        <v>215</v>
      </c>
      <c r="C38" s="615"/>
      <c r="D38" s="624"/>
      <c r="E38" s="606">
        <f>SUM(E17:E23,E30:E37)</f>
        <v>0</v>
      </c>
      <c r="F38" s="637"/>
      <c r="G38" s="638">
        <f>SUM(G17:G23,G30:G37)</f>
        <v>0</v>
      </c>
      <c r="H38" s="637"/>
      <c r="I38" s="509">
        <f>SUM(I17:I23,I30:I37)</f>
        <v>0</v>
      </c>
    </row>
    <row r="39" spans="1:9" x14ac:dyDescent="0.2">
      <c r="A39" s="615"/>
      <c r="B39" s="496"/>
      <c r="C39" s="615"/>
      <c r="D39" s="624"/>
      <c r="E39" s="606"/>
      <c r="F39" s="637"/>
      <c r="G39" s="638"/>
      <c r="H39" s="637"/>
      <c r="I39" s="509"/>
    </row>
    <row r="40" spans="1:9" x14ac:dyDescent="0.2">
      <c r="A40" s="516">
        <f>A38+1</f>
        <v>11</v>
      </c>
      <c r="B40" s="499" t="s">
        <v>251</v>
      </c>
      <c r="C40" s="615" t="s">
        <v>121</v>
      </c>
      <c r="D40" s="624"/>
      <c r="E40" s="606"/>
      <c r="F40" s="637"/>
      <c r="G40" s="638"/>
      <c r="H40" s="637"/>
      <c r="I40" s="509"/>
    </row>
    <row r="41" spans="1:9" x14ac:dyDescent="0.2">
      <c r="A41" s="615"/>
      <c r="B41" s="496"/>
      <c r="C41" s="615"/>
      <c r="D41" s="624"/>
      <c r="E41" s="606"/>
      <c r="F41" s="637"/>
      <c r="G41" s="638"/>
      <c r="H41" s="637"/>
      <c r="I41" s="509"/>
    </row>
    <row r="42" spans="1:9" s="500" customFormat="1" x14ac:dyDescent="0.2">
      <c r="A42" s="516">
        <f t="shared" ref="A42" si="0">A40+1</f>
        <v>12</v>
      </c>
      <c r="B42" s="499" t="s">
        <v>231</v>
      </c>
      <c r="C42" s="611"/>
      <c r="D42" s="628"/>
      <c r="E42" s="604">
        <f>ROUND(E38*(C42+100%),0)</f>
        <v>0</v>
      </c>
      <c r="F42" s="636"/>
      <c r="G42" s="539">
        <f>ROUND(G38*(C42+100%),0)</f>
        <v>0</v>
      </c>
      <c r="H42" s="636"/>
      <c r="I42" s="507">
        <f>ROUND(I38*(C42+100%),0)</f>
        <v>0</v>
      </c>
    </row>
    <row r="43" spans="1:9" x14ac:dyDescent="0.2">
      <c r="A43" s="615"/>
      <c r="B43" s="496"/>
      <c r="C43" s="617"/>
      <c r="D43" s="625"/>
      <c r="E43" s="606"/>
      <c r="F43" s="637"/>
      <c r="G43" s="638"/>
      <c r="H43" s="637"/>
      <c r="I43" s="509"/>
    </row>
    <row r="44" spans="1:9" x14ac:dyDescent="0.2">
      <c r="A44" s="516">
        <f t="shared" ref="A44" si="1">A42+1</f>
        <v>13</v>
      </c>
      <c r="B44" s="496" t="s">
        <v>252</v>
      </c>
      <c r="C44" s="617" t="s">
        <v>121</v>
      </c>
      <c r="D44" s="625"/>
      <c r="E44" s="606"/>
      <c r="F44" s="637"/>
      <c r="G44" s="638"/>
      <c r="H44" s="637"/>
      <c r="I44" s="509"/>
    </row>
    <row r="45" spans="1:9" x14ac:dyDescent="0.2">
      <c r="A45" s="615"/>
      <c r="B45" s="496"/>
      <c r="C45" s="617"/>
      <c r="D45" s="625"/>
      <c r="E45" s="606"/>
      <c r="F45" s="637"/>
      <c r="G45" s="638"/>
      <c r="H45" s="637"/>
      <c r="I45" s="509"/>
    </row>
    <row r="46" spans="1:9" x14ac:dyDescent="0.2">
      <c r="A46" s="516">
        <f t="shared" ref="A46" si="2">A44+1</f>
        <v>14</v>
      </c>
      <c r="B46" s="499" t="s">
        <v>27</v>
      </c>
      <c r="C46" s="611"/>
      <c r="D46" s="628"/>
      <c r="E46" s="604">
        <f>ROUND(E42*(C46+100%),0)</f>
        <v>0</v>
      </c>
      <c r="F46" s="636"/>
      <c r="G46" s="539">
        <f>ROUND(G42*(C46+100%),0)</f>
        <v>0</v>
      </c>
      <c r="H46" s="636"/>
      <c r="I46" s="604">
        <f>ROUND(I42*(C46+100%),0)</f>
        <v>0</v>
      </c>
    </row>
    <row r="47" spans="1:9" x14ac:dyDescent="0.2">
      <c r="A47" s="615"/>
      <c r="B47" s="499"/>
      <c r="C47" s="613"/>
      <c r="D47" s="629"/>
      <c r="E47" s="604"/>
      <c r="F47" s="636"/>
      <c r="G47" s="539"/>
      <c r="H47" s="636"/>
      <c r="I47" s="604"/>
    </row>
    <row r="48" spans="1:9" ht="31.5" x14ac:dyDescent="0.2">
      <c r="A48" s="516">
        <f t="shared" ref="A48" si="3">A46+1</f>
        <v>15</v>
      </c>
      <c r="B48" s="502" t="s">
        <v>204</v>
      </c>
      <c r="C48" s="613"/>
      <c r="D48" s="629"/>
      <c r="E48" s="604">
        <v>0</v>
      </c>
      <c r="F48" s="636"/>
      <c r="G48" s="539">
        <v>0</v>
      </c>
      <c r="H48" s="636"/>
      <c r="I48" s="604">
        <v>0</v>
      </c>
    </row>
    <row r="49" spans="1:257" x14ac:dyDescent="0.2">
      <c r="A49" s="516"/>
      <c r="B49" s="499"/>
      <c r="C49" s="613"/>
      <c r="D49" s="629"/>
      <c r="E49" s="604"/>
      <c r="F49" s="636"/>
      <c r="G49" s="539"/>
      <c r="H49" s="636"/>
      <c r="I49" s="604"/>
    </row>
    <row r="50" spans="1:257" s="500" customFormat="1" ht="16.5" thickBot="1" x14ac:dyDescent="0.25">
      <c r="A50" s="540">
        <f>A48+1</f>
        <v>16</v>
      </c>
      <c r="B50" s="541" t="s">
        <v>214</v>
      </c>
      <c r="C50" s="609"/>
      <c r="D50" s="630"/>
      <c r="E50" s="603">
        <f>E46+E48</f>
        <v>0</v>
      </c>
      <c r="F50" s="643"/>
      <c r="G50" s="644">
        <f>G46+G48</f>
        <v>0</v>
      </c>
      <c r="H50" s="643"/>
      <c r="I50" s="603">
        <f>I46+I48</f>
        <v>0</v>
      </c>
    </row>
    <row r="51" spans="1:257" s="506" customFormat="1" ht="12" customHeight="1" x14ac:dyDescent="0.2">
      <c r="A51" s="503"/>
      <c r="B51" s="504"/>
      <c r="C51" s="505"/>
      <c r="D51" s="505"/>
      <c r="G51" s="505"/>
      <c r="H51" s="505"/>
      <c r="I51" s="505"/>
    </row>
    <row r="52" spans="1:257" s="506" customFormat="1" ht="12" customHeight="1" x14ac:dyDescent="0.2">
      <c r="A52" s="803" t="s">
        <v>263</v>
      </c>
      <c r="B52" s="803"/>
      <c r="C52" s="803"/>
      <c r="D52" s="803"/>
      <c r="E52" s="803"/>
      <c r="F52" s="803"/>
      <c r="G52" s="803"/>
      <c r="H52" s="803"/>
      <c r="I52" s="803"/>
    </row>
    <row r="53" spans="1:257" s="506" customFormat="1" ht="26.25" customHeight="1" x14ac:dyDescent="0.2">
      <c r="A53" s="802" t="s">
        <v>262</v>
      </c>
      <c r="B53" s="802"/>
      <c r="C53" s="802"/>
      <c r="D53" s="802"/>
      <c r="E53" s="802"/>
      <c r="F53" s="802"/>
      <c r="G53" s="802"/>
      <c r="H53" s="802"/>
      <c r="I53" s="802"/>
    </row>
    <row r="54" spans="1:257" s="488" customFormat="1" ht="15.75" customHeight="1" x14ac:dyDescent="0.2">
      <c r="A54" s="802" t="s">
        <v>264</v>
      </c>
      <c r="B54" s="802"/>
      <c r="C54" s="802"/>
      <c r="D54" s="802"/>
      <c r="E54" s="802"/>
      <c r="F54" s="802"/>
      <c r="G54" s="802"/>
      <c r="H54" s="802"/>
      <c r="I54" s="802"/>
      <c r="J54" s="484"/>
      <c r="K54" s="484"/>
      <c r="L54" s="484"/>
      <c r="M54" s="484"/>
      <c r="N54" s="484"/>
      <c r="O54" s="484"/>
      <c r="P54" s="484"/>
      <c r="Q54" s="484"/>
      <c r="R54" s="484"/>
      <c r="S54" s="484"/>
      <c r="T54" s="484"/>
      <c r="U54" s="484"/>
      <c r="V54" s="484"/>
      <c r="W54" s="484"/>
      <c r="X54" s="484"/>
      <c r="Y54" s="484"/>
      <c r="Z54" s="484"/>
      <c r="AA54" s="484"/>
      <c r="AB54" s="484"/>
      <c r="AC54" s="484"/>
      <c r="AD54" s="484"/>
      <c r="AE54" s="484"/>
      <c r="AF54" s="484"/>
      <c r="AG54" s="484"/>
      <c r="AH54" s="484"/>
      <c r="AI54" s="484"/>
      <c r="AJ54" s="484"/>
      <c r="AK54" s="484"/>
      <c r="AL54" s="484"/>
      <c r="AM54" s="484"/>
      <c r="AN54" s="484"/>
      <c r="AO54" s="484"/>
      <c r="AP54" s="484"/>
      <c r="AQ54" s="484"/>
      <c r="AR54" s="484"/>
      <c r="AS54" s="484"/>
      <c r="AT54" s="484"/>
      <c r="AU54" s="484"/>
      <c r="AV54" s="484"/>
      <c r="AW54" s="484"/>
      <c r="AX54" s="484"/>
      <c r="AY54" s="484"/>
      <c r="AZ54" s="484"/>
      <c r="BA54" s="484"/>
      <c r="BB54" s="484"/>
      <c r="BC54" s="484"/>
      <c r="BD54" s="484"/>
      <c r="BE54" s="484"/>
      <c r="BF54" s="484"/>
      <c r="BG54" s="484"/>
      <c r="BH54" s="484"/>
      <c r="BI54" s="484"/>
      <c r="BJ54" s="484"/>
      <c r="BK54" s="484"/>
      <c r="BL54" s="484"/>
      <c r="BM54" s="484"/>
      <c r="BN54" s="484"/>
      <c r="BO54" s="484"/>
      <c r="BP54" s="484"/>
      <c r="BQ54" s="484"/>
      <c r="BR54" s="484"/>
      <c r="BS54" s="484"/>
      <c r="BT54" s="484"/>
      <c r="BU54" s="484"/>
      <c r="BV54" s="484"/>
      <c r="BW54" s="484"/>
      <c r="BX54" s="484"/>
      <c r="BY54" s="484"/>
      <c r="BZ54" s="484"/>
      <c r="CA54" s="484"/>
      <c r="CB54" s="484"/>
      <c r="CC54" s="484"/>
      <c r="CD54" s="484"/>
      <c r="CE54" s="484"/>
      <c r="CF54" s="484"/>
      <c r="CG54" s="484"/>
      <c r="CH54" s="484"/>
      <c r="CI54" s="484"/>
      <c r="CJ54" s="484"/>
      <c r="CK54" s="484"/>
      <c r="CL54" s="484"/>
      <c r="CM54" s="484"/>
      <c r="CN54" s="484"/>
      <c r="CO54" s="484"/>
      <c r="CP54" s="484"/>
      <c r="CQ54" s="484"/>
      <c r="CR54" s="484"/>
      <c r="CS54" s="484"/>
      <c r="CT54" s="484"/>
      <c r="CU54" s="484"/>
      <c r="CV54" s="484"/>
      <c r="CW54" s="484"/>
      <c r="CX54" s="484"/>
      <c r="CY54" s="484"/>
      <c r="CZ54" s="484"/>
      <c r="DA54" s="484"/>
      <c r="DB54" s="484"/>
      <c r="DC54" s="484"/>
      <c r="DD54" s="484"/>
      <c r="DE54" s="484"/>
      <c r="DF54" s="484"/>
      <c r="DG54" s="484"/>
      <c r="DH54" s="484"/>
      <c r="DI54" s="484"/>
      <c r="DJ54" s="484"/>
      <c r="DK54" s="484"/>
      <c r="DL54" s="484"/>
      <c r="DM54" s="484"/>
      <c r="DN54" s="484"/>
      <c r="DO54" s="484"/>
      <c r="DP54" s="484"/>
      <c r="DQ54" s="484"/>
      <c r="DR54" s="484"/>
      <c r="DS54" s="484"/>
      <c r="DT54" s="484"/>
      <c r="DU54" s="484"/>
      <c r="DV54" s="484"/>
      <c r="DW54" s="484"/>
      <c r="DX54" s="484"/>
      <c r="DY54" s="484"/>
      <c r="DZ54" s="484"/>
      <c r="EA54" s="484"/>
      <c r="EB54" s="484"/>
      <c r="EC54" s="484"/>
      <c r="ED54" s="484"/>
      <c r="EE54" s="484"/>
      <c r="EF54" s="484"/>
      <c r="EG54" s="484"/>
      <c r="EH54" s="484"/>
      <c r="EI54" s="484"/>
      <c r="EJ54" s="484"/>
      <c r="EK54" s="484"/>
      <c r="EL54" s="484"/>
      <c r="EM54" s="484"/>
      <c r="EN54" s="484"/>
      <c r="EO54" s="484"/>
      <c r="EP54" s="484"/>
      <c r="EQ54" s="484"/>
      <c r="ER54" s="484"/>
      <c r="ES54" s="484"/>
      <c r="ET54" s="484"/>
      <c r="EU54" s="484"/>
      <c r="EV54" s="484"/>
      <c r="EW54" s="484"/>
      <c r="EX54" s="484"/>
      <c r="EY54" s="484"/>
      <c r="EZ54" s="484"/>
      <c r="FA54" s="484"/>
      <c r="FB54" s="484"/>
      <c r="FC54" s="484"/>
      <c r="FD54" s="484"/>
      <c r="FE54" s="484"/>
      <c r="FF54" s="484"/>
      <c r="FG54" s="484"/>
      <c r="FH54" s="484"/>
      <c r="FI54" s="484"/>
      <c r="FJ54" s="484"/>
      <c r="FK54" s="484"/>
      <c r="FL54" s="484"/>
      <c r="FM54" s="484"/>
      <c r="FN54" s="484"/>
      <c r="FO54" s="484"/>
      <c r="FP54" s="484"/>
      <c r="FQ54" s="484"/>
      <c r="FR54" s="484"/>
      <c r="FS54" s="484"/>
      <c r="FT54" s="484"/>
      <c r="FU54" s="484"/>
      <c r="FV54" s="484"/>
      <c r="FW54" s="484"/>
      <c r="FX54" s="484"/>
      <c r="FY54" s="484"/>
      <c r="FZ54" s="484"/>
      <c r="GA54" s="484"/>
      <c r="GB54" s="484"/>
      <c r="GC54" s="484"/>
      <c r="GD54" s="484"/>
      <c r="GE54" s="484"/>
      <c r="GF54" s="484"/>
      <c r="GG54" s="484"/>
      <c r="GH54" s="484"/>
      <c r="GI54" s="484"/>
      <c r="GJ54" s="484"/>
      <c r="GK54" s="484"/>
      <c r="GL54" s="484"/>
      <c r="GM54" s="484"/>
      <c r="GN54" s="484"/>
      <c r="GO54" s="484"/>
      <c r="GP54" s="484"/>
      <c r="GQ54" s="484"/>
      <c r="GR54" s="484"/>
      <c r="GS54" s="484"/>
      <c r="GT54" s="484"/>
      <c r="GU54" s="484"/>
      <c r="GV54" s="484"/>
      <c r="GW54" s="484"/>
      <c r="GX54" s="484"/>
      <c r="GY54" s="484"/>
      <c r="GZ54" s="484"/>
      <c r="HA54" s="484"/>
      <c r="HB54" s="484"/>
      <c r="HC54" s="484"/>
      <c r="HD54" s="484"/>
      <c r="HE54" s="484"/>
      <c r="HF54" s="484"/>
      <c r="HG54" s="484"/>
      <c r="HH54" s="484"/>
      <c r="HI54" s="484"/>
      <c r="HJ54" s="484"/>
      <c r="HK54" s="484"/>
      <c r="HL54" s="484"/>
      <c r="HM54" s="484"/>
      <c r="HN54" s="484"/>
      <c r="HO54" s="484"/>
      <c r="HP54" s="484"/>
      <c r="HQ54" s="484"/>
      <c r="HR54" s="484"/>
      <c r="HS54" s="484"/>
      <c r="HT54" s="484"/>
      <c r="HU54" s="484"/>
      <c r="HV54" s="484"/>
      <c r="HW54" s="484"/>
      <c r="HX54" s="484"/>
      <c r="HY54" s="484"/>
      <c r="HZ54" s="484"/>
      <c r="IA54" s="484"/>
      <c r="IB54" s="484"/>
      <c r="IC54" s="484"/>
      <c r="ID54" s="484"/>
      <c r="IE54" s="484"/>
      <c r="IF54" s="484"/>
      <c r="IG54" s="484"/>
      <c r="IH54" s="484"/>
      <c r="II54" s="484"/>
      <c r="IJ54" s="484"/>
      <c r="IK54" s="484"/>
      <c r="IL54" s="484"/>
      <c r="IM54" s="484"/>
      <c r="IN54" s="484"/>
      <c r="IO54" s="484"/>
      <c r="IP54" s="484"/>
      <c r="IQ54" s="484"/>
      <c r="IR54" s="484"/>
      <c r="IS54" s="484"/>
      <c r="IT54" s="484"/>
      <c r="IU54" s="484"/>
      <c r="IV54" s="484"/>
      <c r="IW54" s="484"/>
    </row>
    <row r="56" spans="1:257" x14ac:dyDescent="0.2">
      <c r="A56" s="314"/>
      <c r="B56" s="314"/>
      <c r="C56" s="314"/>
      <c r="D56" s="314"/>
      <c r="E56" s="314"/>
    </row>
    <row r="57" spans="1:257" x14ac:dyDescent="0.2">
      <c r="A57" s="801" t="s">
        <v>265</v>
      </c>
      <c r="B57" s="801"/>
      <c r="C57" s="801"/>
      <c r="D57" s="801"/>
      <c r="E57" s="801"/>
    </row>
    <row r="58" spans="1:257" x14ac:dyDescent="0.2">
      <c r="A58" s="648"/>
      <c r="B58"/>
      <c r="C58"/>
      <c r="D58"/>
      <c r="E58"/>
    </row>
  </sheetData>
  <mergeCells count="13">
    <mergeCell ref="A57:E57"/>
    <mergeCell ref="A54:I54"/>
    <mergeCell ref="A53:I53"/>
    <mergeCell ref="A52:I52"/>
    <mergeCell ref="A4:I4"/>
    <mergeCell ref="A2:I2"/>
    <mergeCell ref="A3:I3"/>
    <mergeCell ref="A12:A13"/>
    <mergeCell ref="B12:B13"/>
    <mergeCell ref="C12:C13"/>
    <mergeCell ref="D12:E12"/>
    <mergeCell ref="F12:G12"/>
    <mergeCell ref="H12:I12"/>
  </mergeCells>
  <phoneticPr fontId="39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6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view="pageBreakPreview" zoomScaleNormal="100" zoomScaleSheetLayoutView="100" workbookViewId="0">
      <selection activeCell="K1" sqref="K1"/>
    </sheetView>
  </sheetViews>
  <sheetFormatPr defaultRowHeight="12.75" x14ac:dyDescent="0.2"/>
  <cols>
    <col min="1" max="1" width="3.83203125" style="161" customWidth="1"/>
    <col min="2" max="2" width="40" style="161" customWidth="1"/>
    <col min="3" max="3" width="10.33203125" style="161" customWidth="1"/>
    <col min="4" max="4" width="8" style="161" customWidth="1"/>
    <col min="5" max="5" width="9.1640625" style="161" customWidth="1"/>
    <col min="6" max="6" width="19.5" style="161" customWidth="1"/>
    <col min="7" max="7" width="16.6640625" style="161" customWidth="1"/>
    <col min="8" max="8" width="28.1640625" style="161" customWidth="1"/>
    <col min="9" max="9" width="16.5" style="161" customWidth="1"/>
    <col min="10" max="10" width="12.1640625" style="161" customWidth="1"/>
    <col min="11" max="11" width="13.5" style="161" customWidth="1"/>
    <col min="12" max="16384" width="9.33203125" style="161"/>
  </cols>
  <sheetData>
    <row r="1" spans="1:17" x14ac:dyDescent="0.2">
      <c r="K1" s="779" t="s">
        <v>329</v>
      </c>
    </row>
    <row r="2" spans="1:17" ht="14.25" x14ac:dyDescent="0.2">
      <c r="A2" s="853" t="s">
        <v>0</v>
      </c>
      <c r="B2" s="853"/>
      <c r="C2" s="853"/>
      <c r="D2" s="853"/>
      <c r="E2" s="853"/>
      <c r="F2" s="853"/>
      <c r="G2" s="853"/>
      <c r="H2" s="853"/>
      <c r="I2" s="853"/>
      <c r="J2" s="853"/>
      <c r="K2" s="298"/>
      <c r="L2" s="298"/>
      <c r="M2" s="298"/>
    </row>
    <row r="3" spans="1:17" x14ac:dyDescent="0.2">
      <c r="A3" s="860" t="s">
        <v>106</v>
      </c>
      <c r="B3" s="860"/>
      <c r="C3" s="860"/>
      <c r="D3" s="860"/>
      <c r="E3" s="860"/>
      <c r="F3" s="860"/>
      <c r="G3" s="860"/>
      <c r="H3" s="860"/>
      <c r="I3" s="860"/>
      <c r="J3" s="860"/>
    </row>
    <row r="4" spans="1:17" x14ac:dyDescent="0.2">
      <c r="A4" s="860" t="s">
        <v>105</v>
      </c>
      <c r="B4" s="860"/>
      <c r="C4" s="860"/>
      <c r="D4" s="860"/>
      <c r="E4" s="860"/>
      <c r="F4" s="860"/>
      <c r="G4" s="860"/>
      <c r="H4" s="860"/>
      <c r="I4" s="860"/>
      <c r="J4" s="860"/>
    </row>
    <row r="5" spans="1:17" ht="13.5" thickBot="1" x14ac:dyDescent="0.25">
      <c r="B5" s="162"/>
    </row>
    <row r="6" spans="1:17" x14ac:dyDescent="0.2">
      <c r="A6" s="163"/>
      <c r="B6" s="164"/>
      <c r="C6" s="163"/>
      <c r="D6" s="165"/>
      <c r="E6" s="166"/>
      <c r="F6" s="861" t="s">
        <v>80</v>
      </c>
      <c r="G6" s="862"/>
      <c r="H6" s="863" t="s">
        <v>81</v>
      </c>
      <c r="I6" s="866" t="s">
        <v>82</v>
      </c>
      <c r="J6" s="167" t="s">
        <v>34</v>
      </c>
      <c r="K6" s="167" t="s">
        <v>34</v>
      </c>
      <c r="L6" s="168"/>
      <c r="M6" s="168"/>
      <c r="N6" s="168"/>
      <c r="O6" s="168"/>
    </row>
    <row r="7" spans="1:17" x14ac:dyDescent="0.2">
      <c r="A7" s="169"/>
      <c r="B7" s="170"/>
      <c r="D7" s="171" t="s">
        <v>31</v>
      </c>
      <c r="E7" s="172" t="s">
        <v>29</v>
      </c>
      <c r="F7" s="173"/>
      <c r="G7" s="174"/>
      <c r="H7" s="864"/>
      <c r="I7" s="867"/>
      <c r="J7" s="175"/>
      <c r="K7" s="175" t="s">
        <v>297</v>
      </c>
      <c r="L7" s="168"/>
      <c r="M7" s="168"/>
      <c r="N7" s="168"/>
      <c r="O7" s="168"/>
    </row>
    <row r="8" spans="1:17" x14ac:dyDescent="0.2">
      <c r="A8" s="176" t="s">
        <v>15</v>
      </c>
      <c r="B8" s="177" t="s">
        <v>35</v>
      </c>
      <c r="C8" s="176" t="s">
        <v>31</v>
      </c>
      <c r="D8" s="171" t="s">
        <v>83</v>
      </c>
      <c r="E8" s="171" t="s">
        <v>36</v>
      </c>
      <c r="F8" s="178" t="s">
        <v>41</v>
      </c>
      <c r="G8" s="179" t="s">
        <v>42</v>
      </c>
      <c r="H8" s="864"/>
      <c r="I8" s="867"/>
      <c r="J8" s="175" t="s">
        <v>22</v>
      </c>
      <c r="K8" s="175" t="s">
        <v>22</v>
      </c>
      <c r="L8" s="168"/>
      <c r="M8" s="168"/>
      <c r="N8" s="168"/>
      <c r="O8" s="168"/>
    </row>
    <row r="9" spans="1:17" ht="13.5" x14ac:dyDescent="0.25">
      <c r="A9" s="176"/>
      <c r="B9" s="177"/>
      <c r="C9" s="180" t="s">
        <v>84</v>
      </c>
      <c r="D9" s="171" t="s">
        <v>85</v>
      </c>
      <c r="E9" s="171" t="s">
        <v>43</v>
      </c>
      <c r="F9" s="181"/>
      <c r="G9" s="182"/>
      <c r="H9" s="864"/>
      <c r="I9" s="867"/>
      <c r="J9" s="175" t="s">
        <v>303</v>
      </c>
      <c r="K9" s="175" t="s">
        <v>303</v>
      </c>
      <c r="L9" s="168"/>
      <c r="M9" s="168"/>
      <c r="N9" s="168"/>
      <c r="O9" s="168"/>
    </row>
    <row r="10" spans="1:17" x14ac:dyDescent="0.2">
      <c r="A10" s="183"/>
      <c r="B10" s="184"/>
      <c r="C10" s="185"/>
      <c r="D10" s="186" t="s">
        <v>86</v>
      </c>
      <c r="E10" s="186"/>
      <c r="F10" s="180" t="s">
        <v>302</v>
      </c>
      <c r="G10" s="175" t="s">
        <v>302</v>
      </c>
      <c r="H10" s="865"/>
      <c r="I10" s="868"/>
      <c r="J10" s="187"/>
      <c r="K10" s="187"/>
      <c r="L10" s="168"/>
      <c r="M10" s="168"/>
      <c r="N10" s="168"/>
      <c r="O10" s="168"/>
    </row>
    <row r="11" spans="1:17" ht="13.5" thickBot="1" x14ac:dyDescent="0.25">
      <c r="A11" s="188">
        <v>1</v>
      </c>
      <c r="B11" s="189">
        <v>2</v>
      </c>
      <c r="C11" s="188">
        <v>3</v>
      </c>
      <c r="D11" s="190">
        <v>4</v>
      </c>
      <c r="E11" s="190">
        <v>5</v>
      </c>
      <c r="F11" s="188">
        <v>6</v>
      </c>
      <c r="G11" s="189">
        <v>7</v>
      </c>
      <c r="H11" s="189">
        <v>8</v>
      </c>
      <c r="I11" s="191">
        <v>9</v>
      </c>
      <c r="J11" s="192">
        <v>10</v>
      </c>
      <c r="K11" s="192">
        <v>11</v>
      </c>
      <c r="L11" s="193"/>
      <c r="M11" s="193"/>
      <c r="N11" s="193"/>
      <c r="O11" s="193"/>
      <c r="P11" s="193"/>
      <c r="Q11" s="193"/>
    </row>
    <row r="12" spans="1:17" x14ac:dyDescent="0.2">
      <c r="A12" s="194"/>
      <c r="B12" s="195"/>
      <c r="C12" s="196"/>
      <c r="D12" s="197"/>
      <c r="E12" s="197"/>
      <c r="F12" s="198"/>
      <c r="G12" s="199"/>
      <c r="H12" s="200"/>
      <c r="I12" s="201"/>
      <c r="J12" s="202"/>
      <c r="K12" s="202"/>
      <c r="L12" s="193"/>
      <c r="M12" s="193"/>
      <c r="N12" s="193"/>
      <c r="O12" s="193"/>
      <c r="P12" s="193"/>
      <c r="Q12" s="193"/>
    </row>
    <row r="13" spans="1:17" x14ac:dyDescent="0.2">
      <c r="A13" s="203">
        <v>1</v>
      </c>
      <c r="B13" s="301" t="s">
        <v>70</v>
      </c>
      <c r="C13" s="299" t="s">
        <v>63</v>
      </c>
      <c r="D13" s="300" t="s">
        <v>63</v>
      </c>
      <c r="E13" s="300" t="s">
        <v>63</v>
      </c>
      <c r="F13" s="210">
        <v>0</v>
      </c>
      <c r="G13" s="211">
        <v>0</v>
      </c>
      <c r="H13" s="212">
        <v>0</v>
      </c>
      <c r="I13" s="208">
        <v>0</v>
      </c>
      <c r="J13" s="213">
        <f>ROUND(F13*H13+G13*I13,0)</f>
        <v>0</v>
      </c>
      <c r="K13" s="213"/>
    </row>
    <row r="14" spans="1:17" x14ac:dyDescent="0.2">
      <c r="A14" s="203"/>
      <c r="B14" s="204"/>
      <c r="C14" s="203"/>
      <c r="D14" s="209"/>
      <c r="E14" s="209"/>
      <c r="F14" s="214"/>
      <c r="G14" s="215"/>
      <c r="H14" s="216" t="s">
        <v>87</v>
      </c>
      <c r="I14" s="217" t="s">
        <v>88</v>
      </c>
      <c r="J14" s="213"/>
      <c r="K14" s="213"/>
    </row>
    <row r="15" spans="1:17" x14ac:dyDescent="0.2">
      <c r="A15" s="203"/>
      <c r="B15" s="204"/>
      <c r="C15" s="203"/>
      <c r="D15" s="209"/>
      <c r="E15" s="209"/>
      <c r="F15" s="218"/>
      <c r="G15" s="215"/>
      <c r="H15" s="212"/>
      <c r="I15" s="208"/>
      <c r="J15" s="213"/>
      <c r="K15" s="213"/>
    </row>
    <row r="16" spans="1:17" x14ac:dyDescent="0.2">
      <c r="A16" s="203">
        <v>2</v>
      </c>
      <c r="B16" s="301" t="s">
        <v>101</v>
      </c>
      <c r="C16" s="299" t="s">
        <v>63</v>
      </c>
      <c r="D16" s="300" t="s">
        <v>63</v>
      </c>
      <c r="E16" s="300" t="s">
        <v>63</v>
      </c>
      <c r="F16" s="210">
        <v>0</v>
      </c>
      <c r="G16" s="211">
        <v>0</v>
      </c>
      <c r="H16" s="212">
        <v>0</v>
      </c>
      <c r="I16" s="208">
        <v>0</v>
      </c>
      <c r="J16" s="213">
        <f>ROUND(F16*H16+G16*I16,0)</f>
        <v>0</v>
      </c>
      <c r="K16" s="213"/>
    </row>
    <row r="17" spans="1:11" x14ac:dyDescent="0.2">
      <c r="A17" s="203"/>
      <c r="B17" s="204"/>
      <c r="C17" s="203"/>
      <c r="D17" s="209"/>
      <c r="E17" s="209"/>
      <c r="F17" s="214"/>
      <c r="G17" s="215"/>
      <c r="H17" s="216" t="s">
        <v>87</v>
      </c>
      <c r="I17" s="217" t="s">
        <v>88</v>
      </c>
      <c r="J17" s="213"/>
      <c r="K17" s="213"/>
    </row>
    <row r="18" spans="1:11" x14ac:dyDescent="0.2">
      <c r="A18" s="203"/>
      <c r="B18" s="204"/>
      <c r="C18" s="203"/>
      <c r="D18" s="209"/>
      <c r="E18" s="209"/>
      <c r="F18" s="218"/>
      <c r="G18" s="215"/>
      <c r="H18" s="212"/>
      <c r="I18" s="208"/>
      <c r="J18" s="213"/>
      <c r="K18" s="213"/>
    </row>
    <row r="19" spans="1:11" x14ac:dyDescent="0.2">
      <c r="A19" s="302">
        <v>3</v>
      </c>
      <c r="B19" s="219" t="s">
        <v>53</v>
      </c>
      <c r="C19" s="180"/>
      <c r="D19" s="171"/>
      <c r="E19" s="171"/>
      <c r="F19" s="205"/>
      <c r="G19" s="206"/>
      <c r="H19" s="207"/>
      <c r="I19" s="208"/>
      <c r="J19" s="220">
        <f>SUM(J13:J18)</f>
        <v>0</v>
      </c>
      <c r="K19" s="220"/>
    </row>
    <row r="20" spans="1:11" x14ac:dyDescent="0.2">
      <c r="A20" s="203"/>
      <c r="B20" s="219"/>
      <c r="C20" s="180"/>
      <c r="D20" s="171"/>
      <c r="E20" s="171"/>
      <c r="F20" s="205"/>
      <c r="G20" s="206"/>
      <c r="H20" s="207"/>
      <c r="I20" s="208"/>
      <c r="J20" s="220"/>
      <c r="K20" s="220"/>
    </row>
    <row r="21" spans="1:11" s="193" customFormat="1" x14ac:dyDescent="0.2">
      <c r="A21" s="221">
        <v>4</v>
      </c>
      <c r="B21" s="222" t="s">
        <v>272</v>
      </c>
      <c r="C21" s="221"/>
      <c r="D21" s="223"/>
      <c r="E21" s="223"/>
      <c r="F21" s="224"/>
      <c r="G21" s="225"/>
      <c r="H21" s="226"/>
      <c r="I21" s="227"/>
      <c r="J21" s="228">
        <f>ROUND(J19*0.18,0)</f>
        <v>0</v>
      </c>
      <c r="K21" s="228"/>
    </row>
    <row r="22" spans="1:11" x14ac:dyDescent="0.2">
      <c r="A22" s="203"/>
      <c r="B22" s="177"/>
      <c r="C22" s="180"/>
      <c r="D22" s="171"/>
      <c r="E22" s="171"/>
      <c r="F22" s="205"/>
      <c r="G22" s="206"/>
      <c r="H22" s="207"/>
      <c r="I22" s="208"/>
      <c r="J22" s="220"/>
      <c r="K22" s="220"/>
    </row>
    <row r="23" spans="1:11" x14ac:dyDescent="0.2">
      <c r="A23" s="302">
        <v>5</v>
      </c>
      <c r="B23" s="219" t="s">
        <v>103</v>
      </c>
      <c r="C23" s="180"/>
      <c r="D23" s="171"/>
      <c r="E23" s="171"/>
      <c r="F23" s="205"/>
      <c r="G23" s="206"/>
      <c r="H23" s="207"/>
      <c r="I23" s="208"/>
      <c r="J23" s="220">
        <f>SUM(J19:J22)</f>
        <v>0</v>
      </c>
      <c r="K23" s="220"/>
    </row>
    <row r="24" spans="1:11" x14ac:dyDescent="0.2">
      <c r="A24" s="203"/>
      <c r="B24" s="177"/>
      <c r="C24" s="180"/>
      <c r="D24" s="171"/>
      <c r="E24" s="171"/>
      <c r="F24" s="205"/>
      <c r="G24" s="206"/>
      <c r="H24" s="207"/>
      <c r="I24" s="208"/>
      <c r="J24" s="229"/>
      <c r="K24" s="229"/>
    </row>
    <row r="25" spans="1:11" s="193" customFormat="1" x14ac:dyDescent="0.2">
      <c r="A25" s="221">
        <v>6</v>
      </c>
      <c r="B25" s="222" t="s">
        <v>273</v>
      </c>
      <c r="C25" s="221"/>
      <c r="D25" s="223"/>
      <c r="E25" s="223"/>
      <c r="F25" s="224"/>
      <c r="G25" s="225"/>
      <c r="H25" s="226"/>
      <c r="I25" s="227"/>
      <c r="J25" s="228">
        <f>ROUND(J23*0.02,0)</f>
        <v>0</v>
      </c>
      <c r="K25" s="228"/>
    </row>
    <row r="26" spans="1:11" x14ac:dyDescent="0.2">
      <c r="A26" s="203"/>
      <c r="B26" s="219"/>
      <c r="C26" s="180"/>
      <c r="D26" s="171"/>
      <c r="E26" s="171"/>
      <c r="F26" s="205"/>
      <c r="G26" s="206"/>
      <c r="H26" s="207"/>
      <c r="I26" s="208"/>
      <c r="J26" s="220"/>
      <c r="K26" s="220"/>
    </row>
    <row r="27" spans="1:11" x14ac:dyDescent="0.2">
      <c r="A27" s="302">
        <v>7</v>
      </c>
      <c r="B27" s="219" t="s">
        <v>99</v>
      </c>
      <c r="C27" s="180"/>
      <c r="D27" s="171"/>
      <c r="E27" s="171"/>
      <c r="F27" s="205"/>
      <c r="G27" s="206"/>
      <c r="H27" s="207"/>
      <c r="I27" s="208"/>
      <c r="J27" s="220">
        <f>SUM(J23:J26)</f>
        <v>0</v>
      </c>
      <c r="K27" s="220"/>
    </row>
    <row r="28" spans="1:11" ht="13.5" thickBot="1" x14ac:dyDescent="0.25">
      <c r="A28" s="230"/>
      <c r="B28" s="231"/>
      <c r="C28" s="232"/>
      <c r="D28" s="233"/>
      <c r="E28" s="233"/>
      <c r="F28" s="234"/>
      <c r="G28" s="235"/>
      <c r="H28" s="236"/>
      <c r="I28" s="237"/>
      <c r="J28" s="238"/>
      <c r="K28" s="238"/>
    </row>
    <row r="29" spans="1:11" x14ac:dyDescent="0.2">
      <c r="A29" s="239"/>
      <c r="B29" s="240"/>
      <c r="C29" s="240"/>
      <c r="D29" s="240"/>
      <c r="E29" s="240"/>
      <c r="F29" s="241"/>
      <c r="G29" s="241"/>
      <c r="H29" s="242"/>
      <c r="I29" s="242"/>
      <c r="J29" s="241"/>
      <c r="K29" s="241"/>
    </row>
    <row r="30" spans="1:11" x14ac:dyDescent="0.2">
      <c r="A30" s="239"/>
      <c r="B30" s="243" t="s">
        <v>56</v>
      </c>
      <c r="C30" s="303"/>
      <c r="D30" s="304"/>
      <c r="E30" s="303"/>
      <c r="F30" s="303"/>
      <c r="G30" s="244"/>
      <c r="H30" s="242"/>
      <c r="I30" s="242"/>
      <c r="J30" s="241"/>
      <c r="K30" s="241"/>
    </row>
    <row r="31" spans="1:11" x14ac:dyDescent="0.2">
      <c r="A31" s="239"/>
      <c r="B31" s="305" t="s">
        <v>74</v>
      </c>
      <c r="C31" s="305"/>
      <c r="D31" s="305"/>
      <c r="E31" s="305"/>
      <c r="F31" s="306"/>
      <c r="G31" s="244"/>
      <c r="H31" s="242"/>
      <c r="I31" s="242"/>
      <c r="J31" s="241"/>
      <c r="K31" s="241"/>
    </row>
    <row r="32" spans="1:11" x14ac:dyDescent="0.2">
      <c r="B32" s="305" t="s">
        <v>282</v>
      </c>
      <c r="C32" s="305"/>
      <c r="D32" s="305"/>
      <c r="E32" s="305"/>
      <c r="F32" s="303"/>
      <c r="G32" s="244"/>
    </row>
    <row r="33" spans="2:11" x14ac:dyDescent="0.2">
      <c r="B33" s="305" t="s">
        <v>283</v>
      </c>
      <c r="C33" s="305"/>
      <c r="D33" s="305"/>
      <c r="E33" s="305"/>
      <c r="F33" s="240"/>
    </row>
    <row r="34" spans="2:11" x14ac:dyDescent="0.2">
      <c r="B34" s="305"/>
      <c r="C34" s="305"/>
      <c r="D34" s="305"/>
      <c r="E34" s="305"/>
      <c r="F34" s="240"/>
    </row>
    <row r="35" spans="2:11" ht="35.25" customHeight="1" x14ac:dyDescent="0.2">
      <c r="B35" s="846" t="s">
        <v>284</v>
      </c>
      <c r="C35" s="846"/>
      <c r="D35" s="846"/>
      <c r="E35" s="245"/>
      <c r="F35" s="858" t="s">
        <v>75</v>
      </c>
      <c r="G35" s="859"/>
      <c r="H35" s="713">
        <v>0</v>
      </c>
      <c r="I35" s="712" t="s">
        <v>293</v>
      </c>
    </row>
    <row r="36" spans="2:11" s="249" customFormat="1" ht="21" customHeight="1" x14ac:dyDescent="0.2">
      <c r="B36" s="307" t="s">
        <v>102</v>
      </c>
      <c r="C36" s="247">
        <v>0</v>
      </c>
      <c r="D36" s="247" t="s">
        <v>49</v>
      </c>
      <c r="E36" s="558" t="s">
        <v>232</v>
      </c>
      <c r="H36" s="713">
        <v>0</v>
      </c>
      <c r="I36" s="248" t="s">
        <v>49</v>
      </c>
    </row>
    <row r="37" spans="2:11" s="249" customFormat="1" ht="22.5" customHeight="1" x14ac:dyDescent="0.2">
      <c r="B37" s="246" t="s">
        <v>89</v>
      </c>
      <c r="C37" s="247">
        <v>0</v>
      </c>
      <c r="D37" s="247" t="s">
        <v>49</v>
      </c>
      <c r="E37" s="250" t="s">
        <v>233</v>
      </c>
      <c r="F37" s="251"/>
      <c r="H37" s="714">
        <v>0</v>
      </c>
      <c r="I37" s="248" t="s">
        <v>49</v>
      </c>
    </row>
    <row r="38" spans="2:11" x14ac:dyDescent="0.2">
      <c r="B38" s="252"/>
      <c r="C38" s="253"/>
      <c r="D38" s="253"/>
      <c r="E38" s="245"/>
    </row>
    <row r="39" spans="2:11" x14ac:dyDescent="0.2">
      <c r="C39" s="253"/>
      <c r="D39" s="253"/>
      <c r="E39" s="245"/>
    </row>
    <row r="40" spans="2:11" x14ac:dyDescent="0.2">
      <c r="B40" s="254" t="s">
        <v>90</v>
      </c>
      <c r="C40" s="255">
        <v>0</v>
      </c>
      <c r="D40" s="256" t="s">
        <v>91</v>
      </c>
      <c r="E40" s="712" t="s">
        <v>295</v>
      </c>
      <c r="H40" s="716">
        <f>ROUNDUP(C40/10,0)</f>
        <v>0</v>
      </c>
      <c r="I40" s="257" t="s">
        <v>92</v>
      </c>
    </row>
    <row r="41" spans="2:11" x14ac:dyDescent="0.2">
      <c r="B41" s="258" t="s">
        <v>294</v>
      </c>
    </row>
    <row r="42" spans="2:11" x14ac:dyDescent="0.2">
      <c r="B42" s="258"/>
      <c r="C42" s="256"/>
      <c r="F42" s="168"/>
    </row>
    <row r="43" spans="2:11" s="142" customFormat="1" ht="18" customHeight="1" x14ac:dyDescent="0.25">
      <c r="B43" s="246" t="s">
        <v>93</v>
      </c>
      <c r="C43" s="259">
        <v>0</v>
      </c>
      <c r="D43" s="246" t="s">
        <v>94</v>
      </c>
      <c r="E43" s="308"/>
      <c r="F43" s="308"/>
      <c r="G43" s="308"/>
      <c r="H43" s="260"/>
      <c r="I43" s="261"/>
      <c r="J43" s="141"/>
      <c r="K43" s="141"/>
    </row>
    <row r="44" spans="2:11" s="134" customFormat="1" x14ac:dyDescent="0.2">
      <c r="B44" s="135"/>
      <c r="C44" s="136"/>
      <c r="D44" s="137"/>
      <c r="E44" s="136"/>
      <c r="F44" s="136"/>
      <c r="G44" s="136"/>
      <c r="H44" s="138"/>
      <c r="I44" s="138"/>
    </row>
    <row r="45" spans="2:11" s="142" customFormat="1" ht="42" customHeight="1" x14ac:dyDescent="0.25">
      <c r="B45" s="851" t="s">
        <v>79</v>
      </c>
      <c r="C45" s="851"/>
      <c r="D45" s="851"/>
      <c r="E45" s="852" t="s">
        <v>288</v>
      </c>
      <c r="F45" s="852"/>
      <c r="G45" s="852"/>
      <c r="H45" s="715">
        <v>0</v>
      </c>
      <c r="I45" s="127" t="s">
        <v>49</v>
      </c>
      <c r="J45" s="141"/>
      <c r="K45" s="141"/>
    </row>
    <row r="46" spans="2:11" s="142" customFormat="1" ht="42.75" customHeight="1" x14ac:dyDescent="0.25">
      <c r="B46" s="143"/>
      <c r="D46" s="144"/>
      <c r="E46" s="852" t="s">
        <v>289</v>
      </c>
      <c r="F46" s="852"/>
      <c r="G46" s="852"/>
      <c r="H46" s="715">
        <v>0</v>
      </c>
      <c r="I46" s="127" t="s">
        <v>49</v>
      </c>
      <c r="J46" s="141"/>
      <c r="K46" s="141"/>
    </row>
    <row r="47" spans="2:11" s="142" customFormat="1" ht="15" x14ac:dyDescent="0.25">
      <c r="B47" s="143"/>
      <c r="D47" s="144"/>
      <c r="E47" s="146"/>
      <c r="F47" s="147"/>
      <c r="G47" s="147"/>
      <c r="H47" s="147"/>
      <c r="I47" s="148"/>
      <c r="J47" s="141"/>
      <c r="K47" s="141"/>
    </row>
    <row r="48" spans="2:11" s="151" customFormat="1" ht="38.25" customHeight="1" x14ac:dyDescent="0.2">
      <c r="B48" s="850" t="s">
        <v>290</v>
      </c>
      <c r="C48" s="850"/>
      <c r="D48" s="850"/>
      <c r="E48" s="849" t="s">
        <v>77</v>
      </c>
      <c r="F48" s="849"/>
      <c r="G48" s="849"/>
      <c r="H48" s="157">
        <v>0</v>
      </c>
      <c r="I48" s="160" t="s">
        <v>78</v>
      </c>
    </row>
    <row r="49" spans="1:9" s="151" customFormat="1" ht="13.5" x14ac:dyDescent="0.2">
      <c r="B49" s="622" t="s">
        <v>76</v>
      </c>
      <c r="C49" s="136"/>
      <c r="D49" s="134"/>
      <c r="E49" s="159"/>
      <c r="F49" s="134"/>
    </row>
    <row r="50" spans="1:9" ht="15" x14ac:dyDescent="0.25">
      <c r="B50" s="143"/>
      <c r="C50" s="149"/>
      <c r="D50" s="150"/>
      <c r="E50" s="150"/>
      <c r="H50" s="143"/>
      <c r="I50" s="149"/>
    </row>
    <row r="51" spans="1:9" ht="15" x14ac:dyDescent="0.25">
      <c r="B51" s="143"/>
      <c r="C51" s="149"/>
      <c r="D51" s="150"/>
      <c r="E51" s="150"/>
      <c r="H51" s="143"/>
      <c r="I51" s="149"/>
    </row>
    <row r="52" spans="1:9" ht="15" x14ac:dyDescent="0.25">
      <c r="B52" s="143"/>
      <c r="C52" s="149"/>
      <c r="D52" s="150"/>
      <c r="E52" s="150"/>
      <c r="H52" s="143"/>
      <c r="I52" s="149"/>
    </row>
    <row r="53" spans="1:9" s="26" customFormat="1" ht="15.75" x14ac:dyDescent="0.2">
      <c r="A53" s="803" t="s">
        <v>263</v>
      </c>
      <c r="B53" s="803"/>
      <c r="C53" s="803"/>
      <c r="D53" s="803"/>
      <c r="E53" s="803"/>
      <c r="F53" s="803"/>
      <c r="G53" s="803"/>
      <c r="H53" s="803"/>
    </row>
    <row r="54" spans="1:9" s="26" customFormat="1" ht="26.25" customHeight="1" x14ac:dyDescent="0.2">
      <c r="A54" s="802" t="s">
        <v>262</v>
      </c>
      <c r="B54" s="802"/>
      <c r="C54" s="802"/>
      <c r="D54" s="802"/>
      <c r="E54" s="802"/>
      <c r="F54" s="802"/>
      <c r="G54" s="802"/>
      <c r="H54" s="802"/>
    </row>
    <row r="55" spans="1:9" s="26" customFormat="1" ht="15.75" x14ac:dyDescent="0.2">
      <c r="A55" s="802" t="s">
        <v>264</v>
      </c>
      <c r="B55" s="802"/>
      <c r="C55" s="802"/>
      <c r="D55" s="802"/>
      <c r="E55" s="802"/>
      <c r="F55" s="802"/>
      <c r="G55" s="802"/>
      <c r="H55" s="802"/>
    </row>
    <row r="56" spans="1:9" s="26" customFormat="1" ht="15.75" x14ac:dyDescent="0.2">
      <c r="A56" s="484"/>
      <c r="B56" s="484"/>
      <c r="C56" s="488"/>
      <c r="D56" s="488"/>
      <c r="E56" s="488"/>
      <c r="F56" s="488"/>
      <c r="G56" s="484"/>
      <c r="H56" s="484"/>
    </row>
    <row r="57" spans="1:9" s="26" customFormat="1" ht="15.75" x14ac:dyDescent="0.2">
      <c r="A57" s="314"/>
      <c r="B57" s="314"/>
      <c r="C57" s="314"/>
      <c r="D57" s="314"/>
      <c r="E57" s="314"/>
      <c r="F57" s="314"/>
      <c r="G57" s="314"/>
      <c r="H57" s="484"/>
    </row>
    <row r="58" spans="1:9" s="26" customFormat="1" ht="15.75" x14ac:dyDescent="0.2">
      <c r="A58" s="801" t="s">
        <v>265</v>
      </c>
      <c r="B58" s="801"/>
      <c r="C58" s="801"/>
      <c r="D58" s="801"/>
      <c r="E58" s="801"/>
      <c r="F58" s="801"/>
      <c r="G58" s="801"/>
      <c r="H58" s="484"/>
    </row>
    <row r="59" spans="1:9" s="151" customFormat="1" x14ac:dyDescent="0.2">
      <c r="B59" s="152"/>
      <c r="D59" s="153"/>
    </row>
    <row r="60" spans="1:9" s="151" customFormat="1" x14ac:dyDescent="0.2">
      <c r="B60" s="152"/>
      <c r="D60" s="153"/>
    </row>
    <row r="61" spans="1:9" s="151" customFormat="1" x14ac:dyDescent="0.2">
      <c r="B61" s="152"/>
      <c r="D61" s="153"/>
    </row>
    <row r="62" spans="1:9" s="151" customFormat="1" x14ac:dyDescent="0.2">
      <c r="B62" s="152"/>
      <c r="D62" s="153"/>
    </row>
    <row r="63" spans="1:9" s="151" customFormat="1" x14ac:dyDescent="0.2">
      <c r="B63" s="152"/>
      <c r="D63" s="153"/>
    </row>
    <row r="64" spans="1:9" s="151" customFormat="1" x14ac:dyDescent="0.2">
      <c r="B64" s="152"/>
      <c r="D64" s="153"/>
    </row>
    <row r="65" spans="2:4" s="151" customFormat="1" x14ac:dyDescent="0.2">
      <c r="B65" s="152"/>
      <c r="D65" s="153"/>
    </row>
  </sheetData>
  <mergeCells count="17">
    <mergeCell ref="A2:J2"/>
    <mergeCell ref="A3:J3"/>
    <mergeCell ref="A4:J4"/>
    <mergeCell ref="F6:G6"/>
    <mergeCell ref="H6:H10"/>
    <mergeCell ref="I6:I10"/>
    <mergeCell ref="F35:G35"/>
    <mergeCell ref="A53:H53"/>
    <mergeCell ref="A54:H54"/>
    <mergeCell ref="A55:H55"/>
    <mergeCell ref="A58:G58"/>
    <mergeCell ref="E46:G46"/>
    <mergeCell ref="B48:D48"/>
    <mergeCell ref="E48:G48"/>
    <mergeCell ref="B35:D35"/>
    <mergeCell ref="B45:D45"/>
    <mergeCell ref="E45:G45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scale="6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zoomScale="85" zoomScaleNormal="100" zoomScaleSheetLayoutView="85" workbookViewId="0">
      <selection sqref="A1:XFD1"/>
    </sheetView>
  </sheetViews>
  <sheetFormatPr defaultRowHeight="15.75" outlineLevelRow="1" x14ac:dyDescent="0.25"/>
  <cols>
    <col min="1" max="1" width="8.5" style="312" customWidth="1"/>
    <col min="2" max="2" width="52" style="309" customWidth="1"/>
    <col min="3" max="3" width="10.5" style="309" customWidth="1"/>
    <col min="4" max="4" width="9.33203125" style="309" bestFit="1"/>
    <col min="5" max="5" width="11.5" style="309" customWidth="1" collapsed="1"/>
    <col min="6" max="6" width="9.1640625" style="309" customWidth="1"/>
    <col min="7" max="7" width="11.1640625" style="309" customWidth="1"/>
    <col min="8" max="16384" width="9.33203125" style="309"/>
  </cols>
  <sheetData>
    <row r="1" spans="1:8" s="786" customFormat="1" ht="18.75" x14ac:dyDescent="0.2">
      <c r="A1" s="785"/>
      <c r="H1" s="782" t="s">
        <v>330</v>
      </c>
    </row>
    <row r="2" spans="1:8" s="26" customFormat="1" x14ac:dyDescent="0.2">
      <c r="A2" s="833" t="s">
        <v>0</v>
      </c>
      <c r="B2" s="833"/>
      <c r="C2" s="833"/>
      <c r="D2" s="833"/>
      <c r="E2" s="833"/>
      <c r="F2" s="833"/>
      <c r="G2" s="833"/>
    </row>
    <row r="3" spans="1:8" ht="20.25" customHeight="1" x14ac:dyDescent="0.25">
      <c r="A3" s="895" t="s">
        <v>122</v>
      </c>
      <c r="B3" s="895"/>
      <c r="C3" s="895"/>
      <c r="D3" s="895"/>
      <c r="E3" s="895"/>
      <c r="F3" s="895"/>
      <c r="G3" s="895"/>
    </row>
    <row r="4" spans="1:8" ht="18.75" x14ac:dyDescent="0.3">
      <c r="A4" s="310"/>
      <c r="B4" s="310"/>
      <c r="C4" s="310"/>
      <c r="D4" s="310"/>
      <c r="E4" s="310"/>
      <c r="F4" s="310"/>
      <c r="G4" s="310"/>
    </row>
    <row r="5" spans="1:8" ht="18.75" x14ac:dyDescent="0.3">
      <c r="A5" s="310"/>
      <c r="B5" s="311" t="s">
        <v>299</v>
      </c>
      <c r="C5" s="311"/>
      <c r="D5" s="310"/>
      <c r="E5" s="310"/>
      <c r="F5" s="310"/>
      <c r="G5" s="310"/>
    </row>
    <row r="6" spans="1:8" ht="48.75" x14ac:dyDescent="0.25">
      <c r="G6" s="313" t="s">
        <v>107</v>
      </c>
    </row>
    <row r="7" spans="1:8" x14ac:dyDescent="0.25">
      <c r="A7" s="309" t="s">
        <v>108</v>
      </c>
      <c r="D7" s="314"/>
      <c r="E7" s="309" t="s">
        <v>50</v>
      </c>
      <c r="G7" s="315">
        <v>0</v>
      </c>
      <c r="H7" s="309" t="s">
        <v>94</v>
      </c>
    </row>
    <row r="8" spans="1:8" x14ac:dyDescent="0.25">
      <c r="A8" s="309" t="s">
        <v>109</v>
      </c>
      <c r="D8" s="316">
        <v>0</v>
      </c>
      <c r="E8" s="309" t="s">
        <v>50</v>
      </c>
      <c r="G8" s="315">
        <v>0</v>
      </c>
      <c r="H8" s="309" t="s">
        <v>94</v>
      </c>
    </row>
    <row r="9" spans="1:8" x14ac:dyDescent="0.25">
      <c r="A9" s="309" t="s">
        <v>110</v>
      </c>
      <c r="D9" s="316">
        <v>0</v>
      </c>
      <c r="E9" s="309" t="s">
        <v>50</v>
      </c>
      <c r="G9" s="315">
        <v>0</v>
      </c>
      <c r="H9" s="309" t="s">
        <v>94</v>
      </c>
    </row>
    <row r="10" spans="1:8" x14ac:dyDescent="0.25">
      <c r="A10" s="309" t="s">
        <v>111</v>
      </c>
      <c r="D10" s="316">
        <v>0</v>
      </c>
      <c r="E10" s="309" t="s">
        <v>50</v>
      </c>
      <c r="G10" s="315">
        <v>0</v>
      </c>
      <c r="H10" s="309" t="s">
        <v>94</v>
      </c>
    </row>
    <row r="11" spans="1:8" ht="16.5" thickBot="1" x14ac:dyDescent="0.3"/>
    <row r="12" spans="1:8" s="317" customFormat="1" x14ac:dyDescent="0.2">
      <c r="A12" s="892" t="s">
        <v>15</v>
      </c>
      <c r="B12" s="890" t="s">
        <v>112</v>
      </c>
      <c r="C12" s="890" t="s">
        <v>300</v>
      </c>
      <c r="D12" s="890" t="s">
        <v>113</v>
      </c>
      <c r="E12" s="890"/>
      <c r="F12" s="890" t="s">
        <v>114</v>
      </c>
      <c r="G12" s="894"/>
    </row>
    <row r="13" spans="1:8" s="317" customFormat="1" ht="63.75" thickBot="1" x14ac:dyDescent="0.25">
      <c r="A13" s="893"/>
      <c r="B13" s="891"/>
      <c r="C13" s="891"/>
      <c r="D13" s="755" t="s">
        <v>255</v>
      </c>
      <c r="E13" s="755" t="s">
        <v>305</v>
      </c>
      <c r="F13" s="755" t="s">
        <v>255</v>
      </c>
      <c r="G13" s="756" t="s">
        <v>305</v>
      </c>
    </row>
    <row r="14" spans="1:8" s="317" customFormat="1" ht="16.5" thickBot="1" x14ac:dyDescent="0.25">
      <c r="A14" s="773">
        <v>1</v>
      </c>
      <c r="B14" s="774">
        <v>2</v>
      </c>
      <c r="C14" s="774">
        <v>3</v>
      </c>
      <c r="D14" s="774">
        <v>4</v>
      </c>
      <c r="E14" s="775">
        <v>5</v>
      </c>
      <c r="F14" s="775">
        <v>6</v>
      </c>
      <c r="G14" s="776">
        <v>7</v>
      </c>
    </row>
    <row r="15" spans="1:8" s="317" customFormat="1" x14ac:dyDescent="0.25">
      <c r="A15" s="737"/>
      <c r="B15" s="728" t="s">
        <v>270</v>
      </c>
      <c r="C15" s="729" t="s">
        <v>49</v>
      </c>
      <c r="D15" s="729"/>
      <c r="E15" s="730"/>
      <c r="F15" s="731"/>
      <c r="G15" s="738"/>
    </row>
    <row r="16" spans="1:8" ht="21.75" customHeight="1" x14ac:dyDescent="0.25">
      <c r="A16" s="739">
        <v>1</v>
      </c>
      <c r="B16" s="318" t="s">
        <v>6</v>
      </c>
      <c r="C16" s="723"/>
      <c r="D16" s="718"/>
      <c r="E16" s="321">
        <v>0</v>
      </c>
      <c r="F16" s="732"/>
      <c r="G16" s="740">
        <v>0</v>
      </c>
    </row>
    <row r="17" spans="1:7" ht="21.75" customHeight="1" x14ac:dyDescent="0.25">
      <c r="A17" s="739">
        <v>2</v>
      </c>
      <c r="B17" s="318" t="s">
        <v>4</v>
      </c>
      <c r="C17" s="723" t="s">
        <v>142</v>
      </c>
      <c r="D17" s="718"/>
      <c r="E17" s="321">
        <v>0</v>
      </c>
      <c r="F17" s="732"/>
      <c r="G17" s="740">
        <v>0</v>
      </c>
    </row>
    <row r="18" spans="1:7" ht="21.75" customHeight="1" x14ac:dyDescent="0.25">
      <c r="A18" s="739">
        <v>3</v>
      </c>
      <c r="B18" s="318" t="s">
        <v>148</v>
      </c>
      <c r="C18" s="723"/>
      <c r="D18" s="718"/>
      <c r="E18" s="321">
        <v>0</v>
      </c>
      <c r="F18" s="732"/>
      <c r="G18" s="740">
        <v>0</v>
      </c>
    </row>
    <row r="19" spans="1:7" ht="21.75" customHeight="1" x14ac:dyDescent="0.25">
      <c r="A19" s="739">
        <v>4</v>
      </c>
      <c r="B19" s="318" t="s">
        <v>314</v>
      </c>
      <c r="C19" s="723" t="s">
        <v>121</v>
      </c>
      <c r="D19" s="719"/>
      <c r="E19" s="321">
        <v>0</v>
      </c>
      <c r="F19" s="732"/>
      <c r="G19" s="740">
        <v>0</v>
      </c>
    </row>
    <row r="20" spans="1:7" ht="21.75" customHeight="1" x14ac:dyDescent="0.25">
      <c r="A20" s="739">
        <v>5</v>
      </c>
      <c r="B20" s="318" t="s">
        <v>115</v>
      </c>
      <c r="C20" s="723"/>
      <c r="D20" s="718"/>
      <c r="E20" s="322">
        <f>SUM(E21:E24)</f>
        <v>0</v>
      </c>
      <c r="F20" s="733"/>
      <c r="G20" s="740">
        <f>SUM(G21:G24)</f>
        <v>0</v>
      </c>
    </row>
    <row r="21" spans="1:7" ht="21.75" customHeight="1" outlineLevel="1" x14ac:dyDescent="0.25">
      <c r="A21" s="741" t="s">
        <v>208</v>
      </c>
      <c r="B21" s="319" t="s">
        <v>116</v>
      </c>
      <c r="C21" s="724"/>
      <c r="D21" s="718"/>
      <c r="E21" s="323">
        <v>0</v>
      </c>
      <c r="F21" s="734"/>
      <c r="G21" s="742">
        <v>0</v>
      </c>
    </row>
    <row r="22" spans="1:7" ht="21.75" customHeight="1" outlineLevel="1" x14ac:dyDescent="0.25">
      <c r="A22" s="741" t="s">
        <v>209</v>
      </c>
      <c r="B22" s="319" t="s">
        <v>117</v>
      </c>
      <c r="C22" s="724"/>
      <c r="D22" s="718"/>
      <c r="E22" s="323">
        <v>0</v>
      </c>
      <c r="F22" s="734"/>
      <c r="G22" s="742">
        <v>0</v>
      </c>
    </row>
    <row r="23" spans="1:7" ht="21.75" customHeight="1" outlineLevel="1" x14ac:dyDescent="0.25">
      <c r="A23" s="741" t="s">
        <v>210</v>
      </c>
      <c r="B23" s="319" t="s">
        <v>118</v>
      </c>
      <c r="C23" s="724"/>
      <c r="D23" s="718"/>
      <c r="E23" s="323">
        <v>0</v>
      </c>
      <c r="F23" s="734"/>
      <c r="G23" s="742">
        <v>0</v>
      </c>
    </row>
    <row r="24" spans="1:7" ht="21.75" customHeight="1" outlineLevel="1" x14ac:dyDescent="0.25">
      <c r="A24" s="741" t="s">
        <v>211</v>
      </c>
      <c r="B24" s="319" t="s">
        <v>119</v>
      </c>
      <c r="C24" s="724"/>
      <c r="D24" s="718"/>
      <c r="E24" s="323">
        <v>0</v>
      </c>
      <c r="F24" s="734"/>
      <c r="G24" s="742">
        <v>0</v>
      </c>
    </row>
    <row r="25" spans="1:7" ht="21.75" customHeight="1" x14ac:dyDescent="0.25">
      <c r="A25" s="739">
        <v>6</v>
      </c>
      <c r="B25" s="320" t="s">
        <v>120</v>
      </c>
      <c r="C25" s="725"/>
      <c r="D25" s="718"/>
      <c r="E25" s="322">
        <v>0</v>
      </c>
      <c r="F25" s="733"/>
      <c r="G25" s="743">
        <v>0</v>
      </c>
    </row>
    <row r="26" spans="1:7" ht="21.75" customHeight="1" x14ac:dyDescent="0.25">
      <c r="A26" s="744">
        <f>A25+1</f>
        <v>7</v>
      </c>
      <c r="B26" s="550" t="s">
        <v>230</v>
      </c>
      <c r="C26" s="726"/>
      <c r="D26" s="720"/>
      <c r="E26" s="551">
        <f>SUM(E16:E20,E25)</f>
        <v>0</v>
      </c>
      <c r="F26" s="735"/>
      <c r="G26" s="745">
        <f>SUM(G16:G20,G25)</f>
        <v>0</v>
      </c>
    </row>
    <row r="27" spans="1:7" ht="21.75" customHeight="1" x14ac:dyDescent="0.25">
      <c r="A27" s="739">
        <f>A26+1</f>
        <v>8</v>
      </c>
      <c r="B27" s="320" t="s">
        <v>231</v>
      </c>
      <c r="C27" s="725" t="s">
        <v>121</v>
      </c>
      <c r="D27" s="721"/>
      <c r="E27" s="322">
        <f>E26*(1+$D27)</f>
        <v>0</v>
      </c>
      <c r="F27" s="733"/>
      <c r="G27" s="743">
        <f>G26*(1+$D27)</f>
        <v>0</v>
      </c>
    </row>
    <row r="28" spans="1:7" ht="21.75" customHeight="1" x14ac:dyDescent="0.25">
      <c r="A28" s="739">
        <f>A27+1</f>
        <v>9</v>
      </c>
      <c r="B28" s="320" t="s">
        <v>27</v>
      </c>
      <c r="C28" s="725" t="s">
        <v>121</v>
      </c>
      <c r="D28" s="721"/>
      <c r="E28" s="322">
        <f>E27*(1+$D28)</f>
        <v>0</v>
      </c>
      <c r="F28" s="733"/>
      <c r="G28" s="743">
        <f>G27*(1+$D28)</f>
        <v>0</v>
      </c>
    </row>
    <row r="29" spans="1:7" s="518" customFormat="1" x14ac:dyDescent="0.25">
      <c r="A29" s="739"/>
      <c r="B29" s="320"/>
      <c r="C29" s="725"/>
      <c r="D29" s="718"/>
      <c r="E29" s="322"/>
      <c r="F29" s="733"/>
      <c r="G29" s="743"/>
    </row>
    <row r="30" spans="1:7" s="518" customFormat="1" x14ac:dyDescent="0.25">
      <c r="A30" s="746">
        <v>10</v>
      </c>
      <c r="B30" s="552" t="s">
        <v>216</v>
      </c>
      <c r="C30" s="727"/>
      <c r="D30" s="722"/>
      <c r="E30" s="553">
        <f>E28</f>
        <v>0</v>
      </c>
      <c r="F30" s="736"/>
      <c r="G30" s="747">
        <f>G28</f>
        <v>0</v>
      </c>
    </row>
    <row r="31" spans="1:7" ht="21.75" customHeight="1" thickBot="1" x14ac:dyDescent="0.3">
      <c r="A31" s="748"/>
      <c r="B31" s="749"/>
      <c r="C31" s="750"/>
      <c r="D31" s="751"/>
      <c r="E31" s="752"/>
      <c r="F31" s="753"/>
      <c r="G31" s="754"/>
    </row>
    <row r="33" spans="1:8" s="26" customFormat="1" x14ac:dyDescent="0.2">
      <c r="A33" s="803" t="s">
        <v>263</v>
      </c>
      <c r="B33" s="803"/>
      <c r="C33" s="803"/>
      <c r="D33" s="803"/>
      <c r="E33" s="803"/>
      <c r="F33" s="803"/>
      <c r="G33" s="803"/>
      <c r="H33" s="803"/>
    </row>
    <row r="34" spans="1:8" s="26" customFormat="1" ht="26.25" customHeight="1" x14ac:dyDescent="0.2">
      <c r="A34" s="802" t="s">
        <v>262</v>
      </c>
      <c r="B34" s="802"/>
      <c r="C34" s="802"/>
      <c r="D34" s="802"/>
      <c r="E34" s="802"/>
      <c r="F34" s="802"/>
      <c r="G34" s="802"/>
      <c r="H34" s="802"/>
    </row>
    <row r="35" spans="1:8" s="26" customFormat="1" x14ac:dyDescent="0.2">
      <c r="A35" s="802" t="s">
        <v>264</v>
      </c>
      <c r="B35" s="802"/>
      <c r="C35" s="802"/>
      <c r="D35" s="802"/>
      <c r="E35" s="802"/>
      <c r="F35" s="802"/>
      <c r="G35" s="802"/>
      <c r="H35" s="802"/>
    </row>
    <row r="36" spans="1:8" s="26" customFormat="1" x14ac:dyDescent="0.2">
      <c r="A36" s="484"/>
      <c r="B36" s="484"/>
      <c r="C36" s="488"/>
      <c r="D36" s="488"/>
      <c r="E36" s="488"/>
      <c r="F36" s="488"/>
      <c r="G36" s="484"/>
      <c r="H36" s="484"/>
    </row>
    <row r="37" spans="1:8" s="26" customFormat="1" x14ac:dyDescent="0.2">
      <c r="A37" s="314"/>
      <c r="B37" s="314"/>
      <c r="C37" s="314"/>
      <c r="D37" s="314"/>
      <c r="E37" s="314"/>
      <c r="F37" s="314"/>
      <c r="G37" s="314"/>
      <c r="H37" s="484"/>
    </row>
    <row r="38" spans="1:8" s="26" customFormat="1" x14ac:dyDescent="0.2">
      <c r="A38" s="801" t="s">
        <v>265</v>
      </c>
      <c r="B38" s="801"/>
      <c r="C38" s="801"/>
      <c r="D38" s="801"/>
      <c r="E38" s="801"/>
      <c r="F38" s="801"/>
      <c r="G38" s="801"/>
      <c r="H38" s="484"/>
    </row>
    <row r="39" spans="1:8" s="26" customFormat="1" x14ac:dyDescent="0.2"/>
    <row r="40" spans="1:8" s="26" customFormat="1" x14ac:dyDescent="0.2"/>
    <row r="41" spans="1:8" s="26" customFormat="1" x14ac:dyDescent="0.2"/>
    <row r="42" spans="1:8" s="26" customFormat="1" x14ac:dyDescent="0.2"/>
    <row r="43" spans="1:8" s="26" customFormat="1" x14ac:dyDescent="0.2"/>
    <row r="44" spans="1:8" s="26" customFormat="1" x14ac:dyDescent="0.2"/>
    <row r="45" spans="1:8" s="26" customFormat="1" x14ac:dyDescent="0.2"/>
    <row r="46" spans="1:8" s="26" customFormat="1" x14ac:dyDescent="0.2"/>
    <row r="47" spans="1:8" s="26" customFormat="1" x14ac:dyDescent="0.2"/>
    <row r="48" spans="1:8" s="26" customFormat="1" x14ac:dyDescent="0.2"/>
  </sheetData>
  <mergeCells count="11">
    <mergeCell ref="A33:H33"/>
    <mergeCell ref="A34:H34"/>
    <mergeCell ref="A35:H35"/>
    <mergeCell ref="A38:G38"/>
    <mergeCell ref="A3:G3"/>
    <mergeCell ref="A2:G2"/>
    <mergeCell ref="C12:C13"/>
    <mergeCell ref="B12:B13"/>
    <mergeCell ref="A12:A13"/>
    <mergeCell ref="F12:G12"/>
    <mergeCell ref="D12:E12"/>
  </mergeCells>
  <phoneticPr fontId="39" type="noConversion"/>
  <pageMargins left="0.7" right="0.7" top="0.75" bottom="0.75" header="0.3" footer="0.3"/>
  <pageSetup scale="7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Normal="100" zoomScaleSheetLayoutView="100" workbookViewId="0">
      <selection activeCell="A4" sqref="A4:E4"/>
    </sheetView>
  </sheetViews>
  <sheetFormatPr defaultRowHeight="15.75" x14ac:dyDescent="0.25"/>
  <cols>
    <col min="1" max="1" width="8.1640625" style="325" customWidth="1"/>
    <col min="2" max="2" width="55.33203125" style="325" customWidth="1"/>
    <col min="3" max="3" width="10.5" style="325" customWidth="1"/>
    <col min="4" max="4" width="13" style="325" customWidth="1"/>
    <col min="5" max="5" width="22.33203125" style="325" customWidth="1"/>
    <col min="6" max="16384" width="9.33203125" style="325"/>
  </cols>
  <sheetData>
    <row r="1" spans="1:7" x14ac:dyDescent="0.25">
      <c r="A1" s="326"/>
      <c r="B1" s="324"/>
      <c r="C1" s="324"/>
      <c r="D1" s="324"/>
      <c r="E1" s="779" t="s">
        <v>331</v>
      </c>
    </row>
    <row r="2" spans="1:7" x14ac:dyDescent="0.25">
      <c r="A2" s="327" t="s">
        <v>0</v>
      </c>
      <c r="B2" s="327"/>
      <c r="C2" s="327"/>
      <c r="D2" s="327"/>
      <c r="E2" s="327"/>
    </row>
    <row r="3" spans="1:7" x14ac:dyDescent="0.25">
      <c r="A3" s="896" t="s">
        <v>123</v>
      </c>
      <c r="B3" s="896"/>
      <c r="C3" s="896"/>
      <c r="D3" s="896"/>
      <c r="E3" s="896"/>
    </row>
    <row r="4" spans="1:7" s="26" customFormat="1" x14ac:dyDescent="0.2">
      <c r="A4" s="833" t="s">
        <v>60</v>
      </c>
      <c r="B4" s="833"/>
      <c r="C4" s="833"/>
      <c r="D4" s="833"/>
      <c r="E4" s="833"/>
      <c r="F4" s="1"/>
      <c r="G4" s="1"/>
    </row>
    <row r="5" spans="1:7" ht="16.5" thickBot="1" x14ac:dyDescent="0.3">
      <c r="A5" s="324"/>
      <c r="B5" s="324"/>
      <c r="C5" s="324"/>
      <c r="D5" s="324"/>
      <c r="E5" s="324"/>
    </row>
    <row r="6" spans="1:7" ht="9" customHeight="1" x14ac:dyDescent="0.25">
      <c r="A6" s="328"/>
      <c r="B6" s="329"/>
      <c r="C6" s="329"/>
      <c r="D6" s="757"/>
      <c r="E6" s="897" t="s">
        <v>124</v>
      </c>
    </row>
    <row r="7" spans="1:7" x14ac:dyDescent="0.25">
      <c r="A7" s="330" t="s">
        <v>15</v>
      </c>
      <c r="B7" s="331" t="s">
        <v>16</v>
      </c>
      <c r="C7" s="331" t="s">
        <v>17</v>
      </c>
      <c r="D7" s="758" t="s">
        <v>256</v>
      </c>
      <c r="E7" s="898"/>
    </row>
    <row r="8" spans="1:7" ht="14.25" customHeight="1" thickBot="1" x14ac:dyDescent="0.3">
      <c r="A8" s="332"/>
      <c r="B8" s="333"/>
      <c r="C8" s="333"/>
      <c r="D8" s="759"/>
      <c r="E8" s="899"/>
    </row>
    <row r="9" spans="1:7" ht="16.5" thickBot="1" x14ac:dyDescent="0.3">
      <c r="A9" s="334">
        <v>1</v>
      </c>
      <c r="B9" s="335">
        <v>2</v>
      </c>
      <c r="C9" s="335">
        <v>3</v>
      </c>
      <c r="D9" s="760">
        <v>4</v>
      </c>
      <c r="E9" s="336">
        <v>5</v>
      </c>
    </row>
    <row r="10" spans="1:7" x14ac:dyDescent="0.25">
      <c r="A10" s="337"/>
      <c r="B10" s="331"/>
      <c r="C10" s="331"/>
      <c r="D10" s="758"/>
      <c r="E10" s="338"/>
    </row>
    <row r="11" spans="1:7" x14ac:dyDescent="0.25">
      <c r="A11" s="339">
        <v>1</v>
      </c>
      <c r="B11" s="340" t="s">
        <v>21</v>
      </c>
      <c r="C11" s="341" t="s">
        <v>142</v>
      </c>
      <c r="D11" s="761"/>
      <c r="E11" s="342">
        <v>0</v>
      </c>
    </row>
    <row r="12" spans="1:7" x14ac:dyDescent="0.25">
      <c r="A12" s="339"/>
      <c r="B12" s="340"/>
      <c r="C12" s="341"/>
      <c r="D12" s="761"/>
      <c r="E12" s="342"/>
    </row>
    <row r="13" spans="1:7" x14ac:dyDescent="0.25">
      <c r="A13" s="339">
        <v>2</v>
      </c>
      <c r="B13" s="340" t="s">
        <v>148</v>
      </c>
      <c r="C13" s="341"/>
      <c r="D13" s="761"/>
      <c r="E13" s="342"/>
    </row>
    <row r="14" spans="1:7" x14ac:dyDescent="0.25">
      <c r="A14" s="339"/>
      <c r="B14" s="340"/>
      <c r="C14" s="341"/>
      <c r="D14" s="761"/>
      <c r="E14" s="342"/>
    </row>
    <row r="15" spans="1:7" s="346" customFormat="1" ht="18" customHeight="1" x14ac:dyDescent="0.25">
      <c r="A15" s="357">
        <v>3</v>
      </c>
      <c r="B15" s="343" t="s">
        <v>314</v>
      </c>
      <c r="C15" s="344" t="s">
        <v>121</v>
      </c>
      <c r="D15" s="762"/>
      <c r="E15" s="345">
        <v>0</v>
      </c>
    </row>
    <row r="16" spans="1:7" ht="14.25" customHeight="1" x14ac:dyDescent="0.25">
      <c r="A16" s="347"/>
      <c r="B16" s="348"/>
      <c r="C16" s="341"/>
      <c r="D16" s="761"/>
      <c r="E16" s="342"/>
    </row>
    <row r="17" spans="1:7" ht="15" customHeight="1" x14ac:dyDescent="0.25">
      <c r="A17" s="357">
        <v>4</v>
      </c>
      <c r="B17" s="348" t="s">
        <v>115</v>
      </c>
      <c r="C17" s="341"/>
      <c r="D17" s="761"/>
      <c r="E17" s="342">
        <v>0</v>
      </c>
    </row>
    <row r="18" spans="1:7" ht="10.5" customHeight="1" x14ac:dyDescent="0.25">
      <c r="A18" s="347"/>
      <c r="B18" s="348"/>
      <c r="C18" s="341"/>
      <c r="D18" s="761"/>
      <c r="E18" s="342"/>
    </row>
    <row r="19" spans="1:7" s="346" customFormat="1" x14ac:dyDescent="0.25">
      <c r="A19" s="349">
        <v>5</v>
      </c>
      <c r="B19" s="350" t="s">
        <v>25</v>
      </c>
      <c r="C19" s="344"/>
      <c r="D19" s="762"/>
      <c r="E19" s="352">
        <f>SUM(E11:E18)</f>
        <v>0</v>
      </c>
    </row>
    <row r="20" spans="1:7" s="346" customFormat="1" x14ac:dyDescent="0.25">
      <c r="A20" s="349"/>
      <c r="B20" s="350"/>
      <c r="C20" s="344"/>
      <c r="D20" s="762"/>
      <c r="E20" s="345"/>
    </row>
    <row r="21" spans="1:7" s="346" customFormat="1" x14ac:dyDescent="0.25">
      <c r="A21" s="349">
        <v>6</v>
      </c>
      <c r="B21" s="351" t="s">
        <v>279</v>
      </c>
      <c r="C21" s="341" t="s">
        <v>121</v>
      </c>
      <c r="D21" s="761"/>
      <c r="E21" s="345">
        <f>E19*0.15</f>
        <v>0</v>
      </c>
    </row>
    <row r="22" spans="1:7" s="346" customFormat="1" x14ac:dyDescent="0.25">
      <c r="A22" s="349"/>
      <c r="B22" s="350"/>
      <c r="C22" s="344"/>
      <c r="D22" s="762"/>
      <c r="E22" s="345"/>
    </row>
    <row r="23" spans="1:7" s="346" customFormat="1" x14ac:dyDescent="0.25">
      <c r="A23" s="349">
        <v>7</v>
      </c>
      <c r="B23" s="350" t="s">
        <v>26</v>
      </c>
      <c r="C23" s="341"/>
      <c r="D23" s="761"/>
      <c r="E23" s="352">
        <f>E19+E21</f>
        <v>0</v>
      </c>
    </row>
    <row r="24" spans="1:7" s="346" customFormat="1" x14ac:dyDescent="0.25">
      <c r="A24" s="349"/>
      <c r="B24" s="350"/>
      <c r="C24" s="344"/>
      <c r="D24" s="762"/>
      <c r="E24" s="352"/>
    </row>
    <row r="25" spans="1:7" s="346" customFormat="1" x14ac:dyDescent="0.25">
      <c r="A25" s="349">
        <v>8</v>
      </c>
      <c r="B25" s="351" t="s">
        <v>304</v>
      </c>
      <c r="C25" s="341" t="s">
        <v>121</v>
      </c>
      <c r="D25" s="761"/>
      <c r="E25" s="345">
        <f>E23*0.1</f>
        <v>0</v>
      </c>
    </row>
    <row r="26" spans="1:7" s="346" customFormat="1" x14ac:dyDescent="0.25">
      <c r="A26" s="349"/>
      <c r="B26" s="350"/>
      <c r="C26" s="344"/>
      <c r="D26" s="762"/>
      <c r="E26" s="352"/>
    </row>
    <row r="27" spans="1:7" ht="16.5" thickBot="1" x14ac:dyDescent="0.3">
      <c r="A27" s="554">
        <v>9</v>
      </c>
      <c r="B27" s="555" t="s">
        <v>216</v>
      </c>
      <c r="C27" s="557"/>
      <c r="D27" s="763"/>
      <c r="E27" s="556">
        <f>E25+E23</f>
        <v>0</v>
      </c>
      <c r="G27" s="353"/>
    </row>
    <row r="28" spans="1:7" x14ac:dyDescent="0.25">
      <c r="A28" s="354"/>
      <c r="B28" s="355"/>
      <c r="C28" s="356"/>
      <c r="D28" s="356"/>
      <c r="E28" s="356"/>
    </row>
    <row r="30" spans="1:7" s="518" customFormat="1" x14ac:dyDescent="0.25">
      <c r="A30" s="803" t="s">
        <v>263</v>
      </c>
      <c r="B30" s="803"/>
      <c r="C30" s="803"/>
      <c r="D30" s="803"/>
      <c r="E30" s="803"/>
    </row>
    <row r="31" spans="1:7" s="518" customFormat="1" ht="18" customHeight="1" x14ac:dyDescent="0.25">
      <c r="A31" s="802" t="s">
        <v>276</v>
      </c>
      <c r="B31" s="802"/>
      <c r="C31" s="802"/>
      <c r="D31" s="802"/>
      <c r="E31" s="802"/>
    </row>
    <row r="32" spans="1:7" s="518" customFormat="1" ht="30.75" customHeight="1" x14ac:dyDescent="0.25">
      <c r="A32" s="802" t="s">
        <v>262</v>
      </c>
      <c r="B32" s="802"/>
      <c r="C32" s="802"/>
      <c r="D32" s="802"/>
      <c r="E32" s="802"/>
    </row>
    <row r="33" spans="1:5" s="518" customFormat="1" ht="15" x14ac:dyDescent="0.25">
      <c r="A33" s="802" t="s">
        <v>264</v>
      </c>
      <c r="B33" s="802"/>
      <c r="C33" s="802"/>
      <c r="D33" s="802"/>
      <c r="E33" s="802"/>
    </row>
    <row r="34" spans="1:5" s="518" customFormat="1" ht="15" x14ac:dyDescent="0.25"/>
    <row r="35" spans="1:5" s="518" customFormat="1" ht="15" x14ac:dyDescent="0.25">
      <c r="A35" s="314"/>
      <c r="B35" s="314"/>
      <c r="C35" s="314"/>
      <c r="D35" s="314"/>
      <c r="E35" s="314"/>
    </row>
    <row r="36" spans="1:5" s="518" customFormat="1" ht="15" x14ac:dyDescent="0.25">
      <c r="A36" s="801" t="s">
        <v>265</v>
      </c>
      <c r="B36" s="801"/>
      <c r="C36" s="801"/>
      <c r="D36" s="660"/>
      <c r="E36" s="660"/>
    </row>
    <row r="37" spans="1:5" s="518" customFormat="1" ht="15" x14ac:dyDescent="0.25"/>
    <row r="38" spans="1:5" s="518" customFormat="1" ht="15" x14ac:dyDescent="0.25"/>
    <row r="39" spans="1:5" s="518" customFormat="1" ht="15" x14ac:dyDescent="0.25"/>
    <row r="40" spans="1:5" s="518" customFormat="1" ht="15" x14ac:dyDescent="0.25"/>
    <row r="41" spans="1:5" s="518" customFormat="1" ht="15" x14ac:dyDescent="0.25"/>
    <row r="42" spans="1:5" s="518" customFormat="1" ht="15" x14ac:dyDescent="0.25"/>
    <row r="43" spans="1:5" s="518" customFormat="1" ht="15" x14ac:dyDescent="0.25"/>
  </sheetData>
  <mergeCells count="8">
    <mergeCell ref="A32:E32"/>
    <mergeCell ref="A33:E33"/>
    <mergeCell ref="A36:C36"/>
    <mergeCell ref="A3:E3"/>
    <mergeCell ref="E6:E8"/>
    <mergeCell ref="A4:E4"/>
    <mergeCell ref="A30:E30"/>
    <mergeCell ref="A31:E31"/>
  </mergeCells>
  <phoneticPr fontId="39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view="pageBreakPreview" zoomScale="85" zoomScaleNormal="100" zoomScaleSheetLayoutView="85" workbookViewId="0">
      <selection activeCell="I22" sqref="I22"/>
    </sheetView>
  </sheetViews>
  <sheetFormatPr defaultRowHeight="12.75" outlineLevelRow="1" x14ac:dyDescent="0.2"/>
  <cols>
    <col min="1" max="1" width="5.5" style="482" customWidth="1"/>
    <col min="2" max="2" width="35.6640625" style="482" customWidth="1"/>
    <col min="3" max="3" width="16.1640625" style="482" customWidth="1"/>
    <col min="4" max="4" width="10.5" style="482" customWidth="1"/>
    <col min="5" max="5" width="18.33203125" style="482" customWidth="1"/>
    <col min="6" max="6" width="13.5" style="482" customWidth="1"/>
    <col min="7" max="7" width="15.6640625" style="482" customWidth="1"/>
    <col min="8" max="9" width="15.5" style="482" customWidth="1"/>
    <col min="10" max="10" width="14.6640625" style="482" customWidth="1"/>
    <col min="11" max="11" width="15.83203125" style="482" customWidth="1"/>
    <col min="12" max="12" width="17.5" style="482" customWidth="1"/>
    <col min="13" max="13" width="15.83203125" style="482" bestFit="1" customWidth="1"/>
    <col min="14" max="14" width="19.33203125" style="482" customWidth="1"/>
    <col min="15" max="16384" width="9.33203125" style="482"/>
  </cols>
  <sheetData>
    <row r="1" spans="1:12" ht="18.75" customHeight="1" x14ac:dyDescent="0.2">
      <c r="L1" s="778" t="s">
        <v>332</v>
      </c>
    </row>
    <row r="2" spans="1:12" s="358" customFormat="1" ht="15.75" customHeight="1" x14ac:dyDescent="0.2">
      <c r="A2" s="901" t="s">
        <v>125</v>
      </c>
      <c r="B2" s="901"/>
      <c r="C2" s="901"/>
      <c r="D2" s="901"/>
      <c r="E2" s="901"/>
      <c r="F2" s="901"/>
      <c r="G2" s="901"/>
      <c r="H2" s="901"/>
      <c r="I2" s="901"/>
      <c r="J2" s="901"/>
      <c r="K2" s="901"/>
      <c r="L2" s="901"/>
    </row>
    <row r="3" spans="1:12" s="358" customFormat="1" ht="21" customHeight="1" x14ac:dyDescent="0.2">
      <c r="A3" s="901" t="s">
        <v>126</v>
      </c>
      <c r="B3" s="901"/>
      <c r="C3" s="901"/>
      <c r="D3" s="901"/>
      <c r="E3" s="901"/>
      <c r="F3" s="901"/>
      <c r="G3" s="901"/>
      <c r="H3" s="901"/>
      <c r="I3" s="901"/>
      <c r="J3" s="901"/>
      <c r="K3" s="901"/>
      <c r="L3" s="901"/>
    </row>
    <row r="4" spans="1:12" s="358" customFormat="1" ht="27" customHeight="1" x14ac:dyDescent="0.2">
      <c r="A4" s="900"/>
      <c r="B4" s="900"/>
      <c r="C4" s="359"/>
      <c r="D4" s="359"/>
      <c r="E4" s="359"/>
      <c r="F4" s="902"/>
      <c r="G4" s="902"/>
    </row>
    <row r="5" spans="1:12" s="358" customFormat="1" ht="22.5" customHeight="1" x14ac:dyDescent="0.2">
      <c r="A5" s="900" t="s">
        <v>127</v>
      </c>
      <c r="B5" s="900"/>
      <c r="C5" s="483" t="s">
        <v>171</v>
      </c>
      <c r="D5" s="483"/>
      <c r="E5" s="483"/>
      <c r="F5" s="483"/>
      <c r="G5" s="483"/>
      <c r="H5" s="483"/>
      <c r="I5" s="360"/>
      <c r="J5" s="360"/>
      <c r="K5" s="360"/>
    </row>
    <row r="6" spans="1:12" s="358" customFormat="1" ht="22.5" customHeight="1" x14ac:dyDescent="0.2">
      <c r="A6" s="900" t="s">
        <v>128</v>
      </c>
      <c r="B6" s="900"/>
      <c r="C6" s="359"/>
      <c r="D6" s="359"/>
      <c r="E6" s="359"/>
      <c r="F6" s="359"/>
      <c r="G6" s="361"/>
      <c r="H6" s="362"/>
    </row>
    <row r="7" spans="1:12" s="358" customFormat="1" ht="24.75" customHeight="1" outlineLevel="1" x14ac:dyDescent="0.2">
      <c r="A7" s="900" t="s">
        <v>129</v>
      </c>
      <c r="B7" s="900"/>
      <c r="C7" s="903"/>
      <c r="D7" s="903"/>
      <c r="E7" s="359"/>
      <c r="F7" s="359"/>
      <c r="G7" s="359"/>
    </row>
    <row r="8" spans="1:12" s="358" customFormat="1" ht="24.75" customHeight="1" outlineLevel="1" x14ac:dyDescent="0.2">
      <c r="A8" s="900" t="s">
        <v>130</v>
      </c>
      <c r="B8" s="900"/>
      <c r="C8" s="903"/>
      <c r="D8" s="903"/>
      <c r="E8" s="359"/>
      <c r="F8" s="359"/>
      <c r="G8" s="359"/>
    </row>
    <row r="9" spans="1:12" s="358" customFormat="1" ht="24.75" customHeight="1" x14ac:dyDescent="0.2">
      <c r="A9" s="900" t="s">
        <v>313</v>
      </c>
      <c r="B9" s="900"/>
      <c r="C9" s="623"/>
      <c r="D9" s="623"/>
      <c r="E9" s="359"/>
      <c r="F9" s="359"/>
      <c r="G9" s="359"/>
    </row>
    <row r="10" spans="1:12" s="364" customFormat="1" ht="27" customHeight="1" x14ac:dyDescent="0.25">
      <c r="A10" s="363" t="s">
        <v>5</v>
      </c>
      <c r="B10" s="363" t="s">
        <v>131</v>
      </c>
      <c r="D10" s="365"/>
      <c r="E10" s="365"/>
      <c r="F10" s="365"/>
    </row>
    <row r="11" spans="1:12" s="367" customFormat="1" ht="15.75" x14ac:dyDescent="0.25">
      <c r="A11" s="906" t="s">
        <v>132</v>
      </c>
      <c r="B11" s="366"/>
      <c r="C11" s="366"/>
      <c r="D11" s="366" t="s">
        <v>31</v>
      </c>
      <c r="E11" s="366" t="s">
        <v>133</v>
      </c>
      <c r="F11" s="366" t="s">
        <v>134</v>
      </c>
      <c r="G11" s="366" t="s">
        <v>135</v>
      </c>
      <c r="H11" s="366" t="s">
        <v>34</v>
      </c>
      <c r="I11" s="366" t="s">
        <v>136</v>
      </c>
    </row>
    <row r="12" spans="1:12" s="367" customFormat="1" ht="15.75" x14ac:dyDescent="0.25">
      <c r="A12" s="907"/>
      <c r="B12" s="368" t="s">
        <v>137</v>
      </c>
      <c r="C12" s="368" t="s">
        <v>138</v>
      </c>
      <c r="D12" s="368"/>
      <c r="E12" s="368" t="s">
        <v>139</v>
      </c>
      <c r="F12" s="368" t="s">
        <v>140</v>
      </c>
      <c r="G12" s="368" t="s">
        <v>140</v>
      </c>
      <c r="H12" s="368" t="s">
        <v>141</v>
      </c>
      <c r="I12" s="368" t="s">
        <v>48</v>
      </c>
    </row>
    <row r="13" spans="1:12" s="367" customFormat="1" ht="15.75" x14ac:dyDescent="0.25">
      <c r="A13" s="908"/>
      <c r="B13" s="369"/>
      <c r="C13" s="369"/>
      <c r="D13" s="369" t="s">
        <v>142</v>
      </c>
      <c r="E13" s="369"/>
      <c r="F13" s="369" t="s">
        <v>49</v>
      </c>
      <c r="G13" s="369" t="s">
        <v>143</v>
      </c>
      <c r="H13" s="369" t="s">
        <v>144</v>
      </c>
      <c r="I13" s="369"/>
    </row>
    <row r="14" spans="1:12" s="367" customFormat="1" ht="15.75" x14ac:dyDescent="0.25">
      <c r="A14" s="370">
        <v>1</v>
      </c>
      <c r="B14" s="371" t="s">
        <v>172</v>
      </c>
      <c r="C14" s="372" t="s">
        <v>176</v>
      </c>
      <c r="D14" s="373">
        <v>0</v>
      </c>
      <c r="E14" s="374">
        <v>0</v>
      </c>
      <c r="F14" s="373">
        <v>0</v>
      </c>
      <c r="G14" s="375">
        <f>F14*D14*E14</f>
        <v>0</v>
      </c>
      <c r="H14" s="376"/>
      <c r="I14" s="373"/>
    </row>
    <row r="15" spans="1:12" s="367" customFormat="1" ht="15.75" x14ac:dyDescent="0.25">
      <c r="A15" s="370">
        <v>2</v>
      </c>
      <c r="B15" s="371" t="s">
        <v>173</v>
      </c>
      <c r="C15" s="372" t="s">
        <v>176</v>
      </c>
      <c r="D15" s="373">
        <v>0</v>
      </c>
      <c r="E15" s="374">
        <v>0</v>
      </c>
      <c r="F15" s="373">
        <v>0</v>
      </c>
      <c r="G15" s="375">
        <f>F15*D15*E15</f>
        <v>0</v>
      </c>
      <c r="H15" s="376"/>
      <c r="I15" s="373"/>
    </row>
    <row r="16" spans="1:12" s="367" customFormat="1" ht="15.75" x14ac:dyDescent="0.25">
      <c r="A16" s="370">
        <v>3</v>
      </c>
      <c r="B16" s="371" t="s">
        <v>174</v>
      </c>
      <c r="C16" s="372" t="s">
        <v>176</v>
      </c>
      <c r="D16" s="373">
        <v>0</v>
      </c>
      <c r="E16" s="374">
        <v>0</v>
      </c>
      <c r="F16" s="373">
        <v>0</v>
      </c>
      <c r="G16" s="375">
        <f>F16*D16*E16</f>
        <v>0</v>
      </c>
      <c r="H16" s="376"/>
      <c r="I16" s="373"/>
    </row>
    <row r="17" spans="1:15" s="367" customFormat="1" ht="15.75" x14ac:dyDescent="0.25">
      <c r="A17" s="370">
        <v>4</v>
      </c>
      <c r="B17" s="371" t="s">
        <v>175</v>
      </c>
      <c r="C17" s="372" t="s">
        <v>176</v>
      </c>
      <c r="D17" s="373">
        <v>0</v>
      </c>
      <c r="E17" s="374">
        <v>0</v>
      </c>
      <c r="F17" s="373">
        <v>0</v>
      </c>
      <c r="G17" s="375">
        <f>F17*D17*E17</f>
        <v>0</v>
      </c>
      <c r="H17" s="376"/>
      <c r="I17" s="373"/>
    </row>
    <row r="18" spans="1:15" s="367" customFormat="1" ht="22.5" customHeight="1" x14ac:dyDescent="0.25">
      <c r="A18" s="909"/>
      <c r="B18" s="910"/>
      <c r="C18" s="911"/>
      <c r="D18" s="377">
        <f>SUM(D14:D17)</f>
        <v>0</v>
      </c>
      <c r="E18" s="378"/>
      <c r="F18" s="377"/>
      <c r="G18" s="377">
        <f>SUM(G14:G17)</f>
        <v>0</v>
      </c>
      <c r="H18" s="379">
        <v>0</v>
      </c>
      <c r="I18" s="380">
        <f>ROUND(H18*G18,0)</f>
        <v>0</v>
      </c>
      <c r="J18" s="381"/>
      <c r="K18" s="382"/>
      <c r="L18" s="381"/>
    </row>
    <row r="19" spans="1:15" s="383" customFormat="1" ht="15" collapsed="1" x14ac:dyDescent="0.2">
      <c r="B19" s="384" t="s">
        <v>145</v>
      </c>
      <c r="C19" s="385"/>
      <c r="D19" s="386"/>
      <c r="E19" s="385"/>
      <c r="F19" s="385"/>
      <c r="G19" s="385"/>
      <c r="H19" s="387"/>
      <c r="I19" s="388"/>
      <c r="J19" s="388"/>
      <c r="M19" s="389"/>
      <c r="N19" s="389"/>
      <c r="O19" s="389"/>
    </row>
    <row r="20" spans="1:15" s="388" customFormat="1" ht="15" x14ac:dyDescent="0.2">
      <c r="A20" s="385"/>
      <c r="B20" s="912" t="s">
        <v>311</v>
      </c>
      <c r="C20" s="912"/>
      <c r="D20" s="912"/>
      <c r="E20" s="912"/>
      <c r="F20" s="912"/>
      <c r="G20" s="912"/>
      <c r="H20" s="390">
        <v>0</v>
      </c>
      <c r="I20" s="391" t="s">
        <v>48</v>
      </c>
    </row>
    <row r="21" spans="1:15" s="388" customFormat="1" ht="15" x14ac:dyDescent="0.2">
      <c r="A21" s="385"/>
      <c r="B21" s="392" t="s">
        <v>312</v>
      </c>
      <c r="C21" s="393"/>
      <c r="D21" s="394"/>
      <c r="E21" s="393"/>
      <c r="F21" s="393"/>
      <c r="G21" s="393"/>
      <c r="H21" s="393">
        <v>0</v>
      </c>
      <c r="I21" s="391" t="s">
        <v>49</v>
      </c>
    </row>
    <row r="22" spans="1:15" s="383" customFormat="1" ht="15" x14ac:dyDescent="0.2">
      <c r="B22" s="384"/>
      <c r="C22" s="385"/>
      <c r="D22" s="386"/>
      <c r="E22" s="385"/>
      <c r="F22" s="385"/>
      <c r="G22" s="385"/>
      <c r="H22" s="389"/>
      <c r="I22" s="389"/>
      <c r="J22" s="389"/>
    </row>
    <row r="23" spans="1:15" s="388" customFormat="1" ht="15.75" x14ac:dyDescent="0.25">
      <c r="A23" s="395" t="s">
        <v>146</v>
      </c>
      <c r="B23" s="396" t="s">
        <v>316</v>
      </c>
      <c r="C23" s="397">
        <f>ROUND((I16)*0.291,0)</f>
        <v>0</v>
      </c>
      <c r="D23" s="398"/>
      <c r="E23" s="399"/>
      <c r="F23" s="393"/>
      <c r="G23" s="393"/>
      <c r="H23" s="393"/>
      <c r="I23" s="393"/>
    </row>
    <row r="24" spans="1:15" s="388" customFormat="1" ht="15.75" x14ac:dyDescent="0.25">
      <c r="A24" s="395"/>
      <c r="B24" s="396"/>
      <c r="C24" s="400"/>
      <c r="D24" s="394"/>
      <c r="E24" s="393"/>
      <c r="F24" s="393"/>
      <c r="G24" s="393"/>
      <c r="H24" s="393"/>
      <c r="I24" s="393"/>
    </row>
    <row r="25" spans="1:15" s="388" customFormat="1" ht="15.75" x14ac:dyDescent="0.25">
      <c r="A25" s="395" t="s">
        <v>147</v>
      </c>
      <c r="B25" s="396" t="s">
        <v>148</v>
      </c>
      <c r="D25" s="398"/>
      <c r="E25" s="399"/>
      <c r="F25" s="393"/>
      <c r="G25" s="393"/>
      <c r="H25" s="397">
        <f>ROUND((I18)*0.291,0)</f>
        <v>0</v>
      </c>
      <c r="I25" s="391" t="s">
        <v>48</v>
      </c>
    </row>
    <row r="26" spans="1:15" s="388" customFormat="1" ht="15.75" x14ac:dyDescent="0.25">
      <c r="A26" s="395"/>
      <c r="B26" s="396"/>
      <c r="C26" s="400"/>
      <c r="D26" s="394"/>
      <c r="E26" s="393"/>
      <c r="F26" s="393"/>
      <c r="G26" s="393"/>
      <c r="H26" s="393"/>
      <c r="I26" s="393"/>
    </row>
    <row r="27" spans="1:15" s="388" customFormat="1" ht="15.75" x14ac:dyDescent="0.25">
      <c r="A27" s="395" t="s">
        <v>150</v>
      </c>
      <c r="B27" s="396" t="s">
        <v>148</v>
      </c>
      <c r="C27" s="400"/>
      <c r="D27" s="394">
        <v>0</v>
      </c>
      <c r="E27" s="401" t="s">
        <v>149</v>
      </c>
      <c r="F27" s="393"/>
      <c r="G27" s="393"/>
      <c r="H27" s="402">
        <f>D18*E16*D27</f>
        <v>0</v>
      </c>
      <c r="I27" s="391" t="s">
        <v>48</v>
      </c>
    </row>
    <row r="28" spans="1:15" s="388" customFormat="1" ht="15.75" x14ac:dyDescent="0.25">
      <c r="A28" s="395"/>
      <c r="B28" s="396"/>
      <c r="C28" s="400"/>
      <c r="D28" s="394"/>
      <c r="E28" s="401"/>
      <c r="F28" s="393"/>
      <c r="G28" s="393"/>
      <c r="H28" s="402"/>
      <c r="I28" s="391"/>
    </row>
    <row r="29" spans="1:15" s="404" customFormat="1" ht="30.75" customHeight="1" x14ac:dyDescent="0.2">
      <c r="A29" s="403" t="s">
        <v>317</v>
      </c>
      <c r="B29" s="363" t="s">
        <v>151</v>
      </c>
      <c r="D29" s="405"/>
      <c r="E29" s="405"/>
    </row>
    <row r="30" spans="1:15" s="367" customFormat="1" ht="15.75" x14ac:dyDescent="0.25">
      <c r="A30" s="406" t="s">
        <v>15</v>
      </c>
      <c r="B30" s="366" t="s">
        <v>152</v>
      </c>
      <c r="C30" s="366" t="s">
        <v>31</v>
      </c>
      <c r="D30" s="366" t="s">
        <v>153</v>
      </c>
      <c r="E30" s="407" t="s">
        <v>154</v>
      </c>
      <c r="F30" s="408" t="s">
        <v>155</v>
      </c>
      <c r="G30" s="409" t="s">
        <v>156</v>
      </c>
      <c r="H30" s="904" t="s">
        <v>306</v>
      </c>
      <c r="I30" s="905"/>
      <c r="J30" s="904" t="s">
        <v>307</v>
      </c>
      <c r="K30" s="914"/>
      <c r="L30" s="905"/>
    </row>
    <row r="31" spans="1:15" s="367" customFormat="1" ht="15.75" x14ac:dyDescent="0.25">
      <c r="A31" s="410" t="s">
        <v>157</v>
      </c>
      <c r="B31" s="369" t="s">
        <v>158</v>
      </c>
      <c r="C31" s="369" t="s">
        <v>159</v>
      </c>
      <c r="D31" s="369" t="s">
        <v>160</v>
      </c>
      <c r="E31" s="410" t="s">
        <v>161</v>
      </c>
      <c r="F31" s="410" t="s">
        <v>162</v>
      </c>
      <c r="G31" s="411" t="s">
        <v>50</v>
      </c>
      <c r="H31" s="412" t="s">
        <v>163</v>
      </c>
      <c r="I31" s="413" t="s">
        <v>164</v>
      </c>
      <c r="J31" s="412" t="s">
        <v>165</v>
      </c>
      <c r="K31" s="413" t="s">
        <v>166</v>
      </c>
      <c r="L31" s="414" t="s">
        <v>155</v>
      </c>
    </row>
    <row r="32" spans="1:15" s="425" customFormat="1" ht="18.75" customHeight="1" x14ac:dyDescent="0.25">
      <c r="A32" s="415">
        <v>1</v>
      </c>
      <c r="B32" s="416" t="s">
        <v>66</v>
      </c>
      <c r="C32" s="415">
        <v>0</v>
      </c>
      <c r="D32" s="417">
        <v>0</v>
      </c>
      <c r="E32" s="417">
        <v>0</v>
      </c>
      <c r="F32" s="418">
        <f>C32*D32*E32</f>
        <v>0</v>
      </c>
      <c r="G32" s="419"/>
      <c r="H32" s="420">
        <v>0</v>
      </c>
      <c r="I32" s="421">
        <v>0</v>
      </c>
      <c r="J32" s="422">
        <f t="shared" ref="J32:K34" si="0">ROUND(H32*F32,2)</f>
        <v>0</v>
      </c>
      <c r="K32" s="423">
        <f t="shared" si="0"/>
        <v>0</v>
      </c>
      <c r="L32" s="424">
        <f>J32+K32</f>
        <v>0</v>
      </c>
    </row>
    <row r="33" spans="1:15" s="425" customFormat="1" ht="18.75" customHeight="1" x14ac:dyDescent="0.25">
      <c r="A33" s="415">
        <v>2</v>
      </c>
      <c r="B33" s="416" t="s">
        <v>69</v>
      </c>
      <c r="C33" s="415">
        <v>0</v>
      </c>
      <c r="D33" s="417">
        <v>0</v>
      </c>
      <c r="E33" s="417">
        <v>0</v>
      </c>
      <c r="F33" s="418">
        <f>C33*D33*E33</f>
        <v>0</v>
      </c>
      <c r="G33" s="419"/>
      <c r="H33" s="420">
        <v>0</v>
      </c>
      <c r="I33" s="421">
        <v>0</v>
      </c>
      <c r="J33" s="422">
        <f t="shared" si="0"/>
        <v>0</v>
      </c>
      <c r="K33" s="423">
        <f t="shared" si="0"/>
        <v>0</v>
      </c>
      <c r="L33" s="424">
        <f>J33+K33</f>
        <v>0</v>
      </c>
    </row>
    <row r="34" spans="1:15" s="425" customFormat="1" ht="18.75" customHeight="1" x14ac:dyDescent="0.25">
      <c r="A34" s="415">
        <v>3</v>
      </c>
      <c r="B34" s="416" t="s">
        <v>177</v>
      </c>
      <c r="C34" s="415">
        <v>0</v>
      </c>
      <c r="D34" s="417">
        <v>0</v>
      </c>
      <c r="E34" s="417">
        <v>0</v>
      </c>
      <c r="F34" s="418">
        <f>C34*D34*E34</f>
        <v>0</v>
      </c>
      <c r="G34" s="419"/>
      <c r="H34" s="420">
        <v>0</v>
      </c>
      <c r="I34" s="421">
        <v>0</v>
      </c>
      <c r="J34" s="422">
        <f t="shared" si="0"/>
        <v>0</v>
      </c>
      <c r="K34" s="423">
        <f t="shared" si="0"/>
        <v>0</v>
      </c>
      <c r="L34" s="424">
        <f>J34+K34</f>
        <v>0</v>
      </c>
    </row>
    <row r="35" spans="1:15" s="425" customFormat="1" ht="18.75" customHeight="1" x14ac:dyDescent="0.25">
      <c r="A35" s="415">
        <v>4</v>
      </c>
      <c r="B35" s="416" t="s">
        <v>178</v>
      </c>
      <c r="C35" s="415">
        <v>0</v>
      </c>
      <c r="D35" s="417">
        <v>0</v>
      </c>
      <c r="E35" s="417">
        <v>0</v>
      </c>
      <c r="F35" s="418">
        <f>C35*D35*E35</f>
        <v>0</v>
      </c>
      <c r="G35" s="419"/>
      <c r="H35" s="420">
        <v>0</v>
      </c>
      <c r="I35" s="421">
        <v>0</v>
      </c>
      <c r="J35" s="422">
        <f>ROUND(H35*F35,2)</f>
        <v>0</v>
      </c>
      <c r="K35" s="423">
        <f>ROUND(I35*G35,2)</f>
        <v>0</v>
      </c>
      <c r="L35" s="424">
        <f>J35+K35</f>
        <v>0</v>
      </c>
    </row>
    <row r="36" spans="1:15" s="432" customFormat="1" ht="21.75" customHeight="1" x14ac:dyDescent="0.25">
      <c r="A36" s="909" t="s">
        <v>99</v>
      </c>
      <c r="B36" s="911"/>
      <c r="C36" s="426">
        <f>SUM(C32:C35)</f>
        <v>0</v>
      </c>
      <c r="D36" s="427"/>
      <c r="E36" s="428"/>
      <c r="F36" s="426">
        <f>SUM(F32:F35)</f>
        <v>0</v>
      </c>
      <c r="G36" s="429"/>
      <c r="H36" s="430"/>
      <c r="I36" s="429"/>
      <c r="J36" s="379">
        <f>SUM(J32:J35)</f>
        <v>0</v>
      </c>
      <c r="K36" s="379">
        <f>SUM(K32:K35)</f>
        <v>0</v>
      </c>
      <c r="L36" s="431">
        <f>SUM(L32:L35)</f>
        <v>0</v>
      </c>
    </row>
    <row r="37" spans="1:15" s="432" customFormat="1" ht="21.75" customHeight="1" collapsed="1" x14ac:dyDescent="0.25">
      <c r="A37" s="909" t="s">
        <v>99</v>
      </c>
      <c r="B37" s="911"/>
      <c r="C37" s="433" t="s">
        <v>179</v>
      </c>
      <c r="D37" s="427"/>
      <c r="E37" s="428"/>
      <c r="F37" s="434"/>
      <c r="G37" s="429"/>
      <c r="H37" s="430"/>
      <c r="I37" s="429"/>
      <c r="J37" s="435"/>
      <c r="K37" s="436"/>
      <c r="L37" s="437">
        <f>ROUND(L36*1.022,0)</f>
        <v>0</v>
      </c>
    </row>
    <row r="38" spans="1:15" s="446" customFormat="1" ht="15" collapsed="1" x14ac:dyDescent="0.2">
      <c r="A38" s="438"/>
      <c r="B38" s="439"/>
      <c r="C38" s="440"/>
      <c r="D38" s="440"/>
      <c r="E38" s="440"/>
      <c r="F38" s="441"/>
      <c r="G38" s="442"/>
      <c r="H38" s="443"/>
      <c r="I38" s="444"/>
      <c r="J38" s="445"/>
      <c r="K38" s="445"/>
      <c r="L38" s="445"/>
    </row>
    <row r="39" spans="1:15" s="447" customFormat="1" ht="23.25" customHeight="1" x14ac:dyDescent="0.25">
      <c r="A39" s="403" t="s">
        <v>318</v>
      </c>
      <c r="B39" s="363" t="s">
        <v>6</v>
      </c>
      <c r="D39" s="448"/>
      <c r="E39" s="448"/>
      <c r="F39" s="448"/>
      <c r="H39" s="448"/>
      <c r="M39" s="449"/>
      <c r="N39" s="449"/>
      <c r="O39" s="449"/>
    </row>
    <row r="40" spans="1:15" s="452" customFormat="1" ht="56.25" customHeight="1" x14ac:dyDescent="0.25">
      <c r="A40" s="450" t="s">
        <v>1</v>
      </c>
      <c r="B40" s="916" t="s">
        <v>167</v>
      </c>
      <c r="C40" s="917"/>
      <c r="D40" s="450" t="s">
        <v>17</v>
      </c>
      <c r="E40" s="450" t="s">
        <v>31</v>
      </c>
      <c r="F40" s="450" t="s">
        <v>168</v>
      </c>
      <c r="G40" s="450" t="s">
        <v>308</v>
      </c>
      <c r="H40" s="451"/>
      <c r="I40" s="451"/>
      <c r="J40" s="451"/>
    </row>
    <row r="41" spans="1:15" s="447" customFormat="1" ht="18" customHeight="1" x14ac:dyDescent="0.25">
      <c r="A41" s="453">
        <v>1</v>
      </c>
      <c r="B41" s="454" t="s">
        <v>180</v>
      </c>
      <c r="C41" s="454"/>
      <c r="D41" s="455" t="s">
        <v>176</v>
      </c>
      <c r="E41" s="456">
        <v>0</v>
      </c>
      <c r="F41" s="457">
        <v>0</v>
      </c>
      <c r="G41" s="458">
        <f>ROUND(E41*F41,2)</f>
        <v>0</v>
      </c>
      <c r="H41" s="459"/>
      <c r="I41" s="459"/>
      <c r="J41" s="459"/>
    </row>
    <row r="42" spans="1:15" s="447" customFormat="1" ht="18" customHeight="1" x14ac:dyDescent="0.25">
      <c r="A42" s="453">
        <v>2</v>
      </c>
      <c r="B42" s="454" t="s">
        <v>181</v>
      </c>
      <c r="C42" s="454"/>
      <c r="D42" s="455" t="s">
        <v>176</v>
      </c>
      <c r="E42" s="456">
        <v>0</v>
      </c>
      <c r="F42" s="457">
        <v>0</v>
      </c>
      <c r="G42" s="458">
        <f>ROUND(E42*F42,2)</f>
        <v>0</v>
      </c>
      <c r="H42" s="459"/>
      <c r="I42" s="459"/>
      <c r="J42" s="459"/>
    </row>
    <row r="43" spans="1:15" s="447" customFormat="1" ht="18" customHeight="1" x14ac:dyDescent="0.25">
      <c r="A43" s="453">
        <v>3</v>
      </c>
      <c r="B43" s="454" t="s">
        <v>182</v>
      </c>
      <c r="C43" s="454"/>
      <c r="D43" s="455" t="s">
        <v>176</v>
      </c>
      <c r="E43" s="456">
        <v>0</v>
      </c>
      <c r="F43" s="457">
        <v>0</v>
      </c>
      <c r="G43" s="458">
        <f>ROUND(E43*F43,2)</f>
        <v>0</v>
      </c>
      <c r="H43" s="459"/>
      <c r="I43" s="459"/>
      <c r="J43" s="459"/>
    </row>
    <row r="44" spans="1:15" s="447" customFormat="1" ht="18" customHeight="1" x14ac:dyDescent="0.25">
      <c r="A44" s="453">
        <v>4</v>
      </c>
      <c r="B44" s="454" t="s">
        <v>183</v>
      </c>
      <c r="C44" s="454"/>
      <c r="D44" s="455" t="s">
        <v>176</v>
      </c>
      <c r="E44" s="460">
        <v>0</v>
      </c>
      <c r="F44" s="457">
        <v>0</v>
      </c>
      <c r="G44" s="458">
        <f>ROUND(E44*F44,2)</f>
        <v>0</v>
      </c>
      <c r="H44" s="459"/>
      <c r="I44" s="459"/>
      <c r="J44" s="459"/>
    </row>
    <row r="45" spans="1:15" s="432" customFormat="1" ht="21.75" customHeight="1" x14ac:dyDescent="0.25">
      <c r="A45" s="909" t="s">
        <v>99</v>
      </c>
      <c r="B45" s="910"/>
      <c r="C45" s="911"/>
      <c r="D45" s="427"/>
      <c r="E45" s="428"/>
      <c r="F45" s="434"/>
      <c r="G45" s="461">
        <f>ROUND(SUM(G41:G44),0)</f>
        <v>0</v>
      </c>
      <c r="H45" s="462"/>
      <c r="I45" s="462"/>
      <c r="J45" s="462"/>
      <c r="K45" s="462"/>
      <c r="L45" s="462"/>
    </row>
    <row r="46" spans="1:15" s="432" customFormat="1" ht="21.75" customHeight="1" x14ac:dyDescent="0.25">
      <c r="A46" s="463"/>
      <c r="B46" s="463"/>
      <c r="C46" s="463"/>
      <c r="D46" s="464"/>
      <c r="E46" s="464"/>
      <c r="F46" s="464"/>
      <c r="G46" s="465"/>
      <c r="H46" s="462"/>
      <c r="I46" s="462"/>
      <c r="J46" s="462"/>
      <c r="K46" s="462"/>
      <c r="L46" s="462"/>
    </row>
    <row r="47" spans="1:15" s="432" customFormat="1" ht="21.75" customHeight="1" x14ac:dyDescent="0.25">
      <c r="A47" s="463"/>
      <c r="B47" s="463"/>
      <c r="C47" s="463"/>
      <c r="D47" s="464"/>
      <c r="E47" s="464"/>
      <c r="F47" s="464"/>
      <c r="G47" s="465"/>
      <c r="H47" s="462"/>
      <c r="I47" s="462"/>
      <c r="J47" s="462"/>
      <c r="K47" s="462"/>
      <c r="L47" s="462"/>
    </row>
    <row r="48" spans="1:15" s="446" customFormat="1" ht="15.75" x14ac:dyDescent="0.25">
      <c r="A48" s="466" t="s">
        <v>319</v>
      </c>
      <c r="B48" s="467" t="s">
        <v>169</v>
      </c>
      <c r="C48" s="440"/>
      <c r="E48" s="468">
        <f>G45+L37+H27+H25+I18</f>
        <v>0</v>
      </c>
      <c r="F48" s="469" t="s">
        <v>302</v>
      </c>
      <c r="G48" s="470"/>
      <c r="H48" s="471"/>
      <c r="I48" s="438"/>
      <c r="J48" s="445"/>
      <c r="K48" s="445"/>
      <c r="L48" s="445"/>
    </row>
    <row r="49" spans="1:12" s="446" customFormat="1" ht="15.75" x14ac:dyDescent="0.25">
      <c r="A49" s="472"/>
      <c r="B49" s="439" t="s">
        <v>170</v>
      </c>
      <c r="C49" s="473"/>
      <c r="D49" s="473"/>
      <c r="E49" s="473"/>
      <c r="F49" s="473"/>
      <c r="G49" s="470"/>
      <c r="H49" s="474"/>
      <c r="I49" s="473"/>
    </row>
    <row r="50" spans="1:12" s="446" customFormat="1" ht="15.75" x14ac:dyDescent="0.25">
      <c r="A50" s="472"/>
      <c r="B50" s="475" t="s">
        <v>309</v>
      </c>
      <c r="C50" s="476"/>
      <c r="D50" s="477"/>
      <c r="E50" s="478">
        <f>ROUND(1.15*E48,0)</f>
        <v>0</v>
      </c>
      <c r="F50" s="469" t="s">
        <v>302</v>
      </c>
      <c r="G50" s="470"/>
      <c r="H50" s="471"/>
      <c r="I50" s="473"/>
    </row>
    <row r="51" spans="1:12" s="446" customFormat="1" ht="15.75" x14ac:dyDescent="0.25">
      <c r="A51" s="472"/>
      <c r="B51" s="475"/>
      <c r="C51" s="476"/>
      <c r="D51" s="477"/>
      <c r="E51" s="480"/>
      <c r="F51" s="479"/>
      <c r="G51" s="470"/>
      <c r="H51" s="474"/>
      <c r="I51" s="473"/>
    </row>
    <row r="52" spans="1:12" s="446" customFormat="1" ht="15.75" x14ac:dyDescent="0.25">
      <c r="B52" s="475" t="s">
        <v>310</v>
      </c>
      <c r="C52" s="476"/>
      <c r="D52" s="477"/>
      <c r="E52" s="478">
        <f>ROUND(E50*1.1,0)</f>
        <v>0</v>
      </c>
      <c r="F52" s="469" t="s">
        <v>302</v>
      </c>
      <c r="G52" s="470"/>
      <c r="H52" s="481"/>
    </row>
    <row r="53" spans="1:12" s="151" customFormat="1" x14ac:dyDescent="0.2">
      <c r="B53" s="152"/>
      <c r="D53" s="153"/>
    </row>
    <row r="54" spans="1:12" s="151" customFormat="1" x14ac:dyDescent="0.2">
      <c r="B54" s="152"/>
      <c r="D54" s="153"/>
    </row>
    <row r="55" spans="1:12" s="26" customFormat="1" ht="15.75" x14ac:dyDescent="0.2">
      <c r="A55" s="915" t="s">
        <v>263</v>
      </c>
      <c r="B55" s="915"/>
      <c r="C55" s="915"/>
      <c r="D55" s="915"/>
      <c r="E55" s="915"/>
      <c r="F55" s="915"/>
      <c r="G55" s="915"/>
      <c r="H55" s="915"/>
      <c r="I55" s="777"/>
      <c r="J55" s="777"/>
      <c r="K55" s="777"/>
      <c r="L55" s="777"/>
    </row>
    <row r="56" spans="1:12" s="26" customFormat="1" ht="26.25" customHeight="1" x14ac:dyDescent="0.2">
      <c r="A56" s="913" t="s">
        <v>262</v>
      </c>
      <c r="B56" s="913"/>
      <c r="C56" s="913"/>
      <c r="D56" s="913"/>
      <c r="E56" s="913"/>
      <c r="F56" s="913"/>
      <c r="G56" s="913"/>
      <c r="H56" s="913"/>
      <c r="I56" s="913"/>
      <c r="J56" s="913"/>
      <c r="K56" s="913"/>
      <c r="L56" s="913"/>
    </row>
    <row r="57" spans="1:12" s="26" customFormat="1" ht="15.75" customHeight="1" x14ac:dyDescent="0.2">
      <c r="A57" s="913" t="s">
        <v>264</v>
      </c>
      <c r="B57" s="913"/>
      <c r="C57" s="913"/>
      <c r="D57" s="913"/>
      <c r="E57" s="913"/>
      <c r="F57" s="913"/>
      <c r="G57" s="913"/>
      <c r="H57" s="913"/>
      <c r="I57" s="913"/>
      <c r="J57" s="913"/>
      <c r="K57" s="913"/>
      <c r="L57" s="913"/>
    </row>
    <row r="58" spans="1:12" s="26" customFormat="1" ht="15.75" x14ac:dyDescent="0.2">
      <c r="A58" s="484"/>
      <c r="B58" s="484"/>
      <c r="C58" s="488"/>
      <c r="D58" s="488"/>
      <c r="E58" s="488"/>
      <c r="F58" s="488"/>
      <c r="G58" s="484"/>
      <c r="H58" s="484"/>
    </row>
    <row r="59" spans="1:12" s="26" customFormat="1" ht="15.75" x14ac:dyDescent="0.2">
      <c r="A59" s="314"/>
      <c r="B59" s="314"/>
      <c r="C59" s="314"/>
      <c r="D59" s="314"/>
      <c r="E59" s="314"/>
      <c r="F59" s="314"/>
      <c r="G59" s="314"/>
      <c r="H59" s="484"/>
    </row>
    <row r="60" spans="1:12" s="26" customFormat="1" ht="15.75" x14ac:dyDescent="0.2">
      <c r="A60" s="801" t="s">
        <v>265</v>
      </c>
      <c r="B60" s="801"/>
      <c r="C60" s="801"/>
      <c r="D60" s="801"/>
      <c r="E60" s="801"/>
      <c r="F60" s="801"/>
      <c r="G60" s="801"/>
      <c r="H60" s="484"/>
    </row>
    <row r="61" spans="1:12" s="151" customFormat="1" x14ac:dyDescent="0.2">
      <c r="B61" s="152"/>
      <c r="D61" s="153"/>
    </row>
    <row r="62" spans="1:12" s="151" customFormat="1" x14ac:dyDescent="0.2">
      <c r="B62" s="152"/>
      <c r="D62" s="153"/>
    </row>
    <row r="63" spans="1:12" s="151" customFormat="1" x14ac:dyDescent="0.2">
      <c r="B63" s="152"/>
      <c r="D63" s="153"/>
    </row>
    <row r="64" spans="1:12" s="151" customFormat="1" x14ac:dyDescent="0.2">
      <c r="B64" s="152"/>
      <c r="D64" s="153"/>
    </row>
    <row r="65" spans="2:4" s="151" customFormat="1" x14ac:dyDescent="0.2">
      <c r="B65" s="152"/>
      <c r="D65" s="153"/>
    </row>
    <row r="66" spans="2:4" s="151" customFormat="1" x14ac:dyDescent="0.2">
      <c r="B66" s="152"/>
      <c r="D66" s="153"/>
    </row>
    <row r="67" spans="2:4" s="151" customFormat="1" x14ac:dyDescent="0.2">
      <c r="B67" s="152"/>
      <c r="D67" s="153"/>
    </row>
    <row r="68" spans="2:4" s="151" customFormat="1" x14ac:dyDescent="0.2">
      <c r="B68" s="152"/>
      <c r="D68" s="153"/>
    </row>
    <row r="69" spans="2:4" s="151" customFormat="1" x14ac:dyDescent="0.2">
      <c r="B69" s="152"/>
      <c r="D69" s="153"/>
    </row>
    <row r="70" spans="2:4" s="151" customFormat="1" x14ac:dyDescent="0.2">
      <c r="B70" s="152"/>
      <c r="D70" s="153"/>
    </row>
    <row r="71" spans="2:4" s="151" customFormat="1" x14ac:dyDescent="0.2">
      <c r="B71" s="152"/>
      <c r="D71" s="153"/>
    </row>
    <row r="72" spans="2:4" s="151" customFormat="1" x14ac:dyDescent="0.2">
      <c r="B72" s="152"/>
      <c r="D72" s="153"/>
    </row>
    <row r="73" spans="2:4" s="151" customFormat="1" x14ac:dyDescent="0.2">
      <c r="B73" s="152"/>
      <c r="D73" s="153"/>
    </row>
    <row r="74" spans="2:4" s="151" customFormat="1" x14ac:dyDescent="0.2">
      <c r="B74" s="152"/>
      <c r="D74" s="153"/>
    </row>
  </sheetData>
  <mergeCells count="24">
    <mergeCell ref="A60:G60"/>
    <mergeCell ref="A57:L57"/>
    <mergeCell ref="A56:L56"/>
    <mergeCell ref="J30:L30"/>
    <mergeCell ref="A9:B9"/>
    <mergeCell ref="A55:H55"/>
    <mergeCell ref="A36:B36"/>
    <mergeCell ref="A37:B37"/>
    <mergeCell ref="B40:C40"/>
    <mergeCell ref="A45:C45"/>
    <mergeCell ref="A7:B7"/>
    <mergeCell ref="C7:D7"/>
    <mergeCell ref="A8:B8"/>
    <mergeCell ref="C8:D8"/>
    <mergeCell ref="H30:I30"/>
    <mergeCell ref="A11:A13"/>
    <mergeCell ref="A18:C18"/>
    <mergeCell ref="B20:G20"/>
    <mergeCell ref="A6:B6"/>
    <mergeCell ref="A5:B5"/>
    <mergeCell ref="A2:L2"/>
    <mergeCell ref="A3:L3"/>
    <mergeCell ref="A4:B4"/>
    <mergeCell ref="F4:G4"/>
  </mergeCells>
  <phoneticPr fontId="39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5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5"/>
  <sheetViews>
    <sheetView view="pageBreakPreview" zoomScaleNormal="100" zoomScaleSheetLayoutView="100" workbookViewId="0">
      <selection activeCell="A46" sqref="A46"/>
    </sheetView>
  </sheetViews>
  <sheetFormatPr defaultColWidth="33.1640625" defaultRowHeight="15.75" x14ac:dyDescent="0.2"/>
  <cols>
    <col min="1" max="1" width="12" style="484" bestFit="1" customWidth="1"/>
    <col min="2" max="2" width="52.5" style="484" bestFit="1" customWidth="1"/>
    <col min="3" max="3" width="7.5" style="488" customWidth="1"/>
    <col min="4" max="4" width="8.33203125" style="488" customWidth="1"/>
    <col min="5" max="5" width="19.6640625" style="484" customWidth="1"/>
    <col min="6" max="6" width="17.33203125" style="484" customWidth="1"/>
    <col min="7" max="7" width="10.6640625" style="484" customWidth="1"/>
    <col min="8" max="8" width="15.6640625" style="484" bestFit="1" customWidth="1"/>
    <col min="9" max="246" width="10.6640625" style="484" customWidth="1"/>
    <col min="247" max="247" width="8.83203125" style="484" customWidth="1"/>
    <col min="248" max="248" width="60.6640625" style="484" customWidth="1"/>
    <col min="249" max="249" width="12.1640625" style="484" customWidth="1"/>
    <col min="250" max="250" width="25.83203125" style="484" customWidth="1"/>
    <col min="251" max="16384" width="33.1640625" style="484"/>
  </cols>
  <sheetData>
    <row r="1" spans="1:6" x14ac:dyDescent="0.2">
      <c r="C1" s="484"/>
      <c r="D1" s="484"/>
      <c r="F1" s="779" t="s">
        <v>321</v>
      </c>
    </row>
    <row r="2" spans="1:6" ht="18.75" x14ac:dyDescent="0.2">
      <c r="A2" s="788" t="s">
        <v>184</v>
      </c>
      <c r="B2" s="788"/>
      <c r="C2" s="788"/>
      <c r="D2" s="788"/>
      <c r="E2" s="788"/>
      <c r="F2" s="788"/>
    </row>
    <row r="3" spans="1:6" ht="15.75" customHeight="1" x14ac:dyDescent="0.2">
      <c r="A3" s="789" t="s">
        <v>253</v>
      </c>
      <c r="B3" s="789"/>
      <c r="C3" s="789"/>
      <c r="D3" s="789"/>
      <c r="E3" s="789"/>
      <c r="F3" s="789"/>
    </row>
    <row r="4" spans="1:6" ht="15.75" customHeight="1" x14ac:dyDescent="0.2">
      <c r="A4" s="789" t="s">
        <v>105</v>
      </c>
      <c r="B4" s="789"/>
      <c r="C4" s="789"/>
      <c r="D4" s="789"/>
      <c r="E4" s="789"/>
      <c r="F4" s="789"/>
    </row>
    <row r="5" spans="1:6" ht="15.75" customHeight="1" x14ac:dyDescent="0.2">
      <c r="A5" s="512"/>
      <c r="B5" s="512"/>
      <c r="C5" s="512"/>
      <c r="D5" s="512"/>
      <c r="E5" s="512"/>
      <c r="F5" s="512"/>
    </row>
    <row r="6" spans="1:6" ht="31.5" customHeight="1" x14ac:dyDescent="0.2">
      <c r="A6" s="500" t="s">
        <v>185</v>
      </c>
      <c r="B6" s="513" t="s">
        <v>254</v>
      </c>
      <c r="C6" s="484"/>
      <c r="D6" s="484"/>
      <c r="E6" s="485" t="s">
        <v>186</v>
      </c>
      <c r="F6" s="485"/>
    </row>
    <row r="7" spans="1:6" x14ac:dyDescent="0.2">
      <c r="A7" s="500"/>
      <c r="B7" s="486" t="s">
        <v>108</v>
      </c>
      <c r="C7" s="487">
        <v>0</v>
      </c>
      <c r="D7" s="487" t="s">
        <v>50</v>
      </c>
      <c r="E7" s="489">
        <v>0</v>
      </c>
      <c r="F7" s="490"/>
    </row>
    <row r="8" spans="1:6" x14ac:dyDescent="0.2">
      <c r="A8" s="787"/>
      <c r="B8" s="486" t="s">
        <v>188</v>
      </c>
      <c r="C8" s="487">
        <v>0</v>
      </c>
      <c r="D8" s="487" t="s">
        <v>50</v>
      </c>
      <c r="E8" s="491">
        <v>0</v>
      </c>
      <c r="F8" s="490"/>
    </row>
    <row r="9" spans="1:6" ht="16.5" thickBot="1" x14ac:dyDescent="0.25">
      <c r="A9" s="500"/>
      <c r="C9" s="492"/>
      <c r="D9" s="492"/>
    </row>
    <row r="10" spans="1:6" ht="15.75" customHeight="1" x14ac:dyDescent="0.2">
      <c r="A10" s="804" t="s">
        <v>190</v>
      </c>
      <c r="B10" s="806" t="s">
        <v>191</v>
      </c>
      <c r="C10" s="811" t="s">
        <v>192</v>
      </c>
      <c r="D10" s="809" t="s">
        <v>256</v>
      </c>
      <c r="E10" s="808" t="s">
        <v>14</v>
      </c>
      <c r="F10" s="799"/>
    </row>
    <row r="11" spans="1:6" ht="15" customHeight="1" thickBot="1" x14ac:dyDescent="0.25">
      <c r="A11" s="805"/>
      <c r="B11" s="807"/>
      <c r="C11" s="812"/>
      <c r="D11" s="810"/>
      <c r="E11" s="813" t="s">
        <v>193</v>
      </c>
      <c r="F11" s="814"/>
    </row>
    <row r="12" spans="1:6" ht="16.5" thickBot="1" x14ac:dyDescent="0.3">
      <c r="A12" s="764">
        <v>1</v>
      </c>
      <c r="B12" s="770">
        <v>2</v>
      </c>
      <c r="C12" s="771">
        <v>3</v>
      </c>
      <c r="D12" s="772">
        <v>4</v>
      </c>
      <c r="E12" s="823">
        <v>5</v>
      </c>
      <c r="F12" s="824"/>
    </row>
    <row r="13" spans="1:6" x14ac:dyDescent="0.2">
      <c r="A13" s="493"/>
      <c r="B13" s="494" t="s">
        <v>194</v>
      </c>
      <c r="C13" s="626" t="s">
        <v>195</v>
      </c>
      <c r="D13" s="621"/>
      <c r="E13" s="825"/>
      <c r="F13" s="826"/>
    </row>
    <row r="14" spans="1:6" x14ac:dyDescent="0.2">
      <c r="A14" s="495"/>
      <c r="B14" s="496"/>
      <c r="C14" s="624"/>
      <c r="D14" s="616"/>
      <c r="E14" s="815" t="s">
        <v>196</v>
      </c>
      <c r="F14" s="816"/>
    </row>
    <row r="15" spans="1:6" x14ac:dyDescent="0.2">
      <c r="A15" s="516">
        <v>1</v>
      </c>
      <c r="B15" s="496" t="s">
        <v>6</v>
      </c>
      <c r="C15" s="624"/>
      <c r="D15" s="616"/>
      <c r="E15" s="819">
        <v>0</v>
      </c>
      <c r="F15" s="820"/>
    </row>
    <row r="16" spans="1:6" x14ac:dyDescent="0.2">
      <c r="A16" s="495"/>
      <c r="B16" s="496"/>
      <c r="C16" s="624"/>
      <c r="D16" s="616"/>
      <c r="E16" s="815"/>
      <c r="F16" s="816"/>
    </row>
    <row r="17" spans="1:6" x14ac:dyDescent="0.2">
      <c r="A17" s="516">
        <v>2</v>
      </c>
      <c r="B17" s="496" t="s">
        <v>206</v>
      </c>
      <c r="C17" s="624" t="s">
        <v>257</v>
      </c>
      <c r="D17" s="616"/>
      <c r="E17" s="815">
        <v>0</v>
      </c>
      <c r="F17" s="816"/>
    </row>
    <row r="18" spans="1:6" x14ac:dyDescent="0.2">
      <c r="A18" s="517">
        <v>3</v>
      </c>
      <c r="B18" s="496" t="s">
        <v>148</v>
      </c>
      <c r="C18" s="624"/>
      <c r="D18" s="616"/>
      <c r="E18" s="815"/>
      <c r="F18" s="816"/>
    </row>
    <row r="19" spans="1:6" s="498" customFormat="1" x14ac:dyDescent="0.2">
      <c r="A19" s="517">
        <v>4</v>
      </c>
      <c r="B19" s="497" t="s">
        <v>314</v>
      </c>
      <c r="C19" s="627" t="s">
        <v>121</v>
      </c>
      <c r="D19" s="620"/>
      <c r="E19" s="821">
        <v>0</v>
      </c>
      <c r="F19" s="822"/>
    </row>
    <row r="20" spans="1:6" x14ac:dyDescent="0.2">
      <c r="A20" s="493"/>
      <c r="B20" s="496"/>
      <c r="C20" s="624"/>
      <c r="D20" s="616"/>
      <c r="E20" s="815"/>
      <c r="F20" s="816"/>
    </row>
    <row r="21" spans="1:6" x14ac:dyDescent="0.2">
      <c r="A21" s="516">
        <v>5</v>
      </c>
      <c r="B21" s="496" t="s">
        <v>151</v>
      </c>
      <c r="C21" s="624"/>
      <c r="D21" s="616"/>
      <c r="E21" s="815">
        <f>SUM(E22:E26)</f>
        <v>0</v>
      </c>
      <c r="F21" s="816"/>
    </row>
    <row r="22" spans="1:6" x14ac:dyDescent="0.2">
      <c r="A22" s="514" t="s">
        <v>208</v>
      </c>
      <c r="B22" s="496" t="s">
        <v>197</v>
      </c>
      <c r="C22" s="624" t="s">
        <v>258</v>
      </c>
      <c r="D22" s="616"/>
      <c r="E22" s="817">
        <v>0</v>
      </c>
      <c r="F22" s="818"/>
    </row>
    <row r="23" spans="1:6" x14ac:dyDescent="0.2">
      <c r="A23" s="514" t="s">
        <v>209</v>
      </c>
      <c r="B23" s="496" t="s">
        <v>198</v>
      </c>
      <c r="C23" s="624" t="s">
        <v>258</v>
      </c>
      <c r="D23" s="616"/>
      <c r="E23" s="817">
        <v>0</v>
      </c>
      <c r="F23" s="818"/>
    </row>
    <row r="24" spans="1:6" x14ac:dyDescent="0.2">
      <c r="A24" s="514" t="s">
        <v>210</v>
      </c>
      <c r="B24" s="496" t="s">
        <v>199</v>
      </c>
      <c r="C24" s="624" t="s">
        <v>258</v>
      </c>
      <c r="D24" s="616"/>
      <c r="E24" s="817">
        <v>0</v>
      </c>
      <c r="F24" s="818"/>
    </row>
    <row r="25" spans="1:6" x14ac:dyDescent="0.2">
      <c r="A25" s="514" t="s">
        <v>211</v>
      </c>
      <c r="B25" s="496" t="s">
        <v>200</v>
      </c>
      <c r="C25" s="624" t="s">
        <v>258</v>
      </c>
      <c r="D25" s="616"/>
      <c r="E25" s="817">
        <v>0</v>
      </c>
      <c r="F25" s="818"/>
    </row>
    <row r="26" spans="1:6" x14ac:dyDescent="0.2">
      <c r="A26" s="514" t="s">
        <v>212</v>
      </c>
      <c r="B26" s="496" t="s">
        <v>201</v>
      </c>
      <c r="C26" s="624" t="s">
        <v>258</v>
      </c>
      <c r="D26" s="616"/>
      <c r="E26" s="817">
        <v>0</v>
      </c>
      <c r="F26" s="818"/>
    </row>
    <row r="27" spans="1:6" x14ac:dyDescent="0.2">
      <c r="A27" s="493"/>
      <c r="B27" s="496"/>
      <c r="C27" s="624"/>
      <c r="D27" s="616"/>
      <c r="E27" s="817"/>
      <c r="F27" s="818"/>
    </row>
    <row r="28" spans="1:6" x14ac:dyDescent="0.2">
      <c r="A28" s="516">
        <v>6</v>
      </c>
      <c r="B28" s="496" t="s">
        <v>217</v>
      </c>
      <c r="C28" s="624"/>
      <c r="D28" s="616"/>
      <c r="E28" s="815">
        <v>0</v>
      </c>
      <c r="F28" s="816"/>
    </row>
    <row r="29" spans="1:6" x14ac:dyDescent="0.2">
      <c r="A29" s="493"/>
      <c r="B29" s="496"/>
      <c r="C29" s="624"/>
      <c r="D29" s="616"/>
      <c r="E29" s="815"/>
      <c r="F29" s="816"/>
    </row>
    <row r="30" spans="1:6" x14ac:dyDescent="0.2">
      <c r="A30" s="516">
        <f>A28+1</f>
        <v>7</v>
      </c>
      <c r="B30" s="496" t="s">
        <v>202</v>
      </c>
      <c r="C30" s="624"/>
      <c r="D30" s="616"/>
      <c r="E30" s="815">
        <v>0</v>
      </c>
      <c r="F30" s="816"/>
    </row>
    <row r="31" spans="1:6" x14ac:dyDescent="0.2">
      <c r="A31" s="493"/>
      <c r="B31" s="496"/>
      <c r="C31" s="624"/>
      <c r="D31" s="616"/>
      <c r="E31" s="815"/>
      <c r="F31" s="816"/>
    </row>
    <row r="32" spans="1:6" ht="31.5" x14ac:dyDescent="0.2">
      <c r="A32" s="516">
        <f>A30+1</f>
        <v>8</v>
      </c>
      <c r="B32" s="515" t="s">
        <v>207</v>
      </c>
      <c r="C32" s="624"/>
      <c r="D32" s="616"/>
      <c r="E32" s="821">
        <v>0</v>
      </c>
      <c r="F32" s="822"/>
    </row>
    <row r="33" spans="1:6" x14ac:dyDescent="0.2">
      <c r="A33" s="493"/>
      <c r="B33" s="496"/>
      <c r="C33" s="624"/>
      <c r="D33" s="616"/>
      <c r="E33" s="815"/>
      <c r="F33" s="816"/>
    </row>
    <row r="34" spans="1:6" x14ac:dyDescent="0.2">
      <c r="A34" s="516">
        <f>A32+1</f>
        <v>9</v>
      </c>
      <c r="B34" s="515" t="s">
        <v>213</v>
      </c>
      <c r="C34" s="624"/>
      <c r="D34" s="616"/>
      <c r="E34" s="821">
        <v>0</v>
      </c>
      <c r="F34" s="822"/>
    </row>
    <row r="35" spans="1:6" x14ac:dyDescent="0.2">
      <c r="A35" s="493"/>
      <c r="B35" s="496"/>
      <c r="C35" s="624"/>
      <c r="D35" s="616"/>
      <c r="E35" s="817"/>
      <c r="F35" s="818"/>
    </row>
    <row r="36" spans="1:6" x14ac:dyDescent="0.2">
      <c r="A36" s="516">
        <f>A34+1</f>
        <v>10</v>
      </c>
      <c r="B36" s="496" t="s">
        <v>215</v>
      </c>
      <c r="C36" s="624"/>
      <c r="D36" s="616"/>
      <c r="E36" s="815">
        <f>SUM(E15:E21,E28:E35)</f>
        <v>0</v>
      </c>
      <c r="F36" s="816"/>
    </row>
    <row r="37" spans="1:6" x14ac:dyDescent="0.2">
      <c r="A37" s="615"/>
      <c r="B37" s="496"/>
      <c r="C37" s="624"/>
      <c r="D37" s="616"/>
      <c r="E37" s="815"/>
      <c r="F37" s="816"/>
    </row>
    <row r="38" spans="1:6" x14ac:dyDescent="0.2">
      <c r="A38" s="516">
        <f>A36+1</f>
        <v>11</v>
      </c>
      <c r="B38" s="499" t="s">
        <v>251</v>
      </c>
      <c r="C38" s="624" t="s">
        <v>121</v>
      </c>
      <c r="D38" s="616"/>
      <c r="E38" s="605"/>
      <c r="F38" s="606"/>
    </row>
    <row r="39" spans="1:6" x14ac:dyDescent="0.2">
      <c r="A39" s="615"/>
      <c r="B39" s="496"/>
      <c r="C39" s="624"/>
      <c r="D39" s="616"/>
      <c r="E39" s="605"/>
      <c r="F39" s="606"/>
    </row>
    <row r="40" spans="1:6" s="500" customFormat="1" x14ac:dyDescent="0.2">
      <c r="A40" s="516">
        <f t="shared" ref="A40" si="0">A38+1</f>
        <v>12</v>
      </c>
      <c r="B40" s="499" t="s">
        <v>231</v>
      </c>
      <c r="C40" s="628"/>
      <c r="D40" s="612"/>
      <c r="E40" s="819">
        <f>ROUND(E36*(C40+100%),0)</f>
        <v>0</v>
      </c>
      <c r="F40" s="820"/>
    </row>
    <row r="41" spans="1:6" x14ac:dyDescent="0.2">
      <c r="A41" s="615"/>
      <c r="B41" s="496"/>
      <c r="C41" s="625"/>
      <c r="D41" s="618"/>
      <c r="E41" s="815"/>
      <c r="F41" s="816"/>
    </row>
    <row r="42" spans="1:6" x14ac:dyDescent="0.2">
      <c r="A42" s="516">
        <f t="shared" ref="A42" si="1">A40+1</f>
        <v>13</v>
      </c>
      <c r="B42" s="496" t="s">
        <v>252</v>
      </c>
      <c r="C42" s="625" t="s">
        <v>121</v>
      </c>
      <c r="D42" s="618"/>
      <c r="E42" s="605"/>
      <c r="F42" s="606"/>
    </row>
    <row r="43" spans="1:6" x14ac:dyDescent="0.2">
      <c r="A43" s="615"/>
      <c r="B43" s="496"/>
      <c r="C43" s="625"/>
      <c r="D43" s="618"/>
      <c r="E43" s="605"/>
      <c r="F43" s="606"/>
    </row>
    <row r="44" spans="1:6" x14ac:dyDescent="0.2">
      <c r="A44" s="516">
        <f t="shared" ref="A44" si="2">A42+1</f>
        <v>14</v>
      </c>
      <c r="B44" s="499" t="s">
        <v>27</v>
      </c>
      <c r="C44" s="628"/>
      <c r="D44" s="612"/>
      <c r="E44" s="819">
        <f>ROUND(E40*(C44+100%),0)</f>
        <v>0</v>
      </c>
      <c r="F44" s="820"/>
    </row>
    <row r="45" spans="1:6" x14ac:dyDescent="0.2">
      <c r="A45" s="615"/>
      <c r="B45" s="499"/>
      <c r="C45" s="629"/>
      <c r="D45" s="614"/>
      <c r="E45" s="819"/>
      <c r="F45" s="820"/>
    </row>
    <row r="46" spans="1:6" ht="31.5" x14ac:dyDescent="0.2">
      <c r="A46" s="516">
        <f t="shared" ref="A46" si="3">A44+1</f>
        <v>15</v>
      </c>
      <c r="B46" s="502" t="s">
        <v>204</v>
      </c>
      <c r="C46" s="629"/>
      <c r="D46" s="614"/>
      <c r="E46" s="819">
        <v>0</v>
      </c>
      <c r="F46" s="820"/>
    </row>
    <row r="47" spans="1:6" x14ac:dyDescent="0.2">
      <c r="A47" s="501"/>
      <c r="B47" s="499"/>
      <c r="C47" s="629"/>
      <c r="D47" s="614"/>
      <c r="E47" s="819"/>
      <c r="F47" s="820"/>
    </row>
    <row r="48" spans="1:6" s="500" customFormat="1" ht="16.5" thickBot="1" x14ac:dyDescent="0.25">
      <c r="A48" s="540">
        <f>A46+1</f>
        <v>16</v>
      </c>
      <c r="B48" s="541" t="s">
        <v>214</v>
      </c>
      <c r="C48" s="630"/>
      <c r="D48" s="610"/>
      <c r="E48" s="827">
        <f>E44+E46</f>
        <v>0</v>
      </c>
      <c r="F48" s="828"/>
    </row>
    <row r="49" spans="1:257" s="506" customFormat="1" ht="12" customHeight="1" x14ac:dyDescent="0.2">
      <c r="A49" s="503"/>
      <c r="B49" s="504"/>
      <c r="C49" s="505"/>
      <c r="D49" s="505"/>
      <c r="E49" s="505"/>
    </row>
    <row r="50" spans="1:257" s="506" customFormat="1" ht="12" customHeight="1" x14ac:dyDescent="0.2">
      <c r="A50" s="803" t="s">
        <v>263</v>
      </c>
      <c r="B50" s="803"/>
      <c r="C50" s="803"/>
      <c r="D50" s="803"/>
      <c r="E50" s="803"/>
      <c r="F50" s="803"/>
      <c r="G50" s="649"/>
      <c r="H50" s="649"/>
      <c r="I50" s="649"/>
    </row>
    <row r="51" spans="1:257" s="506" customFormat="1" ht="29.25" customHeight="1" x14ac:dyDescent="0.2">
      <c r="A51" s="802" t="s">
        <v>262</v>
      </c>
      <c r="B51" s="802"/>
      <c r="C51" s="802"/>
      <c r="D51" s="802"/>
      <c r="E51" s="802"/>
      <c r="F51" s="802"/>
      <c r="G51" s="650"/>
      <c r="H51" s="650"/>
      <c r="I51" s="650"/>
    </row>
    <row r="52" spans="1:257" s="488" customFormat="1" ht="15.75" customHeight="1" x14ac:dyDescent="0.2">
      <c r="A52" s="802" t="s">
        <v>264</v>
      </c>
      <c r="B52" s="802"/>
      <c r="C52" s="802"/>
      <c r="D52" s="802"/>
      <c r="E52" s="802"/>
      <c r="F52" s="802"/>
      <c r="G52" s="650"/>
      <c r="H52" s="650"/>
      <c r="I52" s="650"/>
      <c r="J52" s="484"/>
      <c r="K52" s="484"/>
      <c r="L52" s="484"/>
      <c r="M52" s="484"/>
      <c r="N52" s="484"/>
      <c r="O52" s="484"/>
      <c r="P52" s="484"/>
      <c r="Q52" s="484"/>
      <c r="R52" s="484"/>
      <c r="S52" s="484"/>
      <c r="T52" s="484"/>
      <c r="U52" s="484"/>
      <c r="V52" s="484"/>
      <c r="W52" s="484"/>
      <c r="X52" s="484"/>
      <c r="Y52" s="484"/>
      <c r="Z52" s="484"/>
      <c r="AA52" s="484"/>
      <c r="AB52" s="484"/>
      <c r="AC52" s="484"/>
      <c r="AD52" s="484"/>
      <c r="AE52" s="484"/>
      <c r="AF52" s="484"/>
      <c r="AG52" s="484"/>
      <c r="AH52" s="484"/>
      <c r="AI52" s="484"/>
      <c r="AJ52" s="484"/>
      <c r="AK52" s="484"/>
      <c r="AL52" s="484"/>
      <c r="AM52" s="484"/>
      <c r="AN52" s="484"/>
      <c r="AO52" s="484"/>
      <c r="AP52" s="484"/>
      <c r="AQ52" s="484"/>
      <c r="AR52" s="484"/>
      <c r="AS52" s="484"/>
      <c r="AT52" s="484"/>
      <c r="AU52" s="484"/>
      <c r="AV52" s="484"/>
      <c r="AW52" s="484"/>
      <c r="AX52" s="484"/>
      <c r="AY52" s="484"/>
      <c r="AZ52" s="484"/>
      <c r="BA52" s="484"/>
      <c r="BB52" s="484"/>
      <c r="BC52" s="484"/>
      <c r="BD52" s="484"/>
      <c r="BE52" s="484"/>
      <c r="BF52" s="484"/>
      <c r="BG52" s="484"/>
      <c r="BH52" s="484"/>
      <c r="BI52" s="484"/>
      <c r="BJ52" s="484"/>
      <c r="BK52" s="484"/>
      <c r="BL52" s="484"/>
      <c r="BM52" s="484"/>
      <c r="BN52" s="484"/>
      <c r="BO52" s="484"/>
      <c r="BP52" s="484"/>
      <c r="BQ52" s="484"/>
      <c r="BR52" s="484"/>
      <c r="BS52" s="484"/>
      <c r="BT52" s="484"/>
      <c r="BU52" s="484"/>
      <c r="BV52" s="484"/>
      <c r="BW52" s="484"/>
      <c r="BX52" s="484"/>
      <c r="BY52" s="484"/>
      <c r="BZ52" s="484"/>
      <c r="CA52" s="484"/>
      <c r="CB52" s="484"/>
      <c r="CC52" s="484"/>
      <c r="CD52" s="484"/>
      <c r="CE52" s="484"/>
      <c r="CF52" s="484"/>
      <c r="CG52" s="484"/>
      <c r="CH52" s="484"/>
      <c r="CI52" s="484"/>
      <c r="CJ52" s="484"/>
      <c r="CK52" s="484"/>
      <c r="CL52" s="484"/>
      <c r="CM52" s="484"/>
      <c r="CN52" s="484"/>
      <c r="CO52" s="484"/>
      <c r="CP52" s="484"/>
      <c r="CQ52" s="484"/>
      <c r="CR52" s="484"/>
      <c r="CS52" s="484"/>
      <c r="CT52" s="484"/>
      <c r="CU52" s="484"/>
      <c r="CV52" s="484"/>
      <c r="CW52" s="484"/>
      <c r="CX52" s="484"/>
      <c r="CY52" s="484"/>
      <c r="CZ52" s="484"/>
      <c r="DA52" s="484"/>
      <c r="DB52" s="484"/>
      <c r="DC52" s="484"/>
      <c r="DD52" s="484"/>
      <c r="DE52" s="484"/>
      <c r="DF52" s="484"/>
      <c r="DG52" s="484"/>
      <c r="DH52" s="484"/>
      <c r="DI52" s="484"/>
      <c r="DJ52" s="484"/>
      <c r="DK52" s="484"/>
      <c r="DL52" s="484"/>
      <c r="DM52" s="484"/>
      <c r="DN52" s="484"/>
      <c r="DO52" s="484"/>
      <c r="DP52" s="484"/>
      <c r="DQ52" s="484"/>
      <c r="DR52" s="484"/>
      <c r="DS52" s="484"/>
      <c r="DT52" s="484"/>
      <c r="DU52" s="484"/>
      <c r="DV52" s="484"/>
      <c r="DW52" s="484"/>
      <c r="DX52" s="484"/>
      <c r="DY52" s="484"/>
      <c r="DZ52" s="484"/>
      <c r="EA52" s="484"/>
      <c r="EB52" s="484"/>
      <c r="EC52" s="484"/>
      <c r="ED52" s="484"/>
      <c r="EE52" s="484"/>
      <c r="EF52" s="484"/>
      <c r="EG52" s="484"/>
      <c r="EH52" s="484"/>
      <c r="EI52" s="484"/>
      <c r="EJ52" s="484"/>
      <c r="EK52" s="484"/>
      <c r="EL52" s="484"/>
      <c r="EM52" s="484"/>
      <c r="EN52" s="484"/>
      <c r="EO52" s="484"/>
      <c r="EP52" s="484"/>
      <c r="EQ52" s="484"/>
      <c r="ER52" s="484"/>
      <c r="ES52" s="484"/>
      <c r="ET52" s="484"/>
      <c r="EU52" s="484"/>
      <c r="EV52" s="484"/>
      <c r="EW52" s="484"/>
      <c r="EX52" s="484"/>
      <c r="EY52" s="484"/>
      <c r="EZ52" s="484"/>
      <c r="FA52" s="484"/>
      <c r="FB52" s="484"/>
      <c r="FC52" s="484"/>
      <c r="FD52" s="484"/>
      <c r="FE52" s="484"/>
      <c r="FF52" s="484"/>
      <c r="FG52" s="484"/>
      <c r="FH52" s="484"/>
      <c r="FI52" s="484"/>
      <c r="FJ52" s="484"/>
      <c r="FK52" s="484"/>
      <c r="FL52" s="484"/>
      <c r="FM52" s="484"/>
      <c r="FN52" s="484"/>
      <c r="FO52" s="484"/>
      <c r="FP52" s="484"/>
      <c r="FQ52" s="484"/>
      <c r="FR52" s="484"/>
      <c r="FS52" s="484"/>
      <c r="FT52" s="484"/>
      <c r="FU52" s="484"/>
      <c r="FV52" s="484"/>
      <c r="FW52" s="484"/>
      <c r="FX52" s="484"/>
      <c r="FY52" s="484"/>
      <c r="FZ52" s="484"/>
      <c r="GA52" s="484"/>
      <c r="GB52" s="484"/>
      <c r="GC52" s="484"/>
      <c r="GD52" s="484"/>
      <c r="GE52" s="484"/>
      <c r="GF52" s="484"/>
      <c r="GG52" s="484"/>
      <c r="GH52" s="484"/>
      <c r="GI52" s="484"/>
      <c r="GJ52" s="484"/>
      <c r="GK52" s="484"/>
      <c r="GL52" s="484"/>
      <c r="GM52" s="484"/>
      <c r="GN52" s="484"/>
      <c r="GO52" s="484"/>
      <c r="GP52" s="484"/>
      <c r="GQ52" s="484"/>
      <c r="GR52" s="484"/>
      <c r="GS52" s="484"/>
      <c r="GT52" s="484"/>
      <c r="GU52" s="484"/>
      <c r="GV52" s="484"/>
      <c r="GW52" s="484"/>
      <c r="GX52" s="484"/>
      <c r="GY52" s="484"/>
      <c r="GZ52" s="484"/>
      <c r="HA52" s="484"/>
      <c r="HB52" s="484"/>
      <c r="HC52" s="484"/>
      <c r="HD52" s="484"/>
      <c r="HE52" s="484"/>
      <c r="HF52" s="484"/>
      <c r="HG52" s="484"/>
      <c r="HH52" s="484"/>
      <c r="HI52" s="484"/>
      <c r="HJ52" s="484"/>
      <c r="HK52" s="484"/>
      <c r="HL52" s="484"/>
      <c r="HM52" s="484"/>
      <c r="HN52" s="484"/>
      <c r="HO52" s="484"/>
      <c r="HP52" s="484"/>
      <c r="HQ52" s="484"/>
      <c r="HR52" s="484"/>
      <c r="HS52" s="484"/>
      <c r="HT52" s="484"/>
      <c r="HU52" s="484"/>
      <c r="HV52" s="484"/>
      <c r="HW52" s="484"/>
      <c r="HX52" s="484"/>
      <c r="HY52" s="484"/>
      <c r="HZ52" s="484"/>
      <c r="IA52" s="484"/>
      <c r="IB52" s="484"/>
      <c r="IC52" s="484"/>
      <c r="ID52" s="484"/>
      <c r="IE52" s="484"/>
      <c r="IF52" s="484"/>
      <c r="IG52" s="484"/>
      <c r="IH52" s="484"/>
      <c r="II52" s="484"/>
      <c r="IJ52" s="484"/>
      <c r="IK52" s="484"/>
      <c r="IL52" s="484"/>
      <c r="IM52" s="484"/>
      <c r="IN52" s="484"/>
      <c r="IO52" s="484"/>
      <c r="IP52" s="484"/>
      <c r="IQ52" s="484"/>
      <c r="IR52" s="484"/>
      <c r="IS52" s="484"/>
      <c r="IT52" s="484"/>
      <c r="IU52" s="484"/>
      <c r="IV52" s="484"/>
      <c r="IW52" s="484"/>
    </row>
    <row r="54" spans="1:257" x14ac:dyDescent="0.2">
      <c r="A54" s="314"/>
      <c r="B54" s="314"/>
      <c r="C54" s="314"/>
      <c r="D54" s="314"/>
      <c r="E54" s="314"/>
    </row>
    <row r="55" spans="1:257" x14ac:dyDescent="0.2">
      <c r="A55" s="801" t="s">
        <v>265</v>
      </c>
      <c r="B55" s="801"/>
      <c r="C55" s="801"/>
      <c r="D55" s="801"/>
      <c r="E55" s="801"/>
    </row>
  </sheetData>
  <mergeCells count="46">
    <mergeCell ref="E12:F12"/>
    <mergeCell ref="E13:F13"/>
    <mergeCell ref="E14:F14"/>
    <mergeCell ref="E15:F15"/>
    <mergeCell ref="A55:E55"/>
    <mergeCell ref="A52:F52"/>
    <mergeCell ref="A51:F51"/>
    <mergeCell ref="A50:F50"/>
    <mergeCell ref="E33:F33"/>
    <mergeCell ref="E34:F34"/>
    <mergeCell ref="E35:F35"/>
    <mergeCell ref="E48:F48"/>
    <mergeCell ref="E44:F44"/>
    <mergeCell ref="E45:F45"/>
    <mergeCell ref="E46:F46"/>
    <mergeCell ref="E47:F47"/>
    <mergeCell ref="E16:F16"/>
    <mergeCell ref="E17:F17"/>
    <mergeCell ref="E18:F18"/>
    <mergeCell ref="E19:F19"/>
    <mergeCell ref="E20:F20"/>
    <mergeCell ref="E21:F21"/>
    <mergeCell ref="E22:F22"/>
    <mergeCell ref="E23:F23"/>
    <mergeCell ref="E40:F40"/>
    <mergeCell ref="E41:F41"/>
    <mergeCell ref="E32:F32"/>
    <mergeCell ref="E28:F28"/>
    <mergeCell ref="E29:F29"/>
    <mergeCell ref="E30:F30"/>
    <mergeCell ref="E31:F31"/>
    <mergeCell ref="E24:F24"/>
    <mergeCell ref="E25:F25"/>
    <mergeCell ref="E26:F26"/>
    <mergeCell ref="E27:F27"/>
    <mergeCell ref="E36:F36"/>
    <mergeCell ref="E37:F37"/>
    <mergeCell ref="A4:F4"/>
    <mergeCell ref="A2:F2"/>
    <mergeCell ref="A3:F3"/>
    <mergeCell ref="A10:A11"/>
    <mergeCell ref="B10:B11"/>
    <mergeCell ref="E10:F10"/>
    <mergeCell ref="D10:D11"/>
    <mergeCell ref="C10:C11"/>
    <mergeCell ref="E11:F11"/>
  </mergeCells>
  <phoneticPr fontId="0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BreakPreview" zoomScale="75" zoomScaleNormal="80" workbookViewId="0">
      <selection activeCell="A2" sqref="A2:XFD2"/>
    </sheetView>
  </sheetViews>
  <sheetFormatPr defaultColWidth="8.5" defaultRowHeight="12.75" x14ac:dyDescent="0.2"/>
  <cols>
    <col min="1" max="1" width="8.5" style="559" customWidth="1"/>
    <col min="2" max="2" width="67.5" style="559" customWidth="1"/>
    <col min="3" max="3" width="23.1640625" style="559" customWidth="1"/>
    <col min="4" max="4" width="21" style="559" customWidth="1"/>
    <col min="5" max="5" width="20.83203125" style="559" customWidth="1"/>
    <col min="6" max="6" width="23" style="559" customWidth="1"/>
    <col min="7" max="7" width="20" style="559" customWidth="1"/>
    <col min="8" max="8" width="12.6640625" style="559" customWidth="1"/>
    <col min="9" max="255" width="9.33203125" style="559" customWidth="1"/>
    <col min="256" max="16384" width="8.5" style="559"/>
  </cols>
  <sheetData>
    <row r="1" spans="1:6" s="781" customFormat="1" ht="18" x14ac:dyDescent="0.25">
      <c r="A1" s="780"/>
      <c r="F1" s="782" t="s">
        <v>322</v>
      </c>
    </row>
    <row r="2" spans="1:6" ht="15.75" x14ac:dyDescent="0.25">
      <c r="A2" s="829" t="s">
        <v>0</v>
      </c>
      <c r="B2" s="829"/>
      <c r="C2" s="829"/>
      <c r="D2" s="829"/>
      <c r="E2" s="829"/>
      <c r="F2" s="829"/>
    </row>
    <row r="3" spans="1:6" ht="15.75" x14ac:dyDescent="0.25">
      <c r="A3" s="829" t="s">
        <v>247</v>
      </c>
      <c r="B3" s="829"/>
      <c r="C3" s="829"/>
      <c r="D3" s="829"/>
      <c r="E3" s="829"/>
      <c r="F3" s="829"/>
    </row>
    <row r="4" spans="1:6" ht="15.75" x14ac:dyDescent="0.25">
      <c r="A4" s="829" t="s">
        <v>60</v>
      </c>
      <c r="B4" s="829"/>
      <c r="C4" s="829"/>
      <c r="D4" s="829"/>
      <c r="E4" s="829"/>
      <c r="F4" s="829"/>
    </row>
    <row r="5" spans="1:6" ht="15.75" x14ac:dyDescent="0.25">
      <c r="A5" s="560"/>
      <c r="B5" s="560"/>
      <c r="C5" s="560"/>
      <c r="D5" s="560"/>
      <c r="E5" s="560"/>
      <c r="F5" s="560"/>
    </row>
    <row r="6" spans="1:6" ht="15.75" thickBot="1" x14ac:dyDescent="0.25">
      <c r="A6" s="561"/>
      <c r="B6" s="561"/>
      <c r="C6" s="561"/>
      <c r="D6" s="561"/>
      <c r="E6" s="561"/>
      <c r="F6" s="561"/>
    </row>
    <row r="7" spans="1:6" ht="15.75" x14ac:dyDescent="0.25">
      <c r="A7" s="576"/>
      <c r="B7" s="577"/>
      <c r="C7" s="578" t="s">
        <v>266</v>
      </c>
      <c r="D7" s="578" t="s">
        <v>234</v>
      </c>
      <c r="E7" s="578" t="s">
        <v>235</v>
      </c>
      <c r="F7" s="579" t="s">
        <v>203</v>
      </c>
    </row>
    <row r="8" spans="1:6" ht="15.75" x14ac:dyDescent="0.25">
      <c r="A8" s="580" t="s">
        <v>190</v>
      </c>
      <c r="B8" s="562" t="s">
        <v>191</v>
      </c>
      <c r="C8" s="562"/>
      <c r="D8" s="562" t="s">
        <v>236</v>
      </c>
      <c r="E8" s="562" t="s">
        <v>237</v>
      </c>
      <c r="F8" s="581" t="s">
        <v>238</v>
      </c>
    </row>
    <row r="9" spans="1:6" ht="18" customHeight="1" x14ac:dyDescent="0.25">
      <c r="A9" s="585"/>
      <c r="B9" s="565"/>
      <c r="C9" s="562" t="s">
        <v>302</v>
      </c>
      <c r="D9" s="562" t="s">
        <v>302</v>
      </c>
      <c r="E9" s="562" t="s">
        <v>302</v>
      </c>
      <c r="F9" s="581" t="s">
        <v>239</v>
      </c>
    </row>
    <row r="10" spans="1:6" ht="18" customHeight="1" x14ac:dyDescent="0.25">
      <c r="A10" s="582"/>
      <c r="B10" s="563"/>
      <c r="C10" s="562"/>
      <c r="D10" s="562"/>
      <c r="E10" s="562"/>
      <c r="F10" s="581" t="s">
        <v>302</v>
      </c>
    </row>
    <row r="11" spans="1:6" ht="16.5" thickBot="1" x14ac:dyDescent="0.3">
      <c r="A11" s="583">
        <v>1</v>
      </c>
      <c r="B11" s="564">
        <v>2</v>
      </c>
      <c r="C11" s="564">
        <v>3</v>
      </c>
      <c r="D11" s="564">
        <v>4</v>
      </c>
      <c r="E11" s="564">
        <v>5</v>
      </c>
      <c r="F11" s="584">
        <v>6</v>
      </c>
    </row>
    <row r="12" spans="1:6" ht="15.75" x14ac:dyDescent="0.25">
      <c r="A12" s="585"/>
      <c r="B12" s="565" t="s">
        <v>301</v>
      </c>
      <c r="C12" s="571"/>
      <c r="D12" s="571"/>
      <c r="E12" s="571"/>
      <c r="F12" s="586"/>
    </row>
    <row r="13" spans="1:6" ht="15.75" x14ac:dyDescent="0.25">
      <c r="A13" s="585"/>
      <c r="B13" s="565"/>
      <c r="C13" s="571"/>
      <c r="D13" s="571"/>
      <c r="E13" s="571"/>
      <c r="F13" s="586"/>
    </row>
    <row r="14" spans="1:6" ht="15.75" x14ac:dyDescent="0.25">
      <c r="A14" s="580">
        <v>1</v>
      </c>
      <c r="B14" s="565" t="s">
        <v>6</v>
      </c>
      <c r="C14" s="572">
        <v>0</v>
      </c>
      <c r="D14" s="572">
        <v>0</v>
      </c>
      <c r="E14" s="572">
        <v>0</v>
      </c>
      <c r="F14" s="587">
        <f>SUM(C14:E14)</f>
        <v>0</v>
      </c>
    </row>
    <row r="15" spans="1:6" ht="15.75" x14ac:dyDescent="0.25">
      <c r="A15" s="585"/>
      <c r="B15" s="565"/>
      <c r="C15" s="572"/>
      <c r="D15" s="572"/>
      <c r="E15" s="572"/>
      <c r="F15" s="587"/>
    </row>
    <row r="16" spans="1:6" ht="15.75" x14ac:dyDescent="0.25">
      <c r="A16" s="580">
        <v>2</v>
      </c>
      <c r="B16" s="565" t="s">
        <v>240</v>
      </c>
      <c r="C16" s="572">
        <v>0</v>
      </c>
      <c r="D16" s="572">
        <v>0</v>
      </c>
      <c r="E16" s="572">
        <v>0</v>
      </c>
      <c r="F16" s="587">
        <f>SUM(C16:E16)</f>
        <v>0</v>
      </c>
    </row>
    <row r="17" spans="1:8" ht="15.75" x14ac:dyDescent="0.25">
      <c r="A17" s="580">
        <f>A16+1</f>
        <v>3</v>
      </c>
      <c r="B17" s="565" t="s">
        <v>148</v>
      </c>
      <c r="C17" s="572">
        <v>0</v>
      </c>
      <c r="D17" s="572">
        <v>0</v>
      </c>
      <c r="E17" s="572">
        <v>0</v>
      </c>
      <c r="F17" s="587">
        <f>SUM(C17:E17)</f>
        <v>0</v>
      </c>
    </row>
    <row r="18" spans="1:8" ht="15.75" x14ac:dyDescent="0.25">
      <c r="A18" s="580"/>
      <c r="B18" s="565"/>
      <c r="C18" s="572"/>
      <c r="D18" s="572"/>
      <c r="E18" s="572"/>
      <c r="F18" s="587"/>
    </row>
    <row r="19" spans="1:8" ht="15.75" x14ac:dyDescent="0.25">
      <c r="A19" s="580">
        <f>A17+1</f>
        <v>4</v>
      </c>
      <c r="B19" s="565" t="s">
        <v>315</v>
      </c>
      <c r="C19" s="572">
        <v>0</v>
      </c>
      <c r="D19" s="572">
        <v>0</v>
      </c>
      <c r="E19" s="572">
        <v>0</v>
      </c>
      <c r="F19" s="587">
        <f>SUM(C19:E19)</f>
        <v>0</v>
      </c>
      <c r="G19" s="569"/>
    </row>
    <row r="20" spans="1:8" ht="15.75" x14ac:dyDescent="0.25">
      <c r="A20" s="580"/>
      <c r="B20" s="565"/>
      <c r="C20" s="572"/>
      <c r="D20" s="572"/>
      <c r="E20" s="572"/>
      <c r="F20" s="587"/>
    </row>
    <row r="21" spans="1:8" ht="15.75" x14ac:dyDescent="0.25">
      <c r="A21" s="580">
        <v>5</v>
      </c>
      <c r="B21" s="565" t="s">
        <v>151</v>
      </c>
      <c r="C21" s="572">
        <f>SUM(C22:C26)</f>
        <v>0</v>
      </c>
      <c r="D21" s="572">
        <f>SUM(D22:D26)</f>
        <v>0</v>
      </c>
      <c r="E21" s="572">
        <f>SUM(E22:E26)</f>
        <v>0</v>
      </c>
      <c r="F21" s="587">
        <f t="shared" ref="F21:F26" si="0">SUM(C21:E21)</f>
        <v>0</v>
      </c>
      <c r="G21" s="566"/>
      <c r="H21" s="566"/>
    </row>
    <row r="22" spans="1:8" ht="15.75" x14ac:dyDescent="0.25">
      <c r="A22" s="588" t="s">
        <v>208</v>
      </c>
      <c r="B22" s="565" t="s">
        <v>241</v>
      </c>
      <c r="C22" s="573">
        <v>0</v>
      </c>
      <c r="D22" s="573">
        <v>0</v>
      </c>
      <c r="E22" s="573">
        <v>0</v>
      </c>
      <c r="F22" s="589">
        <f t="shared" si="0"/>
        <v>0</v>
      </c>
    </row>
    <row r="23" spans="1:8" ht="15.75" x14ac:dyDescent="0.25">
      <c r="A23" s="588" t="s">
        <v>209</v>
      </c>
      <c r="B23" s="565" t="s">
        <v>242</v>
      </c>
      <c r="C23" s="573">
        <v>0</v>
      </c>
      <c r="D23" s="573">
        <v>0</v>
      </c>
      <c r="E23" s="573">
        <v>0</v>
      </c>
      <c r="F23" s="589">
        <f t="shared" si="0"/>
        <v>0</v>
      </c>
    </row>
    <row r="24" spans="1:8" ht="15.75" x14ac:dyDescent="0.25">
      <c r="A24" s="588" t="s">
        <v>210</v>
      </c>
      <c r="B24" s="565" t="s">
        <v>243</v>
      </c>
      <c r="C24" s="573">
        <v>0</v>
      </c>
      <c r="D24" s="573">
        <v>0</v>
      </c>
      <c r="E24" s="573">
        <v>0</v>
      </c>
      <c r="F24" s="589">
        <f t="shared" si="0"/>
        <v>0</v>
      </c>
    </row>
    <row r="25" spans="1:8" ht="15.75" x14ac:dyDescent="0.25">
      <c r="A25" s="588" t="s">
        <v>211</v>
      </c>
      <c r="B25" s="565" t="s">
        <v>244</v>
      </c>
      <c r="C25" s="573">
        <v>0</v>
      </c>
      <c r="D25" s="573">
        <v>0</v>
      </c>
      <c r="E25" s="573">
        <v>0</v>
      </c>
      <c r="F25" s="589">
        <f t="shared" si="0"/>
        <v>0</v>
      </c>
    </row>
    <row r="26" spans="1:8" ht="15.75" x14ac:dyDescent="0.25">
      <c r="A26" s="588" t="s">
        <v>212</v>
      </c>
      <c r="B26" s="565" t="s">
        <v>269</v>
      </c>
      <c r="C26" s="573">
        <f>SUM(C22:C25)*0.02</f>
        <v>0</v>
      </c>
      <c r="D26" s="573">
        <f>SUM(D22:D25)*0.02</f>
        <v>0</v>
      </c>
      <c r="E26" s="573">
        <f>SUM(E22:E25)*0.02</f>
        <v>0</v>
      </c>
      <c r="F26" s="589">
        <f t="shared" si="0"/>
        <v>0</v>
      </c>
    </row>
    <row r="27" spans="1:8" ht="15.75" x14ac:dyDescent="0.25">
      <c r="A27" s="580"/>
      <c r="B27" s="565"/>
      <c r="C27" s="572"/>
      <c r="D27" s="572"/>
      <c r="E27" s="572"/>
      <c r="F27" s="587"/>
    </row>
    <row r="28" spans="1:8" ht="15.75" x14ac:dyDescent="0.25">
      <c r="A28" s="580">
        <f>A21+1</f>
        <v>6</v>
      </c>
      <c r="B28" s="565" t="s">
        <v>245</v>
      </c>
      <c r="C28" s="572">
        <v>0</v>
      </c>
      <c r="D28" s="572">
        <v>0</v>
      </c>
      <c r="E28" s="572">
        <v>0</v>
      </c>
      <c r="F28" s="587">
        <f>SUM(C28:E28)</f>
        <v>0</v>
      </c>
    </row>
    <row r="29" spans="1:8" ht="15.75" x14ac:dyDescent="0.25">
      <c r="A29" s="580"/>
      <c r="B29" s="565"/>
      <c r="C29" s="572"/>
      <c r="D29" s="572"/>
      <c r="E29" s="572"/>
      <c r="F29" s="587"/>
    </row>
    <row r="30" spans="1:8" ht="15.75" x14ac:dyDescent="0.25">
      <c r="A30" s="580">
        <f>A28+1</f>
        <v>7</v>
      </c>
      <c r="B30" s="565" t="s">
        <v>246</v>
      </c>
      <c r="C30" s="572">
        <v>0</v>
      </c>
      <c r="D30" s="572">
        <v>0</v>
      </c>
      <c r="E30" s="572">
        <v>0</v>
      </c>
      <c r="F30" s="587">
        <f>SUM(C30:E30)</f>
        <v>0</v>
      </c>
    </row>
    <row r="31" spans="1:8" ht="15.75" x14ac:dyDescent="0.25">
      <c r="A31" s="580"/>
      <c r="B31" s="565"/>
      <c r="C31" s="572"/>
      <c r="D31" s="572"/>
      <c r="E31" s="572"/>
      <c r="F31" s="587"/>
    </row>
    <row r="32" spans="1:8" ht="15.75" x14ac:dyDescent="0.25">
      <c r="A32" s="580">
        <f>A30+1</f>
        <v>8</v>
      </c>
      <c r="B32" s="565" t="s">
        <v>230</v>
      </c>
      <c r="C32" s="572">
        <f>SUM(C14:C21,C28:C31)</f>
        <v>0</v>
      </c>
      <c r="D32" s="572">
        <f>SUM(D14:D21,D28:D31)</f>
        <v>0</v>
      </c>
      <c r="E32" s="572">
        <f>SUM(E14:E21,E28:E31)</f>
        <v>0</v>
      </c>
      <c r="F32" s="587">
        <f>SUM(C32:E32)</f>
        <v>0</v>
      </c>
      <c r="G32" s="566"/>
    </row>
    <row r="33" spans="1:10" ht="15.75" x14ac:dyDescent="0.25">
      <c r="A33" s="580"/>
      <c r="B33" s="565"/>
      <c r="C33" s="572"/>
      <c r="D33" s="572"/>
      <c r="E33" s="572"/>
      <c r="F33" s="587"/>
    </row>
    <row r="34" spans="1:10" ht="15.75" x14ac:dyDescent="0.25">
      <c r="A34" s="580">
        <v>9</v>
      </c>
      <c r="B34" s="565" t="s">
        <v>267</v>
      </c>
      <c r="C34" s="572"/>
      <c r="D34" s="572"/>
      <c r="E34" s="572"/>
      <c r="F34" s="587"/>
    </row>
    <row r="35" spans="1:10" ht="15.75" x14ac:dyDescent="0.25">
      <c r="A35" s="580"/>
      <c r="B35" s="565"/>
      <c r="C35" s="572"/>
      <c r="D35" s="572"/>
      <c r="E35" s="572"/>
      <c r="F35" s="587"/>
    </row>
    <row r="36" spans="1:10" ht="15.75" x14ac:dyDescent="0.25">
      <c r="A36" s="580">
        <v>10</v>
      </c>
      <c r="B36" s="565" t="s">
        <v>231</v>
      </c>
      <c r="C36" s="572">
        <f>C32*1.15</f>
        <v>0</v>
      </c>
      <c r="D36" s="572">
        <f>D32*1.15</f>
        <v>0</v>
      </c>
      <c r="E36" s="572">
        <f>E32*1.15</f>
        <v>0</v>
      </c>
      <c r="F36" s="587">
        <f>SUM(C36:E36)</f>
        <v>0</v>
      </c>
    </row>
    <row r="37" spans="1:10" ht="15.75" x14ac:dyDescent="0.25">
      <c r="A37" s="580"/>
      <c r="B37" s="565"/>
      <c r="C37" s="572"/>
      <c r="D37" s="572"/>
      <c r="E37" s="572"/>
      <c r="F37" s="587"/>
    </row>
    <row r="38" spans="1:10" ht="15.75" x14ac:dyDescent="0.25">
      <c r="A38" s="580">
        <v>11</v>
      </c>
      <c r="B38" s="565" t="s">
        <v>268</v>
      </c>
      <c r="C38" s="572"/>
      <c r="D38" s="572"/>
      <c r="E38" s="572"/>
      <c r="F38" s="587"/>
    </row>
    <row r="39" spans="1:10" ht="15.75" x14ac:dyDescent="0.25">
      <c r="A39" s="580"/>
      <c r="B39" s="565"/>
      <c r="C39" s="572"/>
      <c r="D39" s="572"/>
      <c r="E39" s="572"/>
      <c r="F39" s="587"/>
    </row>
    <row r="40" spans="1:10" ht="15.75" x14ac:dyDescent="0.25">
      <c r="A40" s="580">
        <v>12</v>
      </c>
      <c r="B40" s="565" t="s">
        <v>27</v>
      </c>
      <c r="C40" s="572">
        <f>C36*1.1</f>
        <v>0</v>
      </c>
      <c r="D40" s="572">
        <f>D36*1.1</f>
        <v>0</v>
      </c>
      <c r="E40" s="572">
        <f>E36*1.1</f>
        <v>0</v>
      </c>
      <c r="F40" s="587">
        <f>SUM(C40:E40)</f>
        <v>0</v>
      </c>
      <c r="G40" s="567"/>
      <c r="H40" s="567"/>
      <c r="I40" s="568"/>
    </row>
    <row r="41" spans="1:10" ht="15.75" x14ac:dyDescent="0.25">
      <c r="A41" s="580"/>
      <c r="B41" s="565"/>
      <c r="C41" s="572"/>
      <c r="D41" s="572"/>
      <c r="E41" s="572"/>
      <c r="F41" s="587"/>
    </row>
    <row r="42" spans="1:10" ht="15.75" x14ac:dyDescent="0.25">
      <c r="A42" s="594">
        <f>A40+1</f>
        <v>13</v>
      </c>
      <c r="B42" s="574" t="s">
        <v>214</v>
      </c>
      <c r="C42" s="575">
        <f>C40</f>
        <v>0</v>
      </c>
      <c r="D42" s="575">
        <f>D40</f>
        <v>0</v>
      </c>
      <c r="E42" s="575">
        <f>E40</f>
        <v>0</v>
      </c>
      <c r="F42" s="595">
        <f>SUM(C42:E42)</f>
        <v>0</v>
      </c>
    </row>
    <row r="43" spans="1:10" ht="15.75" x14ac:dyDescent="0.25">
      <c r="A43" s="580"/>
      <c r="B43" s="565"/>
      <c r="C43" s="572"/>
      <c r="D43" s="572"/>
      <c r="E43" s="572"/>
      <c r="F43" s="587"/>
    </row>
    <row r="44" spans="1:10" ht="15.75" x14ac:dyDescent="0.25">
      <c r="A44" s="580">
        <v>14</v>
      </c>
      <c r="B44" s="565" t="s">
        <v>216</v>
      </c>
      <c r="C44" s="572">
        <f>SUM(C42:C43)</f>
        <v>0</v>
      </c>
      <c r="D44" s="572">
        <f>SUM(D42:D43)</f>
        <v>0</v>
      </c>
      <c r="E44" s="572">
        <f>SUM(E42:E43)</f>
        <v>0</v>
      </c>
      <c r="F44" s="587">
        <f>SUM(C44:E44)</f>
        <v>0</v>
      </c>
    </row>
    <row r="45" spans="1:10" ht="18" customHeight="1" thickBot="1" x14ac:dyDescent="0.3">
      <c r="A45" s="590"/>
      <c r="B45" s="591"/>
      <c r="C45" s="592"/>
      <c r="D45" s="592"/>
      <c r="E45" s="592"/>
      <c r="F45" s="593"/>
    </row>
    <row r="46" spans="1:10" x14ac:dyDescent="0.2">
      <c r="B46" s="569"/>
      <c r="C46" s="570"/>
      <c r="D46" s="570"/>
      <c r="E46" s="570"/>
      <c r="F46" s="570"/>
    </row>
    <row r="47" spans="1:10" x14ac:dyDescent="0.2">
      <c r="B47" s="569"/>
    </row>
    <row r="48" spans="1:10" s="484" customFormat="1" ht="15.75" customHeight="1" x14ac:dyDescent="0.25">
      <c r="A48" s="803" t="s">
        <v>263</v>
      </c>
      <c r="B48" s="803"/>
      <c r="C48" s="803"/>
      <c r="D48" s="803"/>
      <c r="E48" s="803"/>
      <c r="F48" s="803"/>
      <c r="H48" s="597"/>
      <c r="I48" s="597"/>
      <c r="J48" s="597"/>
    </row>
    <row r="49" spans="1:10" s="484" customFormat="1" ht="30.75" customHeight="1" x14ac:dyDescent="0.25">
      <c r="A49" s="802" t="s">
        <v>262</v>
      </c>
      <c r="B49" s="802"/>
      <c r="C49" s="802"/>
      <c r="D49" s="802"/>
      <c r="E49" s="802"/>
      <c r="F49" s="802"/>
      <c r="H49" s="598"/>
      <c r="I49" s="598"/>
      <c r="J49" s="597"/>
    </row>
    <row r="50" spans="1:10" s="484" customFormat="1" ht="15.75" customHeight="1" x14ac:dyDescent="0.25">
      <c r="A50" s="802" t="s">
        <v>264</v>
      </c>
      <c r="B50" s="802"/>
      <c r="C50" s="802"/>
      <c r="D50" s="802"/>
      <c r="E50" s="802"/>
      <c r="F50" s="802"/>
      <c r="H50" s="599"/>
      <c r="I50" s="599"/>
      <c r="J50" s="599"/>
    </row>
    <row r="51" spans="1:10" s="484" customFormat="1" ht="15.75" x14ac:dyDescent="0.2">
      <c r="C51" s="488"/>
      <c r="D51" s="488"/>
      <c r="H51"/>
      <c r="I51"/>
      <c r="J51"/>
    </row>
    <row r="52" spans="1:10" s="484" customFormat="1" ht="15.75" x14ac:dyDescent="0.2">
      <c r="A52" s="314"/>
      <c r="B52" s="314"/>
      <c r="C52" s="314"/>
      <c r="D52" s="314"/>
      <c r="E52" s="314"/>
      <c r="H52"/>
      <c r="I52"/>
      <c r="J52"/>
    </row>
    <row r="53" spans="1:10" s="484" customFormat="1" ht="15.75" x14ac:dyDescent="0.2">
      <c r="A53" s="801" t="s">
        <v>265</v>
      </c>
      <c r="B53" s="801"/>
      <c r="C53" s="801"/>
      <c r="D53" s="801"/>
      <c r="E53" s="801"/>
      <c r="H53"/>
      <c r="I53"/>
      <c r="J53"/>
    </row>
    <row r="54" spans="1:10" s="484" customFormat="1" ht="15.75" x14ac:dyDescent="0.25">
      <c r="B54" s="596"/>
      <c r="C54" s="597"/>
      <c r="D54"/>
      <c r="E54"/>
      <c r="F54" s="597"/>
      <c r="H54"/>
      <c r="I54"/>
      <c r="J54"/>
    </row>
    <row r="55" spans="1:10" s="484" customFormat="1" ht="15.75" x14ac:dyDescent="0.2">
      <c r="B55" s="600"/>
      <c r="C55" s="598"/>
      <c r="D55"/>
      <c r="E55"/>
      <c r="F55" s="601"/>
      <c r="H55"/>
      <c r="I55"/>
      <c r="J55"/>
    </row>
  </sheetData>
  <mergeCells count="7">
    <mergeCell ref="A53:E53"/>
    <mergeCell ref="A48:F48"/>
    <mergeCell ref="A49:F49"/>
    <mergeCell ref="A50:F50"/>
    <mergeCell ref="A2:F2"/>
    <mergeCell ref="A3:F3"/>
    <mergeCell ref="A4:F4"/>
  </mergeCells>
  <phoneticPr fontId="39" type="noConversion"/>
  <printOptions horizontalCentered="1"/>
  <pageMargins left="0.43333333333333335" right="0.2361111111111111" top="0.78749999999999998" bottom="0.98402777777777772" header="0.51180555555555551" footer="0.51180555555555551"/>
  <pageSetup paperSize="9" scale="66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6.83203125" style="518" customWidth="1"/>
    <col min="2" max="2" width="42.83203125" style="518" customWidth="1"/>
    <col min="3" max="3" width="10" style="518" customWidth="1"/>
    <col min="4" max="4" width="13" style="518" customWidth="1"/>
    <col min="5" max="5" width="30.5" style="518" customWidth="1"/>
    <col min="6" max="6" width="10" style="518" customWidth="1"/>
    <col min="7" max="7" width="9.6640625" style="518" customWidth="1"/>
    <col min="8" max="16384" width="9.33203125" style="518"/>
  </cols>
  <sheetData>
    <row r="1" spans="1:7" x14ac:dyDescent="0.25">
      <c r="E1" s="779" t="s">
        <v>323</v>
      </c>
    </row>
    <row r="2" spans="1:7" ht="15.75" x14ac:dyDescent="0.25">
      <c r="A2" s="830" t="s">
        <v>0</v>
      </c>
      <c r="B2" s="830"/>
      <c r="C2" s="830"/>
      <c r="D2" s="830"/>
      <c r="E2" s="830"/>
    </row>
    <row r="3" spans="1:7" ht="15.75" x14ac:dyDescent="0.25">
      <c r="A3" s="831" t="s">
        <v>275</v>
      </c>
      <c r="B3" s="831"/>
      <c r="C3" s="831"/>
      <c r="D3" s="831"/>
      <c r="E3" s="831"/>
    </row>
    <row r="4" spans="1:7" ht="15.75" x14ac:dyDescent="0.25">
      <c r="A4" s="831" t="s">
        <v>227</v>
      </c>
      <c r="B4" s="831"/>
      <c r="C4" s="831"/>
      <c r="D4" s="831"/>
      <c r="E4" s="831"/>
    </row>
    <row r="5" spans="1:7" ht="15.75" x14ac:dyDescent="0.25">
      <c r="A5" s="831" t="s">
        <v>228</v>
      </c>
      <c r="B5" s="831"/>
      <c r="C5" s="831"/>
      <c r="D5" s="831"/>
      <c r="E5" s="831"/>
    </row>
    <row r="6" spans="1:7" ht="15.75" x14ac:dyDescent="0.25">
      <c r="A6" s="831" t="s">
        <v>229</v>
      </c>
      <c r="B6" s="831"/>
      <c r="C6" s="831"/>
      <c r="D6" s="831"/>
      <c r="E6" s="831"/>
    </row>
    <row r="7" spans="1:7" ht="15.75" x14ac:dyDescent="0.25">
      <c r="A7" s="830" t="s">
        <v>277</v>
      </c>
      <c r="B7" s="830"/>
      <c r="C7" s="830"/>
      <c r="D7" s="830"/>
      <c r="E7" s="830"/>
    </row>
    <row r="8" spans="1:7" ht="17.25" customHeight="1" thickBot="1" x14ac:dyDescent="0.3"/>
    <row r="9" spans="1:7" s="519" customFormat="1" ht="37.5" customHeight="1" thickBot="1" x14ac:dyDescent="0.25">
      <c r="A9" s="547" t="s">
        <v>15</v>
      </c>
      <c r="B9" s="548" t="s">
        <v>37</v>
      </c>
      <c r="C9" s="652" t="s">
        <v>192</v>
      </c>
      <c r="D9" s="653" t="s">
        <v>256</v>
      </c>
      <c r="E9" s="549" t="s">
        <v>14</v>
      </c>
    </row>
    <row r="10" spans="1:7" s="519" customFormat="1" ht="16.5" customHeight="1" thickBot="1" x14ac:dyDescent="0.25">
      <c r="A10" s="547">
        <v>1</v>
      </c>
      <c r="B10" s="548">
        <v>2</v>
      </c>
      <c r="C10" s="652">
        <v>3</v>
      </c>
      <c r="D10" s="653">
        <v>4</v>
      </c>
      <c r="E10" s="549">
        <v>5</v>
      </c>
    </row>
    <row r="11" spans="1:7" x14ac:dyDescent="0.25">
      <c r="A11" s="520"/>
      <c r="B11" s="521"/>
      <c r="C11" s="523"/>
      <c r="D11" s="654"/>
      <c r="E11" s="522"/>
      <c r="F11" s="524"/>
    </row>
    <row r="12" spans="1:7" x14ac:dyDescent="0.25">
      <c r="A12" s="520"/>
      <c r="B12" s="521" t="s">
        <v>194</v>
      </c>
      <c r="C12" s="523" t="s">
        <v>274</v>
      </c>
      <c r="D12" s="654"/>
      <c r="E12" s="522"/>
      <c r="F12" s="524"/>
    </row>
    <row r="13" spans="1:7" x14ac:dyDescent="0.25">
      <c r="A13" s="520"/>
      <c r="B13" s="521"/>
      <c r="C13" s="523"/>
      <c r="D13" s="654"/>
      <c r="E13" s="522"/>
      <c r="F13" s="524"/>
    </row>
    <row r="14" spans="1:7" x14ac:dyDescent="0.25">
      <c r="A14" s="520">
        <v>1</v>
      </c>
      <c r="B14" s="521" t="s">
        <v>4</v>
      </c>
      <c r="C14" s="523" t="s">
        <v>142</v>
      </c>
      <c r="D14" s="654"/>
      <c r="E14" s="544">
        <v>0</v>
      </c>
      <c r="F14" s="524"/>
      <c r="G14" s="525"/>
    </row>
    <row r="15" spans="1:7" x14ac:dyDescent="0.25">
      <c r="A15" s="520"/>
      <c r="B15" s="521"/>
      <c r="C15" s="526"/>
      <c r="D15" s="655"/>
      <c r="E15" s="544"/>
      <c r="F15" s="524"/>
      <c r="G15" s="525"/>
    </row>
    <row r="16" spans="1:7" x14ac:dyDescent="0.25">
      <c r="A16" s="520">
        <f>A14+1</f>
        <v>2</v>
      </c>
      <c r="B16" s="521" t="s">
        <v>148</v>
      </c>
      <c r="C16" s="523"/>
      <c r="D16" s="654"/>
      <c r="E16" s="544">
        <v>0</v>
      </c>
      <c r="F16" s="524"/>
      <c r="G16" s="525"/>
    </row>
    <row r="17" spans="1:7" x14ac:dyDescent="0.25">
      <c r="A17" s="520"/>
      <c r="B17" s="521"/>
      <c r="C17" s="523"/>
      <c r="D17" s="654"/>
      <c r="E17" s="544"/>
      <c r="F17" s="524"/>
      <c r="G17" s="525"/>
    </row>
    <row r="18" spans="1:7" x14ac:dyDescent="0.25">
      <c r="A18" s="520">
        <f>A16+1</f>
        <v>3</v>
      </c>
      <c r="B18" s="521" t="s">
        <v>314</v>
      </c>
      <c r="C18" s="526" t="s">
        <v>121</v>
      </c>
      <c r="D18" s="655"/>
      <c r="E18" s="544">
        <v>0</v>
      </c>
      <c r="F18" s="524"/>
      <c r="G18" s="525"/>
    </row>
    <row r="19" spans="1:7" x14ac:dyDescent="0.25">
      <c r="A19" s="520"/>
      <c r="B19" s="521"/>
      <c r="C19" s="523"/>
      <c r="D19" s="654"/>
      <c r="E19" s="544"/>
      <c r="F19" s="524"/>
      <c r="G19" s="525"/>
    </row>
    <row r="20" spans="1:7" x14ac:dyDescent="0.25">
      <c r="A20" s="520">
        <f>A18+1</f>
        <v>4</v>
      </c>
      <c r="B20" s="521" t="s">
        <v>6</v>
      </c>
      <c r="C20" s="523"/>
      <c r="D20" s="654"/>
      <c r="E20" s="544">
        <f>SUM(E22:E24)</f>
        <v>0</v>
      </c>
      <c r="F20" s="524"/>
      <c r="G20" s="525"/>
    </row>
    <row r="21" spans="1:7" x14ac:dyDescent="0.25">
      <c r="A21" s="520"/>
      <c r="B21" s="542" t="s">
        <v>219</v>
      </c>
      <c r="C21" s="523"/>
      <c r="D21" s="654"/>
      <c r="E21" s="544"/>
      <c r="F21" s="524"/>
      <c r="G21" s="525"/>
    </row>
    <row r="22" spans="1:7" x14ac:dyDescent="0.25">
      <c r="A22" s="520"/>
      <c r="B22" s="543" t="s">
        <v>224</v>
      </c>
      <c r="C22" s="523"/>
      <c r="D22" s="654"/>
      <c r="E22" s="544">
        <v>0</v>
      </c>
      <c r="F22" s="524"/>
      <c r="G22" s="525"/>
    </row>
    <row r="23" spans="1:7" x14ac:dyDescent="0.25">
      <c r="A23" s="520"/>
      <c r="B23" s="543" t="s">
        <v>223</v>
      </c>
      <c r="C23" s="523"/>
      <c r="D23" s="654"/>
      <c r="E23" s="544">
        <v>0</v>
      </c>
      <c r="F23" s="524"/>
      <c r="G23" s="525"/>
    </row>
    <row r="24" spans="1:7" x14ac:dyDescent="0.25">
      <c r="A24" s="520"/>
      <c r="B24" s="543" t="s">
        <v>225</v>
      </c>
      <c r="C24" s="523"/>
      <c r="D24" s="654"/>
      <c r="E24" s="544">
        <v>0</v>
      </c>
      <c r="F24" s="524"/>
      <c r="G24" s="525"/>
    </row>
    <row r="25" spans="1:7" x14ac:dyDescent="0.25">
      <c r="A25" s="520"/>
      <c r="B25" s="521"/>
      <c r="C25" s="523"/>
      <c r="D25" s="654"/>
      <c r="E25" s="544"/>
      <c r="F25" s="524"/>
      <c r="G25" s="525"/>
    </row>
    <row r="26" spans="1:7" x14ac:dyDescent="0.25">
      <c r="A26" s="520">
        <f>A20+1</f>
        <v>5</v>
      </c>
      <c r="B26" s="521" t="s">
        <v>218</v>
      </c>
      <c r="C26" s="523"/>
      <c r="D26" s="654"/>
      <c r="E26" s="544">
        <f>SUM(E28:E31)</f>
        <v>0</v>
      </c>
      <c r="F26" s="524"/>
      <c r="G26" s="525"/>
    </row>
    <row r="27" spans="1:7" x14ac:dyDescent="0.25">
      <c r="A27" s="520"/>
      <c r="B27" s="542" t="s">
        <v>219</v>
      </c>
      <c r="C27" s="523"/>
      <c r="D27" s="654"/>
      <c r="E27" s="544"/>
      <c r="F27" s="524"/>
      <c r="G27" s="525"/>
    </row>
    <row r="28" spans="1:7" x14ac:dyDescent="0.25">
      <c r="A28" s="520"/>
      <c r="B28" s="543" t="s">
        <v>220</v>
      </c>
      <c r="C28" s="523"/>
      <c r="D28" s="654"/>
      <c r="E28" s="544">
        <v>0</v>
      </c>
      <c r="F28" s="524"/>
      <c r="G28" s="525"/>
    </row>
    <row r="29" spans="1:7" x14ac:dyDescent="0.25">
      <c r="A29" s="520"/>
      <c r="B29" s="543" t="s">
        <v>221</v>
      </c>
      <c r="C29" s="523"/>
      <c r="D29" s="654"/>
      <c r="E29" s="544">
        <v>0</v>
      </c>
      <c r="F29" s="524"/>
      <c r="G29" s="525"/>
    </row>
    <row r="30" spans="1:7" x14ac:dyDescent="0.25">
      <c r="A30" s="520"/>
      <c r="B30" s="543" t="s">
        <v>222</v>
      </c>
      <c r="C30" s="523"/>
      <c r="D30" s="654"/>
      <c r="E30" s="544">
        <v>0</v>
      </c>
      <c r="F30" s="524"/>
      <c r="G30" s="525"/>
    </row>
    <row r="31" spans="1:7" x14ac:dyDescent="0.25">
      <c r="A31" s="520"/>
      <c r="B31" s="543" t="s">
        <v>226</v>
      </c>
      <c r="C31" s="523"/>
      <c r="D31" s="654"/>
      <c r="E31" s="544">
        <v>0</v>
      </c>
      <c r="F31" s="524"/>
      <c r="G31" s="525"/>
    </row>
    <row r="32" spans="1:7" x14ac:dyDescent="0.25">
      <c r="A32" s="520"/>
      <c r="B32" s="521"/>
      <c r="C32" s="523"/>
      <c r="D32" s="654"/>
      <c r="E32" s="544"/>
      <c r="F32" s="524"/>
      <c r="G32" s="525"/>
    </row>
    <row r="33" spans="1:7" x14ac:dyDescent="0.25">
      <c r="A33" s="520">
        <f>A26+1</f>
        <v>6</v>
      </c>
      <c r="B33" s="521" t="s">
        <v>217</v>
      </c>
      <c r="C33" s="523"/>
      <c r="D33" s="654"/>
      <c r="E33" s="544">
        <v>0</v>
      </c>
      <c r="F33" s="524"/>
      <c r="G33" s="525"/>
    </row>
    <row r="34" spans="1:7" x14ac:dyDescent="0.25">
      <c r="A34" s="520"/>
      <c r="B34" s="521"/>
      <c r="C34" s="523"/>
      <c r="D34" s="654"/>
      <c r="E34" s="544"/>
      <c r="F34" s="524"/>
      <c r="G34" s="525"/>
    </row>
    <row r="35" spans="1:7" x14ac:dyDescent="0.25">
      <c r="A35" s="520">
        <f>A33+1</f>
        <v>7</v>
      </c>
      <c r="B35" s="521" t="s">
        <v>213</v>
      </c>
      <c r="C35" s="523"/>
      <c r="D35" s="654"/>
      <c r="E35" s="544">
        <v>0</v>
      </c>
      <c r="F35" s="524"/>
      <c r="G35" s="525"/>
    </row>
    <row r="36" spans="1:7" x14ac:dyDescent="0.25">
      <c r="A36" s="520"/>
      <c r="B36" s="521"/>
      <c r="C36" s="523"/>
      <c r="D36" s="654"/>
      <c r="E36" s="544"/>
      <c r="F36" s="524"/>
      <c r="G36" s="525"/>
    </row>
    <row r="37" spans="1:7" x14ac:dyDescent="0.25">
      <c r="A37" s="536">
        <f>A35+1</f>
        <v>8</v>
      </c>
      <c r="B37" s="537" t="s">
        <v>215</v>
      </c>
      <c r="C37" s="538"/>
      <c r="D37" s="656"/>
      <c r="E37" s="545">
        <f>SUM(E14:E20,E26,E33:E35)</f>
        <v>0</v>
      </c>
      <c r="F37" s="524"/>
      <c r="G37" s="525"/>
    </row>
    <row r="38" spans="1:7" x14ac:dyDescent="0.25">
      <c r="A38" s="520"/>
      <c r="B38" s="521"/>
      <c r="C38" s="523"/>
      <c r="D38" s="654"/>
      <c r="E38" s="544"/>
      <c r="F38" s="524"/>
    </row>
    <row r="39" spans="1:7" x14ac:dyDescent="0.25">
      <c r="A39" s="520">
        <f>A37+1</f>
        <v>9</v>
      </c>
      <c r="B39" s="521" t="s">
        <v>231</v>
      </c>
      <c r="C39" s="527" t="s">
        <v>121</v>
      </c>
      <c r="D39" s="657"/>
      <c r="E39" s="544">
        <f>E37*(1+D39)</f>
        <v>0</v>
      </c>
      <c r="F39" s="524"/>
      <c r="G39" s="525"/>
    </row>
    <row r="40" spans="1:7" x14ac:dyDescent="0.25">
      <c r="A40" s="520"/>
      <c r="B40" s="521"/>
      <c r="C40" s="523"/>
      <c r="D40" s="654"/>
      <c r="E40" s="544"/>
      <c r="F40" s="524"/>
    </row>
    <row r="41" spans="1:7" x14ac:dyDescent="0.25">
      <c r="A41" s="520">
        <f>A39+1</f>
        <v>10</v>
      </c>
      <c r="B41" s="521" t="s">
        <v>27</v>
      </c>
      <c r="C41" s="527" t="s">
        <v>121</v>
      </c>
      <c r="D41" s="657"/>
      <c r="E41" s="544">
        <f>E39*(1+D41)</f>
        <v>0</v>
      </c>
      <c r="F41" s="524"/>
    </row>
    <row r="42" spans="1:7" x14ac:dyDescent="0.25">
      <c r="A42" s="520"/>
      <c r="B42" s="521"/>
      <c r="C42" s="527"/>
      <c r="D42" s="657"/>
      <c r="E42" s="544"/>
      <c r="F42" s="524"/>
    </row>
    <row r="43" spans="1:7" x14ac:dyDescent="0.25">
      <c r="A43" s="520"/>
      <c r="B43" s="521"/>
      <c r="C43" s="527"/>
      <c r="D43" s="657"/>
      <c r="E43" s="544"/>
      <c r="F43" s="524"/>
    </row>
    <row r="44" spans="1:7" x14ac:dyDescent="0.25">
      <c r="A44" s="528">
        <v>11</v>
      </c>
      <c r="B44" s="529" t="s">
        <v>216</v>
      </c>
      <c r="C44" s="530"/>
      <c r="D44" s="658"/>
      <c r="E44" s="546">
        <f>E41</f>
        <v>0</v>
      </c>
      <c r="F44" s="524"/>
    </row>
    <row r="45" spans="1:7" ht="15.75" thickBot="1" x14ac:dyDescent="0.3">
      <c r="A45" s="531"/>
      <c r="B45" s="532"/>
      <c r="C45" s="532"/>
      <c r="D45" s="659"/>
      <c r="E45" s="533"/>
    </row>
    <row r="46" spans="1:7" x14ac:dyDescent="0.25">
      <c r="A46" s="534"/>
      <c r="E46" s="535"/>
    </row>
    <row r="47" spans="1:7" ht="15.75" x14ac:dyDescent="0.25">
      <c r="A47" s="803" t="s">
        <v>263</v>
      </c>
      <c r="B47" s="803"/>
      <c r="C47" s="803"/>
      <c r="D47" s="803"/>
      <c r="E47" s="803"/>
    </row>
    <row r="48" spans="1:7" ht="18" customHeight="1" x14ac:dyDescent="0.25">
      <c r="A48" s="802" t="s">
        <v>276</v>
      </c>
      <c r="B48" s="802"/>
      <c r="C48" s="802"/>
      <c r="D48" s="802"/>
      <c r="E48" s="802"/>
    </row>
    <row r="49" spans="1:5" ht="30.75" customHeight="1" x14ac:dyDescent="0.25">
      <c r="A49" s="802" t="s">
        <v>262</v>
      </c>
      <c r="B49" s="802"/>
      <c r="C49" s="802"/>
      <c r="D49" s="802"/>
      <c r="E49" s="802"/>
    </row>
    <row r="50" spans="1:5" x14ac:dyDescent="0.25">
      <c r="A50" s="802" t="s">
        <v>264</v>
      </c>
      <c r="B50" s="802"/>
      <c r="C50" s="802"/>
      <c r="D50" s="802"/>
      <c r="E50" s="802"/>
    </row>
    <row r="52" spans="1:5" x14ac:dyDescent="0.25">
      <c r="A52" s="314"/>
      <c r="B52" s="314"/>
      <c r="C52" s="314"/>
      <c r="D52" s="314"/>
      <c r="E52" s="314"/>
    </row>
    <row r="53" spans="1:5" x14ac:dyDescent="0.25">
      <c r="A53" s="801" t="s">
        <v>265</v>
      </c>
      <c r="B53" s="801"/>
      <c r="C53" s="801"/>
      <c r="D53" s="660"/>
      <c r="E53" s="660"/>
    </row>
  </sheetData>
  <mergeCells count="11">
    <mergeCell ref="A47:E47"/>
    <mergeCell ref="A49:E49"/>
    <mergeCell ref="A50:E50"/>
    <mergeCell ref="A53:C53"/>
    <mergeCell ref="A48:E48"/>
    <mergeCell ref="A7:E7"/>
    <mergeCell ref="A2:E2"/>
    <mergeCell ref="A3:E3"/>
    <mergeCell ref="A4:E4"/>
    <mergeCell ref="A5:E5"/>
    <mergeCell ref="A6:E6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BreakPreview" zoomScaleNormal="100" zoomScaleSheetLayoutView="100" workbookViewId="0">
      <selection activeCell="E1" sqref="E1"/>
    </sheetView>
  </sheetViews>
  <sheetFormatPr defaultRowHeight="12.75" x14ac:dyDescent="0.2"/>
  <cols>
    <col min="1" max="1" width="7.83203125" style="2" customWidth="1"/>
    <col min="2" max="2" width="50.33203125" style="2" customWidth="1"/>
    <col min="3" max="4" width="10.1640625" style="2" customWidth="1"/>
    <col min="5" max="5" width="30.33203125" style="2" customWidth="1"/>
    <col min="6" max="16384" width="9.33203125" style="2"/>
  </cols>
  <sheetData>
    <row r="1" spans="1:8" ht="15.75" x14ac:dyDescent="0.2">
      <c r="A1" s="1"/>
      <c r="E1" s="779" t="s">
        <v>324</v>
      </c>
    </row>
    <row r="2" spans="1:8" ht="14.25" x14ac:dyDescent="0.2">
      <c r="A2" s="832" t="s">
        <v>0</v>
      </c>
      <c r="B2" s="832"/>
      <c r="C2" s="832"/>
      <c r="D2" s="832"/>
      <c r="E2" s="832"/>
    </row>
    <row r="3" spans="1:8" ht="14.25" x14ac:dyDescent="0.2">
      <c r="A3" s="832" t="s">
        <v>13</v>
      </c>
      <c r="B3" s="832"/>
      <c r="C3" s="832"/>
      <c r="D3" s="832"/>
      <c r="E3" s="832"/>
    </row>
    <row r="4" spans="1:8" ht="15.75" x14ac:dyDescent="0.2">
      <c r="A4" s="833" t="s">
        <v>277</v>
      </c>
      <c r="B4" s="833"/>
      <c r="C4" s="833"/>
      <c r="D4" s="833"/>
      <c r="E4" s="833"/>
      <c r="F4" s="1"/>
      <c r="G4" s="1"/>
      <c r="H4" s="1"/>
    </row>
    <row r="5" spans="1:8" ht="13.5" thickBot="1" x14ac:dyDescent="0.25">
      <c r="A5" s="834"/>
      <c r="B5" s="834"/>
      <c r="C5" s="834"/>
      <c r="D5" s="834"/>
      <c r="E5" s="834"/>
    </row>
    <row r="6" spans="1:8" ht="32.25" customHeight="1" thickBot="1" x14ac:dyDescent="0.25">
      <c r="A6" s="4" t="s">
        <v>1</v>
      </c>
      <c r="B6" s="5" t="s">
        <v>2</v>
      </c>
      <c r="C6" s="664" t="s">
        <v>192</v>
      </c>
      <c r="D6" s="665" t="s">
        <v>256</v>
      </c>
      <c r="E6" s="4" t="s">
        <v>3</v>
      </c>
    </row>
    <row r="7" spans="1:8" ht="13.5" thickBot="1" x14ac:dyDescent="0.25">
      <c r="A7" s="6">
        <v>1</v>
      </c>
      <c r="B7" s="663">
        <v>2</v>
      </c>
      <c r="C7" s="666">
        <v>3</v>
      </c>
      <c r="D7" s="7">
        <v>4</v>
      </c>
      <c r="E7" s="6">
        <v>5</v>
      </c>
    </row>
    <row r="8" spans="1:8" x14ac:dyDescent="0.2">
      <c r="A8" s="8"/>
      <c r="B8" s="9" t="s">
        <v>194</v>
      </c>
      <c r="C8" s="667"/>
      <c r="D8" s="668"/>
      <c r="E8" s="8"/>
    </row>
    <row r="9" spans="1:8" x14ac:dyDescent="0.2">
      <c r="A9" s="10"/>
      <c r="B9" s="11"/>
      <c r="C9" s="669"/>
      <c r="D9" s="670"/>
      <c r="E9" s="10"/>
    </row>
    <row r="10" spans="1:8" s="15" customFormat="1" x14ac:dyDescent="0.2">
      <c r="A10" s="12">
        <v>1</v>
      </c>
      <c r="B10" s="13" t="s">
        <v>4</v>
      </c>
      <c r="C10" s="671" t="s">
        <v>142</v>
      </c>
      <c r="D10" s="672"/>
      <c r="E10" s="14">
        <v>0</v>
      </c>
    </row>
    <row r="11" spans="1:8" s="15" customFormat="1" ht="12.75" customHeight="1" x14ac:dyDescent="0.2">
      <c r="A11" s="12"/>
      <c r="B11" s="13"/>
      <c r="C11" s="671"/>
      <c r="D11" s="672"/>
      <c r="E11" s="14"/>
    </row>
    <row r="12" spans="1:8" s="15" customFormat="1" ht="12.75" customHeight="1" x14ac:dyDescent="0.2">
      <c r="A12" s="12">
        <v>2</v>
      </c>
      <c r="B12" s="13" t="s">
        <v>148</v>
      </c>
      <c r="C12" s="671"/>
      <c r="D12" s="672"/>
      <c r="E12" s="14"/>
    </row>
    <row r="13" spans="1:8" s="15" customFormat="1" ht="12.75" customHeight="1" x14ac:dyDescent="0.2">
      <c r="A13" s="12"/>
      <c r="B13" s="13"/>
      <c r="C13" s="671"/>
      <c r="D13" s="672"/>
      <c r="E13" s="14"/>
    </row>
    <row r="14" spans="1:8" s="15" customFormat="1" x14ac:dyDescent="0.2">
      <c r="A14" s="12">
        <v>3</v>
      </c>
      <c r="B14" s="13" t="s">
        <v>314</v>
      </c>
      <c r="C14" s="671" t="s">
        <v>121</v>
      </c>
      <c r="D14" s="672"/>
      <c r="E14" s="14">
        <v>0</v>
      </c>
    </row>
    <row r="15" spans="1:8" s="15" customFormat="1" ht="12.75" customHeight="1" x14ac:dyDescent="0.2">
      <c r="A15" s="12"/>
      <c r="B15" s="13"/>
      <c r="C15" s="671"/>
      <c r="D15" s="672"/>
      <c r="E15" s="14"/>
    </row>
    <row r="16" spans="1:8" s="15" customFormat="1" x14ac:dyDescent="0.2">
      <c r="A16" s="12">
        <v>4</v>
      </c>
      <c r="B16" s="13" t="s">
        <v>6</v>
      </c>
      <c r="C16" s="671"/>
      <c r="D16" s="672"/>
      <c r="E16" s="14">
        <v>0</v>
      </c>
    </row>
    <row r="17" spans="1:5" s="15" customFormat="1" x14ac:dyDescent="0.2">
      <c r="A17" s="12"/>
      <c r="B17" s="13"/>
      <c r="C17" s="671"/>
      <c r="D17" s="672"/>
      <c r="E17" s="14"/>
    </row>
    <row r="18" spans="1:5" s="15" customFormat="1" x14ac:dyDescent="0.2">
      <c r="A18" s="12">
        <v>5</v>
      </c>
      <c r="B18" s="13" t="s">
        <v>7</v>
      </c>
      <c r="C18" s="671"/>
      <c r="D18" s="672"/>
      <c r="E18" s="14">
        <v>0</v>
      </c>
    </row>
    <row r="19" spans="1:5" s="15" customFormat="1" x14ac:dyDescent="0.2">
      <c r="A19" s="12"/>
      <c r="B19" s="13"/>
      <c r="C19" s="671"/>
      <c r="D19" s="672"/>
      <c r="E19" s="14"/>
    </row>
    <row r="20" spans="1:5" s="15" customFormat="1" x14ac:dyDescent="0.2">
      <c r="A20" s="17">
        <v>6</v>
      </c>
      <c r="B20" s="18" t="s">
        <v>8</v>
      </c>
      <c r="C20" s="673"/>
      <c r="D20" s="674"/>
      <c r="E20" s="19">
        <f>SUM(E10:E19)</f>
        <v>0</v>
      </c>
    </row>
    <row r="21" spans="1:5" s="15" customFormat="1" x14ac:dyDescent="0.2">
      <c r="A21" s="12"/>
      <c r="B21" s="13"/>
      <c r="C21" s="671"/>
      <c r="D21" s="672"/>
      <c r="E21" s="14"/>
    </row>
    <row r="22" spans="1:5" s="15" customFormat="1" x14ac:dyDescent="0.2">
      <c r="A22" s="12">
        <v>7</v>
      </c>
      <c r="B22" s="13" t="s">
        <v>278</v>
      </c>
      <c r="C22" s="671" t="s">
        <v>121</v>
      </c>
      <c r="D22" s="672"/>
      <c r="E22" s="14">
        <f>ROUND(E20*0.18,0)</f>
        <v>0</v>
      </c>
    </row>
    <row r="23" spans="1:5" s="15" customFormat="1" x14ac:dyDescent="0.2">
      <c r="A23" s="12"/>
      <c r="B23" s="13"/>
      <c r="C23" s="671"/>
      <c r="D23" s="672"/>
      <c r="E23" s="14"/>
    </row>
    <row r="24" spans="1:5" x14ac:dyDescent="0.2">
      <c r="A24" s="24">
        <v>8</v>
      </c>
      <c r="B24" s="25" t="s">
        <v>9</v>
      </c>
      <c r="C24" s="675"/>
      <c r="D24" s="676"/>
      <c r="E24" s="19">
        <f>E20+E22</f>
        <v>0</v>
      </c>
    </row>
    <row r="25" spans="1:5" x14ac:dyDescent="0.2">
      <c r="A25" s="10"/>
      <c r="B25" s="11"/>
      <c r="C25" s="669"/>
      <c r="D25" s="670"/>
      <c r="E25" s="20"/>
    </row>
    <row r="26" spans="1:5" x14ac:dyDescent="0.2">
      <c r="A26" s="10">
        <v>9</v>
      </c>
      <c r="B26" s="11" t="s">
        <v>252</v>
      </c>
      <c r="C26" s="669" t="s">
        <v>121</v>
      </c>
      <c r="D26" s="670"/>
      <c r="E26" s="20">
        <f>ROUND(E24*0.02,0)</f>
        <v>0</v>
      </c>
    </row>
    <row r="27" spans="1:5" x14ac:dyDescent="0.2">
      <c r="A27" s="10"/>
      <c r="B27" s="11"/>
      <c r="C27" s="669"/>
      <c r="D27" s="670"/>
      <c r="E27" s="20"/>
    </row>
    <row r="28" spans="1:5" s="3" customFormat="1" x14ac:dyDescent="0.2">
      <c r="A28" s="17">
        <v>10</v>
      </c>
      <c r="B28" s="18" t="s">
        <v>10</v>
      </c>
      <c r="C28" s="673"/>
      <c r="D28" s="674"/>
      <c r="E28" s="19">
        <f>E24+E26</f>
        <v>0</v>
      </c>
    </row>
    <row r="29" spans="1:5" x14ac:dyDescent="0.2">
      <c r="A29" s="10"/>
      <c r="B29" s="11"/>
      <c r="C29" s="669"/>
      <c r="D29" s="670"/>
      <c r="E29" s="20"/>
    </row>
    <row r="30" spans="1:5" s="15" customFormat="1" ht="25.5" x14ac:dyDescent="0.2">
      <c r="A30" s="21">
        <v>11</v>
      </c>
      <c r="B30" s="16" t="s">
        <v>11</v>
      </c>
      <c r="C30" s="677"/>
      <c r="D30" s="678"/>
      <c r="E30" s="14">
        <v>0</v>
      </c>
    </row>
    <row r="31" spans="1:5" x14ac:dyDescent="0.2">
      <c r="A31" s="10"/>
      <c r="B31" s="11"/>
      <c r="C31" s="669"/>
      <c r="D31" s="670"/>
      <c r="E31" s="20"/>
    </row>
    <row r="32" spans="1:5" x14ac:dyDescent="0.2">
      <c r="A32" s="24">
        <f>A30+1</f>
        <v>12</v>
      </c>
      <c r="B32" s="18" t="s">
        <v>12</v>
      </c>
      <c r="C32" s="673"/>
      <c r="D32" s="674"/>
      <c r="E32" s="19">
        <f>E30+E28</f>
        <v>0</v>
      </c>
    </row>
    <row r="33" spans="1:8" ht="13.5" thickBot="1" x14ac:dyDescent="0.25">
      <c r="A33" s="22"/>
      <c r="B33" s="23"/>
      <c r="C33" s="679"/>
      <c r="D33" s="680"/>
      <c r="E33" s="22"/>
    </row>
    <row r="36" spans="1:8" ht="15.75" customHeight="1" x14ac:dyDescent="0.2">
      <c r="A36" s="803" t="s">
        <v>263</v>
      </c>
      <c r="B36" s="803"/>
      <c r="C36" s="803"/>
      <c r="D36" s="803"/>
      <c r="E36" s="803"/>
      <c r="F36" s="649"/>
      <c r="G36" s="649"/>
      <c r="H36" s="649"/>
    </row>
    <row r="37" spans="1:8" ht="31.5" customHeight="1" x14ac:dyDescent="0.2">
      <c r="A37" s="802" t="s">
        <v>262</v>
      </c>
      <c r="B37" s="802"/>
      <c r="C37" s="802"/>
      <c r="D37" s="802"/>
      <c r="E37" s="802"/>
      <c r="F37" s="650"/>
      <c r="G37" s="650"/>
      <c r="H37" s="650"/>
    </row>
    <row r="38" spans="1:8" ht="28.5" customHeight="1" x14ac:dyDescent="0.2">
      <c r="A38" s="802" t="s">
        <v>264</v>
      </c>
      <c r="B38" s="802"/>
      <c r="C38" s="802"/>
      <c r="D38" s="802"/>
      <c r="E38" s="802"/>
      <c r="F38" s="650"/>
      <c r="G38" s="650"/>
      <c r="H38" s="650"/>
    </row>
    <row r="39" spans="1:8" ht="15.75" x14ac:dyDescent="0.2">
      <c r="A39" s="484"/>
      <c r="B39" s="484"/>
      <c r="C39" s="484"/>
      <c r="D39" s="484"/>
      <c r="E39" s="488"/>
      <c r="F39" s="488"/>
      <c r="G39" s="484"/>
      <c r="H39" s="484"/>
    </row>
    <row r="40" spans="1:8" ht="15.75" x14ac:dyDescent="0.2">
      <c r="A40" s="314"/>
      <c r="B40" s="314"/>
      <c r="C40" s="314"/>
      <c r="D40" s="314"/>
      <c r="E40" s="661"/>
      <c r="F40" s="661"/>
      <c r="G40" s="661"/>
      <c r="H40" s="484"/>
    </row>
    <row r="41" spans="1:8" ht="15.75" x14ac:dyDescent="0.2">
      <c r="A41" s="801" t="s">
        <v>265</v>
      </c>
      <c r="B41" s="801"/>
      <c r="C41" s="662"/>
      <c r="D41" s="662"/>
      <c r="E41" s="660"/>
      <c r="F41" s="660"/>
      <c r="G41" s="660"/>
      <c r="H41" s="484"/>
    </row>
  </sheetData>
  <mergeCells count="8">
    <mergeCell ref="A41:B41"/>
    <mergeCell ref="A38:E38"/>
    <mergeCell ref="A37:E37"/>
    <mergeCell ref="A2:E2"/>
    <mergeCell ref="A3:E3"/>
    <mergeCell ref="A4:E4"/>
    <mergeCell ref="A5:E5"/>
    <mergeCell ref="A36:E36"/>
  </mergeCells>
  <phoneticPr fontId="39" type="noConversion"/>
  <printOptions horizontalCentered="1"/>
  <pageMargins left="0.59055118110236227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view="pageBreakPreview" zoomScaleNormal="100" zoomScaleSheetLayoutView="100" workbookViewId="0">
      <selection activeCell="H1" sqref="H1"/>
    </sheetView>
  </sheetViews>
  <sheetFormatPr defaultRowHeight="15.75" x14ac:dyDescent="0.2"/>
  <cols>
    <col min="1" max="1" width="8.1640625" style="26" customWidth="1"/>
    <col min="2" max="2" width="49.5" style="26" customWidth="1"/>
    <col min="3" max="4" width="14.5" style="26" customWidth="1"/>
    <col min="5" max="6" width="16.83203125" style="26" customWidth="1"/>
    <col min="7" max="7" width="17.1640625" style="26" customWidth="1"/>
    <col min="8" max="8" width="16" style="26" customWidth="1"/>
    <col min="9" max="16384" width="9.33203125" style="26"/>
  </cols>
  <sheetData>
    <row r="1" spans="1:8" x14ac:dyDescent="0.2">
      <c r="A1" s="1"/>
      <c r="H1" s="779" t="s">
        <v>325</v>
      </c>
    </row>
    <row r="2" spans="1:8" x14ac:dyDescent="0.2">
      <c r="A2" s="833" t="s">
        <v>0</v>
      </c>
      <c r="B2" s="833"/>
      <c r="C2" s="833"/>
      <c r="D2" s="833"/>
      <c r="E2" s="833"/>
      <c r="F2" s="833"/>
      <c r="G2" s="833"/>
      <c r="H2" s="833"/>
    </row>
    <row r="3" spans="1:8" x14ac:dyDescent="0.2">
      <c r="A3" s="833" t="s">
        <v>28</v>
      </c>
      <c r="B3" s="833"/>
      <c r="C3" s="833"/>
      <c r="D3" s="833"/>
      <c r="E3" s="833"/>
      <c r="F3" s="833"/>
      <c r="G3" s="833"/>
      <c r="H3" s="833"/>
    </row>
    <row r="4" spans="1:8" x14ac:dyDescent="0.2">
      <c r="A4" s="833" t="s">
        <v>60</v>
      </c>
      <c r="B4" s="833"/>
      <c r="C4" s="833"/>
      <c r="D4" s="833"/>
      <c r="E4" s="833"/>
      <c r="F4" s="833"/>
      <c r="G4" s="833"/>
      <c r="H4" s="833"/>
    </row>
    <row r="5" spans="1:8" ht="16.5" thickBot="1" x14ac:dyDescent="0.25"/>
    <row r="6" spans="1:8" s="682" customFormat="1" x14ac:dyDescent="0.2">
      <c r="A6" s="840" t="s">
        <v>15</v>
      </c>
      <c r="B6" s="842" t="s">
        <v>16</v>
      </c>
      <c r="C6" s="844" t="s">
        <v>17</v>
      </c>
      <c r="D6" s="837" t="s">
        <v>18</v>
      </c>
      <c r="E6" s="839"/>
      <c r="F6" s="837" t="s">
        <v>19</v>
      </c>
      <c r="G6" s="838"/>
      <c r="H6" s="835" t="s">
        <v>20</v>
      </c>
    </row>
    <row r="7" spans="1:8" s="682" customFormat="1" ht="36.75" customHeight="1" thickBot="1" x14ac:dyDescent="0.25">
      <c r="A7" s="841"/>
      <c r="B7" s="843"/>
      <c r="C7" s="845"/>
      <c r="D7" s="691" t="s">
        <v>255</v>
      </c>
      <c r="E7" s="692" t="s">
        <v>14</v>
      </c>
      <c r="F7" s="691" t="s">
        <v>255</v>
      </c>
      <c r="G7" s="683" t="s">
        <v>14</v>
      </c>
      <c r="H7" s="836"/>
    </row>
    <row r="8" spans="1:8" s="682" customFormat="1" ht="16.5" thickBot="1" x14ac:dyDescent="0.25">
      <c r="A8" s="684">
        <v>1</v>
      </c>
      <c r="B8" s="685">
        <v>2</v>
      </c>
      <c r="C8" s="687">
        <v>3</v>
      </c>
      <c r="D8" s="684">
        <v>4</v>
      </c>
      <c r="E8" s="686">
        <v>5</v>
      </c>
      <c r="F8" s="684">
        <v>6</v>
      </c>
      <c r="G8" s="686">
        <v>7</v>
      </c>
      <c r="H8" s="701">
        <v>8</v>
      </c>
    </row>
    <row r="9" spans="1:8" x14ac:dyDescent="0.2">
      <c r="A9" s="28"/>
      <c r="B9" s="27"/>
      <c r="C9" s="681"/>
      <c r="D9" s="30"/>
      <c r="E9" s="29"/>
      <c r="F9" s="30"/>
      <c r="G9" s="29"/>
      <c r="H9" s="702"/>
    </row>
    <row r="10" spans="1:8" x14ac:dyDescent="0.2">
      <c r="A10" s="28"/>
      <c r="B10" s="651" t="s">
        <v>271</v>
      </c>
      <c r="C10" s="681"/>
      <c r="D10" s="30"/>
      <c r="E10" s="29"/>
      <c r="F10" s="30"/>
      <c r="G10" s="29"/>
      <c r="H10" s="702"/>
    </row>
    <row r="11" spans="1:8" x14ac:dyDescent="0.2">
      <c r="A11" s="28"/>
      <c r="B11" s="27"/>
      <c r="C11" s="681"/>
      <c r="D11" s="30"/>
      <c r="E11" s="29"/>
      <c r="F11" s="30"/>
      <c r="G11" s="29"/>
      <c r="H11" s="702"/>
    </row>
    <row r="12" spans="1:8" x14ac:dyDescent="0.2">
      <c r="A12" s="30">
        <v>1</v>
      </c>
      <c r="B12" s="31" t="s">
        <v>21</v>
      </c>
      <c r="C12" s="688" t="s">
        <v>142</v>
      </c>
      <c r="D12" s="28"/>
      <c r="E12" s="32">
        <v>0</v>
      </c>
      <c r="F12" s="695"/>
      <c r="G12" s="32">
        <v>0</v>
      </c>
      <c r="H12" s="703">
        <f>E12+G12</f>
        <v>0</v>
      </c>
    </row>
    <row r="13" spans="1:8" ht="11.25" customHeight="1" x14ac:dyDescent="0.2">
      <c r="A13" s="30"/>
      <c r="B13" s="33"/>
      <c r="C13" s="688"/>
      <c r="D13" s="28"/>
      <c r="E13" s="32"/>
      <c r="F13" s="695"/>
      <c r="G13" s="32"/>
      <c r="H13" s="703"/>
    </row>
    <row r="14" spans="1:8" ht="17.25" customHeight="1" x14ac:dyDescent="0.2">
      <c r="A14" s="30">
        <v>2</v>
      </c>
      <c r="B14" s="33" t="s">
        <v>148</v>
      </c>
      <c r="C14" s="688"/>
      <c r="D14" s="28"/>
      <c r="E14" s="32"/>
      <c r="F14" s="695"/>
      <c r="G14" s="32"/>
      <c r="H14" s="703"/>
    </row>
    <row r="15" spans="1:8" ht="11.25" customHeight="1" x14ac:dyDescent="0.2">
      <c r="A15" s="30"/>
      <c r="B15" s="33"/>
      <c r="C15" s="688"/>
      <c r="D15" s="28"/>
      <c r="E15" s="32"/>
      <c r="F15" s="695"/>
      <c r="G15" s="32"/>
      <c r="H15" s="703"/>
    </row>
    <row r="16" spans="1:8" ht="18" customHeight="1" x14ac:dyDescent="0.2">
      <c r="A16" s="42">
        <v>3</v>
      </c>
      <c r="B16" s="33" t="s">
        <v>314</v>
      </c>
      <c r="C16" s="688" t="s">
        <v>121</v>
      </c>
      <c r="D16" s="28"/>
      <c r="E16" s="32">
        <v>0</v>
      </c>
      <c r="F16" s="695"/>
      <c r="G16" s="32">
        <v>0</v>
      </c>
      <c r="H16" s="703">
        <f>E16+G16</f>
        <v>0</v>
      </c>
    </row>
    <row r="17" spans="1:8" ht="10.5" customHeight="1" x14ac:dyDescent="0.2">
      <c r="A17" s="34"/>
      <c r="B17" s="33"/>
      <c r="C17" s="688"/>
      <c r="D17" s="28"/>
      <c r="E17" s="32"/>
      <c r="F17" s="695"/>
      <c r="G17" s="32"/>
      <c r="H17" s="703"/>
    </row>
    <row r="18" spans="1:8" ht="21" customHeight="1" x14ac:dyDescent="0.2">
      <c r="A18" s="30">
        <v>4</v>
      </c>
      <c r="B18" s="31" t="s">
        <v>23</v>
      </c>
      <c r="C18" s="688"/>
      <c r="D18" s="28"/>
      <c r="E18" s="32">
        <v>0</v>
      </c>
      <c r="F18" s="695"/>
      <c r="G18" s="32">
        <v>0</v>
      </c>
      <c r="H18" s="703">
        <f>E18+G18</f>
        <v>0</v>
      </c>
    </row>
    <row r="19" spans="1:8" ht="11.25" customHeight="1" x14ac:dyDescent="0.2">
      <c r="A19" s="30"/>
      <c r="B19" s="31"/>
      <c r="C19" s="688"/>
      <c r="D19" s="28"/>
      <c r="E19" s="693"/>
      <c r="F19" s="696"/>
      <c r="G19" s="32"/>
      <c r="H19" s="703"/>
    </row>
    <row r="20" spans="1:8" x14ac:dyDescent="0.2">
      <c r="A20" s="30">
        <v>5</v>
      </c>
      <c r="B20" s="31" t="s">
        <v>24</v>
      </c>
      <c r="C20" s="688"/>
      <c r="D20" s="28"/>
      <c r="E20" s="32">
        <v>0</v>
      </c>
      <c r="F20" s="695"/>
      <c r="G20" s="32">
        <v>0</v>
      </c>
      <c r="H20" s="703">
        <f>E20+G20</f>
        <v>0</v>
      </c>
    </row>
    <row r="21" spans="1:8" ht="13.5" customHeight="1" x14ac:dyDescent="0.2">
      <c r="A21" s="30"/>
      <c r="B21" s="31"/>
      <c r="C21" s="688"/>
      <c r="D21" s="28"/>
      <c r="E21" s="693"/>
      <c r="F21" s="696"/>
      <c r="G21" s="693"/>
      <c r="H21" s="703"/>
    </row>
    <row r="22" spans="1:8" x14ac:dyDescent="0.2">
      <c r="A22" s="30">
        <v>6</v>
      </c>
      <c r="B22" s="31" t="s">
        <v>7</v>
      </c>
      <c r="C22" s="688"/>
      <c r="D22" s="28"/>
      <c r="E22" s="32">
        <v>0</v>
      </c>
      <c r="F22" s="695"/>
      <c r="G22" s="32">
        <v>0</v>
      </c>
      <c r="H22" s="703">
        <f>E22+G22</f>
        <v>0</v>
      </c>
    </row>
    <row r="23" spans="1:8" ht="12.75" customHeight="1" x14ac:dyDescent="0.2">
      <c r="A23" s="30"/>
      <c r="B23" s="31"/>
      <c r="C23" s="688"/>
      <c r="D23" s="28"/>
      <c r="E23" s="32"/>
      <c r="F23" s="695"/>
      <c r="G23" s="32"/>
      <c r="H23" s="703"/>
    </row>
    <row r="24" spans="1:8" s="35" customFormat="1" ht="33" customHeight="1" x14ac:dyDescent="0.2">
      <c r="A24" s="43">
        <v>7</v>
      </c>
      <c r="B24" s="44" t="s">
        <v>25</v>
      </c>
      <c r="C24" s="689"/>
      <c r="D24" s="694"/>
      <c r="E24" s="45">
        <f>SUM(E9:E23)</f>
        <v>0</v>
      </c>
      <c r="F24" s="697"/>
      <c r="G24" s="45">
        <f>SUM(G9:G23)</f>
        <v>0</v>
      </c>
      <c r="H24" s="704">
        <f>E24+G24</f>
        <v>0</v>
      </c>
    </row>
    <row r="25" spans="1:8" x14ac:dyDescent="0.2">
      <c r="A25" s="30"/>
      <c r="B25" s="36"/>
      <c r="C25" s="688"/>
      <c r="D25" s="28"/>
      <c r="E25" s="32"/>
      <c r="F25" s="695"/>
      <c r="G25" s="32"/>
      <c r="H25" s="703"/>
    </row>
    <row r="26" spans="1:8" x14ac:dyDescent="0.2">
      <c r="A26" s="30">
        <v>8</v>
      </c>
      <c r="B26" s="31" t="s">
        <v>279</v>
      </c>
      <c r="C26" s="688" t="s">
        <v>121</v>
      </c>
      <c r="D26" s="28"/>
      <c r="E26" s="32">
        <f>E24*0.18</f>
        <v>0</v>
      </c>
      <c r="F26" s="695"/>
      <c r="G26" s="32">
        <f>G24*0.18</f>
        <v>0</v>
      </c>
      <c r="H26" s="703">
        <f>E26+G26</f>
        <v>0</v>
      </c>
    </row>
    <row r="27" spans="1:8" x14ac:dyDescent="0.2">
      <c r="A27" s="30"/>
      <c r="B27" s="36"/>
      <c r="C27" s="688"/>
      <c r="D27" s="28"/>
      <c r="E27" s="32"/>
      <c r="F27" s="695"/>
      <c r="G27" s="32"/>
      <c r="H27" s="703"/>
    </row>
    <row r="28" spans="1:8" s="35" customFormat="1" ht="30" customHeight="1" x14ac:dyDescent="0.2">
      <c r="A28" s="43">
        <v>9</v>
      </c>
      <c r="B28" s="44" t="s">
        <v>26</v>
      </c>
      <c r="C28" s="689"/>
      <c r="D28" s="694"/>
      <c r="E28" s="46">
        <f>E24+E26</f>
        <v>0</v>
      </c>
      <c r="F28" s="698"/>
      <c r="G28" s="46">
        <f>G24+G26</f>
        <v>0</v>
      </c>
      <c r="H28" s="705">
        <f>E28+G28</f>
        <v>0</v>
      </c>
    </row>
    <row r="29" spans="1:8" x14ac:dyDescent="0.2">
      <c r="A29" s="30"/>
      <c r="B29" s="36"/>
      <c r="C29" s="688"/>
      <c r="D29" s="28"/>
      <c r="E29" s="37"/>
      <c r="F29" s="699"/>
      <c r="G29" s="37"/>
      <c r="H29" s="706"/>
    </row>
    <row r="30" spans="1:8" x14ac:dyDescent="0.2">
      <c r="A30" s="30">
        <v>10</v>
      </c>
      <c r="B30" s="31" t="s">
        <v>252</v>
      </c>
      <c r="C30" s="688" t="s">
        <v>121</v>
      </c>
      <c r="D30" s="28"/>
      <c r="E30" s="32">
        <f>E28*0.02</f>
        <v>0</v>
      </c>
      <c r="F30" s="695"/>
      <c r="G30" s="32">
        <f>G28*0.02</f>
        <v>0</v>
      </c>
      <c r="H30" s="703">
        <f>E30+G30</f>
        <v>0</v>
      </c>
    </row>
    <row r="31" spans="1:8" x14ac:dyDescent="0.2">
      <c r="A31" s="30"/>
      <c r="B31" s="36"/>
      <c r="C31" s="688"/>
      <c r="D31" s="28"/>
      <c r="E31" s="37"/>
      <c r="F31" s="699"/>
      <c r="G31" s="37"/>
      <c r="H31" s="706"/>
    </row>
    <row r="32" spans="1:8" s="35" customFormat="1" ht="29.25" customHeight="1" x14ac:dyDescent="0.2">
      <c r="A32" s="43">
        <f>A30+1</f>
        <v>11</v>
      </c>
      <c r="B32" s="44" t="s">
        <v>27</v>
      </c>
      <c r="C32" s="689"/>
      <c r="D32" s="694"/>
      <c r="E32" s="46">
        <f>E28+E30</f>
        <v>0</v>
      </c>
      <c r="F32" s="698"/>
      <c r="G32" s="46">
        <f>G28+G30</f>
        <v>0</v>
      </c>
      <c r="H32" s="705">
        <f>E32+G32</f>
        <v>0</v>
      </c>
    </row>
    <row r="33" spans="1:8" ht="21" customHeight="1" thickBot="1" x14ac:dyDescent="0.25">
      <c r="A33" s="38"/>
      <c r="B33" s="39"/>
      <c r="C33" s="690"/>
      <c r="D33" s="38"/>
      <c r="E33" s="40"/>
      <c r="F33" s="700"/>
      <c r="G33" s="40"/>
      <c r="H33" s="707"/>
    </row>
    <row r="34" spans="1:8" x14ac:dyDescent="0.2">
      <c r="C34" s="41"/>
      <c r="D34" s="41"/>
      <c r="E34" s="41"/>
      <c r="F34" s="41"/>
      <c r="G34" s="41"/>
      <c r="H34" s="41"/>
    </row>
    <row r="35" spans="1:8" x14ac:dyDescent="0.2">
      <c r="A35" s="803" t="s">
        <v>263</v>
      </c>
      <c r="B35" s="803"/>
      <c r="C35" s="803"/>
      <c r="D35" s="803"/>
      <c r="E35" s="803"/>
      <c r="F35" s="803"/>
      <c r="G35" s="803"/>
      <c r="H35" s="803"/>
    </row>
    <row r="36" spans="1:8" ht="26.25" customHeight="1" x14ac:dyDescent="0.2">
      <c r="A36" s="802" t="s">
        <v>262</v>
      </c>
      <c r="B36" s="802"/>
      <c r="C36" s="802"/>
      <c r="D36" s="802"/>
      <c r="E36" s="802"/>
      <c r="F36" s="802"/>
      <c r="G36" s="802"/>
      <c r="H36" s="802"/>
    </row>
    <row r="37" spans="1:8" x14ac:dyDescent="0.2">
      <c r="A37" s="802" t="s">
        <v>264</v>
      </c>
      <c r="B37" s="802"/>
      <c r="C37" s="802"/>
      <c r="D37" s="802"/>
      <c r="E37" s="802"/>
      <c r="F37" s="802"/>
      <c r="G37" s="802"/>
      <c r="H37" s="802"/>
    </row>
    <row r="38" spans="1:8" x14ac:dyDescent="0.2">
      <c r="A38" s="484"/>
      <c r="B38" s="484"/>
      <c r="C38" s="488"/>
      <c r="D38" s="488"/>
      <c r="E38" s="488"/>
      <c r="F38" s="488"/>
      <c r="G38" s="484"/>
      <c r="H38" s="484"/>
    </row>
    <row r="39" spans="1:8" x14ac:dyDescent="0.2">
      <c r="A39" s="314"/>
      <c r="B39" s="314"/>
      <c r="C39" s="314"/>
      <c r="D39" s="314"/>
      <c r="E39" s="314"/>
      <c r="F39" s="314"/>
      <c r="G39" s="314"/>
      <c r="H39" s="484"/>
    </row>
    <row r="40" spans="1:8" x14ac:dyDescent="0.2">
      <c r="A40" s="801" t="s">
        <v>265</v>
      </c>
      <c r="B40" s="801"/>
      <c r="C40" s="801"/>
      <c r="D40" s="801"/>
      <c r="E40" s="801"/>
      <c r="F40" s="801"/>
      <c r="G40" s="801"/>
      <c r="H40" s="484"/>
    </row>
  </sheetData>
  <mergeCells count="13">
    <mergeCell ref="A36:H36"/>
    <mergeCell ref="A37:H37"/>
    <mergeCell ref="A40:G40"/>
    <mergeCell ref="A2:H2"/>
    <mergeCell ref="A3:H3"/>
    <mergeCell ref="A4:H4"/>
    <mergeCell ref="A35:H35"/>
    <mergeCell ref="H6:H7"/>
    <mergeCell ref="F6:G6"/>
    <mergeCell ref="D6:E6"/>
    <mergeCell ref="A6:A7"/>
    <mergeCell ref="B6:B7"/>
    <mergeCell ref="C6:C7"/>
  </mergeCells>
  <phoneticPr fontId="39" type="noConversion"/>
  <printOptions horizontalCentered="1"/>
  <pageMargins left="0.78740157480314965" right="0.19685039370078741" top="0.19685039370078741" bottom="0.19685039370078741" header="0.23622047244094491" footer="0.23622047244094491"/>
  <pageSetup paperSize="9" scale="6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view="pageBreakPreview" zoomScale="85" zoomScaleNormal="85" zoomScaleSheetLayoutView="85" workbookViewId="0">
      <selection sqref="A1:XFD1"/>
    </sheetView>
  </sheetViews>
  <sheetFormatPr defaultRowHeight="12.75" x14ac:dyDescent="0.2"/>
  <cols>
    <col min="1" max="1" width="4.83203125" style="151" customWidth="1"/>
    <col min="2" max="2" width="30.5" style="154" customWidth="1"/>
    <col min="3" max="3" width="11.6640625" style="151" customWidth="1"/>
    <col min="4" max="4" width="34.33203125" style="151" customWidth="1"/>
    <col min="5" max="5" width="10.33203125" style="151" customWidth="1"/>
    <col min="6" max="6" width="7.6640625" style="151" customWidth="1"/>
    <col min="7" max="7" width="22" style="151" customWidth="1"/>
    <col min="8" max="8" width="18.83203125" style="151" customWidth="1"/>
    <col min="9" max="9" width="9.33203125" style="151"/>
    <col min="10" max="10" width="9.6640625" style="151" customWidth="1"/>
    <col min="11" max="11" width="9.1640625" style="151" customWidth="1"/>
    <col min="12" max="12" width="8.6640625" style="151" customWidth="1"/>
    <col min="13" max="14" width="14.6640625" style="151" customWidth="1"/>
    <col min="15" max="16384" width="9.33203125" style="151"/>
  </cols>
  <sheetData>
    <row r="1" spans="1:14" s="783" customFormat="1" ht="18" x14ac:dyDescent="0.25">
      <c r="B1" s="784"/>
      <c r="N1" s="782" t="s">
        <v>326</v>
      </c>
    </row>
    <row r="2" spans="1:14" ht="14.25" x14ac:dyDescent="0.2">
      <c r="A2" s="853" t="s">
        <v>0</v>
      </c>
      <c r="B2" s="853"/>
      <c r="C2" s="853"/>
      <c r="D2" s="853"/>
      <c r="E2" s="853"/>
      <c r="F2" s="853"/>
      <c r="G2" s="853"/>
      <c r="H2" s="853"/>
      <c r="I2" s="853"/>
      <c r="J2" s="853"/>
      <c r="K2" s="853"/>
      <c r="L2" s="853"/>
      <c r="M2" s="853"/>
    </row>
    <row r="3" spans="1:14" s="47" customFormat="1" ht="14.25" x14ac:dyDescent="0.2">
      <c r="A3" s="853" t="s">
        <v>59</v>
      </c>
      <c r="B3" s="853"/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</row>
    <row r="4" spans="1:14" s="47" customFormat="1" ht="14.25" x14ac:dyDescent="0.2">
      <c r="A4" s="854" t="s">
        <v>105</v>
      </c>
      <c r="B4" s="854"/>
      <c r="C4" s="854"/>
      <c r="D4" s="854"/>
      <c r="E4" s="854"/>
      <c r="F4" s="854"/>
      <c r="G4" s="854"/>
      <c r="H4" s="854"/>
      <c r="I4" s="854"/>
      <c r="J4" s="854"/>
      <c r="K4" s="854"/>
      <c r="L4" s="854"/>
      <c r="M4" s="854"/>
    </row>
    <row r="5" spans="1:14" s="48" customFormat="1" ht="15.75" customHeight="1" thickBot="1" x14ac:dyDescent="0.3">
      <c r="A5" s="855"/>
      <c r="B5" s="855"/>
      <c r="C5" s="855"/>
      <c r="D5" s="855"/>
      <c r="E5" s="855"/>
      <c r="F5" s="855"/>
      <c r="G5" s="855"/>
      <c r="H5" s="855"/>
      <c r="I5" s="855"/>
      <c r="J5" s="855"/>
      <c r="K5" s="855"/>
      <c r="L5" s="855"/>
      <c r="M5" s="855"/>
    </row>
    <row r="6" spans="1:14" s="48" customFormat="1" ht="18.75" customHeight="1" x14ac:dyDescent="0.25">
      <c r="A6" s="49"/>
      <c r="B6" s="50"/>
      <c r="C6" s="51" t="s">
        <v>29</v>
      </c>
      <c r="D6" s="52" t="s">
        <v>30</v>
      </c>
      <c r="E6" s="53"/>
      <c r="F6" s="53"/>
      <c r="G6" s="54"/>
      <c r="H6" s="55" t="s">
        <v>31</v>
      </c>
      <c r="I6" s="56" t="s">
        <v>32</v>
      </c>
      <c r="J6" s="57"/>
      <c r="K6" s="58" t="s">
        <v>33</v>
      </c>
      <c r="L6" s="59"/>
      <c r="M6" s="60" t="s">
        <v>34</v>
      </c>
      <c r="N6" s="60" t="s">
        <v>34</v>
      </c>
    </row>
    <row r="7" spans="1:14" s="48" customFormat="1" ht="15" x14ac:dyDescent="0.25">
      <c r="A7" s="61" t="s">
        <v>15</v>
      </c>
      <c r="B7" s="62" t="s">
        <v>35</v>
      </c>
      <c r="C7" s="62" t="s">
        <v>36</v>
      </c>
      <c r="D7" s="62" t="s">
        <v>37</v>
      </c>
      <c r="E7" s="63" t="s">
        <v>38</v>
      </c>
      <c r="F7" s="64"/>
      <c r="G7" s="62" t="s">
        <v>39</v>
      </c>
      <c r="H7" s="62" t="s">
        <v>40</v>
      </c>
      <c r="I7" s="65" t="s">
        <v>41</v>
      </c>
      <c r="J7" s="66" t="s">
        <v>42</v>
      </c>
      <c r="K7" s="67"/>
      <c r="L7" s="68"/>
      <c r="M7" s="69"/>
      <c r="N7" s="69" t="s">
        <v>298</v>
      </c>
    </row>
    <row r="8" spans="1:14" s="48" customFormat="1" ht="15" x14ac:dyDescent="0.25">
      <c r="A8" s="61"/>
      <c r="B8" s="62"/>
      <c r="C8" s="62" t="s">
        <v>43</v>
      </c>
      <c r="D8" s="62"/>
      <c r="E8" s="62" t="s">
        <v>44</v>
      </c>
      <c r="F8" s="62" t="s">
        <v>45</v>
      </c>
      <c r="G8" s="62" t="s">
        <v>46</v>
      </c>
      <c r="H8" s="62" t="s">
        <v>47</v>
      </c>
      <c r="I8" s="62" t="s">
        <v>48</v>
      </c>
      <c r="J8" s="62" t="s">
        <v>48</v>
      </c>
      <c r="K8" s="62" t="s">
        <v>49</v>
      </c>
      <c r="L8" s="70" t="s">
        <v>50</v>
      </c>
      <c r="M8" s="71" t="s">
        <v>302</v>
      </c>
      <c r="N8" s="71" t="s">
        <v>302</v>
      </c>
    </row>
    <row r="9" spans="1:14" s="48" customFormat="1" ht="15" x14ac:dyDescent="0.25">
      <c r="A9" s="72"/>
      <c r="B9" s="73"/>
      <c r="C9" s="73"/>
      <c r="D9" s="73"/>
      <c r="E9" s="73" t="s">
        <v>43</v>
      </c>
      <c r="F9" s="73" t="s">
        <v>43</v>
      </c>
      <c r="G9" s="73" t="s">
        <v>51</v>
      </c>
      <c r="H9" s="73" t="s">
        <v>52</v>
      </c>
      <c r="I9" s="73" t="s">
        <v>303</v>
      </c>
      <c r="J9" s="73" t="s">
        <v>303</v>
      </c>
      <c r="K9" s="73"/>
      <c r="L9" s="74"/>
      <c r="M9" s="75"/>
      <c r="N9" s="75"/>
    </row>
    <row r="10" spans="1:14" s="48" customFormat="1" ht="15.75" customHeight="1" thickBot="1" x14ac:dyDescent="0.3">
      <c r="A10" s="76">
        <v>1</v>
      </c>
      <c r="B10" s="77">
        <v>2</v>
      </c>
      <c r="C10" s="77">
        <v>3</v>
      </c>
      <c r="D10" s="77">
        <v>4</v>
      </c>
      <c r="E10" s="77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77">
        <v>11</v>
      </c>
      <c r="L10" s="77">
        <v>12</v>
      </c>
      <c r="M10" s="78">
        <v>13</v>
      </c>
      <c r="N10" s="78">
        <v>14</v>
      </c>
    </row>
    <row r="11" spans="1:14" s="85" customFormat="1" ht="9.75" customHeight="1" x14ac:dyDescent="0.2">
      <c r="A11" s="79"/>
      <c r="B11" s="80"/>
      <c r="C11" s="81"/>
      <c r="D11" s="81"/>
      <c r="E11" s="81"/>
      <c r="F11" s="81"/>
      <c r="G11" s="81"/>
      <c r="H11" s="81"/>
      <c r="I11" s="82"/>
      <c r="J11" s="82"/>
      <c r="K11" s="83"/>
      <c r="L11" s="83"/>
      <c r="M11" s="84"/>
      <c r="N11" s="84"/>
    </row>
    <row r="12" spans="1:14" s="85" customFormat="1" x14ac:dyDescent="0.2">
      <c r="A12" s="86">
        <v>1</v>
      </c>
      <c r="B12" s="87" t="s">
        <v>70</v>
      </c>
      <c r="C12" s="80" t="s">
        <v>63</v>
      </c>
      <c r="D12" s="88" t="s">
        <v>61</v>
      </c>
      <c r="E12" s="80" t="s">
        <v>63</v>
      </c>
      <c r="F12" s="80" t="s">
        <v>63</v>
      </c>
      <c r="G12" s="80" t="s">
        <v>64</v>
      </c>
      <c r="H12" s="80" t="s">
        <v>63</v>
      </c>
      <c r="I12" s="89" t="s">
        <v>63</v>
      </c>
      <c r="J12" s="89" t="s">
        <v>63</v>
      </c>
      <c r="K12" s="89">
        <v>0</v>
      </c>
      <c r="L12" s="89">
        <v>0</v>
      </c>
      <c r="M12" s="91">
        <v>0</v>
      </c>
      <c r="N12" s="91"/>
    </row>
    <row r="13" spans="1:14" s="85" customFormat="1" x14ac:dyDescent="0.2">
      <c r="A13" s="79"/>
      <c r="B13" s="92"/>
      <c r="C13" s="80"/>
      <c r="D13" s="88" t="s">
        <v>68</v>
      </c>
      <c r="E13" s="80" t="s">
        <v>63</v>
      </c>
      <c r="F13" s="80" t="s">
        <v>63</v>
      </c>
      <c r="G13" s="80" t="s">
        <v>64</v>
      </c>
      <c r="H13" s="80" t="s">
        <v>65</v>
      </c>
      <c r="I13" s="93"/>
      <c r="J13" s="89"/>
      <c r="K13" s="90"/>
      <c r="L13" s="83"/>
      <c r="M13" s="91"/>
      <c r="N13" s="91"/>
    </row>
    <row r="14" spans="1:14" s="85" customFormat="1" x14ac:dyDescent="0.2">
      <c r="A14" s="79"/>
      <c r="B14" s="92"/>
      <c r="C14" s="80"/>
      <c r="D14" s="88" t="s">
        <v>67</v>
      </c>
      <c r="E14" s="80" t="s">
        <v>63</v>
      </c>
      <c r="F14" s="80" t="s">
        <v>63</v>
      </c>
      <c r="G14" s="80" t="s">
        <v>64</v>
      </c>
      <c r="H14" s="80"/>
      <c r="I14" s="89"/>
      <c r="J14" s="89"/>
      <c r="K14" s="90"/>
      <c r="L14" s="83"/>
      <c r="M14" s="91"/>
      <c r="N14" s="91"/>
    </row>
    <row r="15" spans="1:14" s="85" customFormat="1" x14ac:dyDescent="0.2">
      <c r="A15" s="79"/>
      <c r="B15" s="92"/>
      <c r="C15" s="80"/>
      <c r="D15" s="94" t="s">
        <v>62</v>
      </c>
      <c r="E15" s="80"/>
      <c r="F15" s="80"/>
      <c r="G15" s="80"/>
      <c r="H15" s="80"/>
      <c r="I15" s="89"/>
      <c r="J15" s="89"/>
      <c r="K15" s="90"/>
      <c r="L15" s="83"/>
      <c r="M15" s="91"/>
      <c r="N15" s="91"/>
    </row>
    <row r="16" spans="1:14" s="85" customFormat="1" ht="9.75" customHeight="1" x14ac:dyDescent="0.2">
      <c r="A16" s="79"/>
      <c r="B16" s="80"/>
      <c r="C16" s="81"/>
      <c r="D16" s="81"/>
      <c r="E16" s="81"/>
      <c r="F16" s="81"/>
      <c r="G16" s="81"/>
      <c r="H16" s="81"/>
      <c r="I16" s="82"/>
      <c r="J16" s="82"/>
      <c r="K16" s="83"/>
      <c r="L16" s="83"/>
      <c r="M16" s="84"/>
      <c r="N16" s="84"/>
    </row>
    <row r="17" spans="1:14" s="85" customFormat="1" x14ac:dyDescent="0.2">
      <c r="A17" s="86">
        <v>2</v>
      </c>
      <c r="B17" s="87" t="s">
        <v>71</v>
      </c>
      <c r="C17" s="80" t="s">
        <v>63</v>
      </c>
      <c r="D17" s="88" t="s">
        <v>61</v>
      </c>
      <c r="E17" s="80" t="s">
        <v>63</v>
      </c>
      <c r="F17" s="80" t="s">
        <v>63</v>
      </c>
      <c r="G17" s="80" t="s">
        <v>64</v>
      </c>
      <c r="H17" s="80" t="s">
        <v>63</v>
      </c>
      <c r="I17" s="89" t="s">
        <v>63</v>
      </c>
      <c r="J17" s="89" t="s">
        <v>63</v>
      </c>
      <c r="K17" s="89">
        <v>0</v>
      </c>
      <c r="L17" s="89">
        <v>0</v>
      </c>
      <c r="M17" s="91">
        <v>0</v>
      </c>
      <c r="N17" s="91"/>
    </row>
    <row r="18" spans="1:14" s="85" customFormat="1" x14ac:dyDescent="0.2">
      <c r="A18" s="79"/>
      <c r="B18" s="92"/>
      <c r="C18" s="80"/>
      <c r="D18" s="88" t="s">
        <v>68</v>
      </c>
      <c r="E18" s="80" t="s">
        <v>63</v>
      </c>
      <c r="F18" s="80" t="s">
        <v>63</v>
      </c>
      <c r="G18" s="80" t="s">
        <v>64</v>
      </c>
      <c r="H18" s="80" t="s">
        <v>65</v>
      </c>
      <c r="I18" s="93"/>
      <c r="J18" s="89"/>
      <c r="K18" s="90"/>
      <c r="L18" s="83"/>
      <c r="M18" s="91"/>
      <c r="N18" s="91"/>
    </row>
    <row r="19" spans="1:14" s="85" customFormat="1" x14ac:dyDescent="0.2">
      <c r="A19" s="79"/>
      <c r="B19" s="92"/>
      <c r="C19" s="80"/>
      <c r="D19" s="88" t="s">
        <v>67</v>
      </c>
      <c r="E19" s="80" t="s">
        <v>63</v>
      </c>
      <c r="F19" s="80" t="s">
        <v>63</v>
      </c>
      <c r="G19" s="80" t="s">
        <v>64</v>
      </c>
      <c r="H19" s="80"/>
      <c r="I19" s="89"/>
      <c r="J19" s="89"/>
      <c r="K19" s="90"/>
      <c r="L19" s="83"/>
      <c r="M19" s="91"/>
      <c r="N19" s="91"/>
    </row>
    <row r="20" spans="1:14" s="85" customFormat="1" x14ac:dyDescent="0.2">
      <c r="A20" s="79"/>
      <c r="B20" s="92"/>
      <c r="C20" s="80"/>
      <c r="D20" s="94" t="s">
        <v>62</v>
      </c>
      <c r="E20" s="80"/>
      <c r="F20" s="80"/>
      <c r="G20" s="80"/>
      <c r="H20" s="80"/>
      <c r="I20" s="89"/>
      <c r="J20" s="89"/>
      <c r="K20" s="90"/>
      <c r="L20" s="83"/>
      <c r="M20" s="91"/>
      <c r="N20" s="91"/>
    </row>
    <row r="21" spans="1:14" s="85" customFormat="1" ht="9.75" customHeight="1" x14ac:dyDescent="0.2">
      <c r="A21" s="79"/>
      <c r="B21" s="80"/>
      <c r="C21" s="81"/>
      <c r="D21" s="81"/>
      <c r="E21" s="81"/>
      <c r="F21" s="81"/>
      <c r="G21" s="81"/>
      <c r="H21" s="81"/>
      <c r="I21" s="82"/>
      <c r="J21" s="82"/>
      <c r="K21" s="83"/>
      <c r="L21" s="83"/>
      <c r="M21" s="84"/>
      <c r="N21" s="84"/>
    </row>
    <row r="22" spans="1:14" s="85" customFormat="1" x14ac:dyDescent="0.2">
      <c r="A22" s="86"/>
      <c r="B22" s="87" t="s">
        <v>72</v>
      </c>
      <c r="C22" s="80" t="s">
        <v>63</v>
      </c>
      <c r="D22" s="88" t="s">
        <v>61</v>
      </c>
      <c r="E22" s="80" t="s">
        <v>63</v>
      </c>
      <c r="F22" s="80" t="s">
        <v>63</v>
      </c>
      <c r="G22" s="80" t="s">
        <v>64</v>
      </c>
      <c r="H22" s="80" t="s">
        <v>63</v>
      </c>
      <c r="I22" s="89" t="s">
        <v>63</v>
      </c>
      <c r="J22" s="89" t="s">
        <v>63</v>
      </c>
      <c r="K22" s="89">
        <v>0</v>
      </c>
      <c r="L22" s="89">
        <v>0</v>
      </c>
      <c r="M22" s="91">
        <v>0</v>
      </c>
      <c r="N22" s="91"/>
    </row>
    <row r="23" spans="1:14" s="85" customFormat="1" x14ac:dyDescent="0.2">
      <c r="A23" s="79"/>
      <c r="B23" s="92"/>
      <c r="C23" s="80"/>
      <c r="D23" s="88" t="s">
        <v>68</v>
      </c>
      <c r="E23" s="80" t="s">
        <v>63</v>
      </c>
      <c r="F23" s="80" t="s">
        <v>63</v>
      </c>
      <c r="G23" s="80" t="s">
        <v>64</v>
      </c>
      <c r="H23" s="80" t="s">
        <v>65</v>
      </c>
      <c r="I23" s="93"/>
      <c r="J23" s="89"/>
      <c r="K23" s="90"/>
      <c r="L23" s="83"/>
      <c r="M23" s="91"/>
      <c r="N23" s="91"/>
    </row>
    <row r="24" spans="1:14" s="85" customFormat="1" x14ac:dyDescent="0.2">
      <c r="A24" s="79"/>
      <c r="B24" s="92"/>
      <c r="C24" s="80"/>
      <c r="D24" s="88" t="s">
        <v>67</v>
      </c>
      <c r="E24" s="80" t="s">
        <v>63</v>
      </c>
      <c r="F24" s="80" t="s">
        <v>63</v>
      </c>
      <c r="G24" s="80" t="s">
        <v>64</v>
      </c>
      <c r="H24" s="80"/>
      <c r="I24" s="89"/>
      <c r="J24" s="89"/>
      <c r="K24" s="90"/>
      <c r="L24" s="83"/>
      <c r="M24" s="91"/>
      <c r="N24" s="91"/>
    </row>
    <row r="25" spans="1:14" s="85" customFormat="1" x14ac:dyDescent="0.2">
      <c r="A25" s="79"/>
      <c r="B25" s="92"/>
      <c r="C25" s="80"/>
      <c r="D25" s="94" t="s">
        <v>62</v>
      </c>
      <c r="E25" s="80"/>
      <c r="F25" s="80"/>
      <c r="G25" s="80"/>
      <c r="H25" s="80"/>
      <c r="I25" s="89"/>
      <c r="J25" s="89"/>
      <c r="K25" s="90"/>
      <c r="L25" s="83"/>
      <c r="M25" s="91"/>
      <c r="N25" s="91"/>
    </row>
    <row r="26" spans="1:14" s="85" customFormat="1" ht="11.25" customHeight="1" x14ac:dyDescent="0.2">
      <c r="A26" s="86"/>
      <c r="B26" s="87"/>
      <c r="C26" s="80"/>
      <c r="D26" s="94"/>
      <c r="E26" s="80"/>
      <c r="F26" s="80"/>
      <c r="G26" s="80"/>
      <c r="H26" s="80"/>
      <c r="I26" s="93"/>
      <c r="J26" s="89"/>
      <c r="K26" s="90"/>
      <c r="L26" s="83"/>
      <c r="M26" s="91"/>
      <c r="N26" s="91"/>
    </row>
    <row r="27" spans="1:14" s="85" customFormat="1" x14ac:dyDescent="0.2">
      <c r="A27" s="86"/>
      <c r="B27" s="87" t="s">
        <v>72</v>
      </c>
      <c r="C27" s="80" t="s">
        <v>63</v>
      </c>
      <c r="D27" s="94"/>
      <c r="E27" s="80"/>
      <c r="F27" s="80"/>
      <c r="G27" s="80"/>
      <c r="H27" s="80" t="s">
        <v>63</v>
      </c>
      <c r="I27" s="89" t="s">
        <v>63</v>
      </c>
      <c r="J27" s="89" t="s">
        <v>63</v>
      </c>
      <c r="K27" s="89">
        <v>0</v>
      </c>
      <c r="L27" s="89">
        <v>0</v>
      </c>
      <c r="M27" s="91">
        <v>0</v>
      </c>
      <c r="N27" s="91"/>
    </row>
    <row r="28" spans="1:14" s="85" customFormat="1" ht="11.25" customHeight="1" x14ac:dyDescent="0.2">
      <c r="A28" s="86"/>
      <c r="B28" s="87"/>
      <c r="C28" s="80"/>
      <c r="D28" s="94"/>
      <c r="E28" s="80"/>
      <c r="F28" s="80"/>
      <c r="G28" s="80"/>
      <c r="H28" s="80"/>
      <c r="I28" s="93"/>
      <c r="J28" s="89"/>
      <c r="K28" s="90"/>
      <c r="L28" s="83"/>
      <c r="M28" s="91"/>
      <c r="N28" s="91"/>
    </row>
    <row r="29" spans="1:14" s="85" customFormat="1" x14ac:dyDescent="0.2">
      <c r="A29" s="86"/>
      <c r="B29" s="87" t="s">
        <v>72</v>
      </c>
      <c r="C29" s="80" t="s">
        <v>63</v>
      </c>
      <c r="D29" s="94"/>
      <c r="E29" s="80"/>
      <c r="F29" s="80"/>
      <c r="G29" s="80"/>
      <c r="H29" s="80" t="s">
        <v>63</v>
      </c>
      <c r="I29" s="89" t="s">
        <v>63</v>
      </c>
      <c r="J29" s="89" t="s">
        <v>63</v>
      </c>
      <c r="K29" s="89">
        <v>0</v>
      </c>
      <c r="L29" s="89">
        <v>0</v>
      </c>
      <c r="M29" s="91">
        <v>0</v>
      </c>
      <c r="N29" s="91"/>
    </row>
    <row r="30" spans="1:14" s="85" customFormat="1" x14ac:dyDescent="0.2">
      <c r="A30" s="86"/>
      <c r="B30" s="87"/>
      <c r="C30" s="80"/>
      <c r="D30" s="95"/>
      <c r="E30" s="80"/>
      <c r="F30" s="80"/>
      <c r="G30" s="80"/>
      <c r="H30" s="80"/>
      <c r="I30" s="89"/>
      <c r="J30" s="89"/>
      <c r="K30" s="90"/>
      <c r="L30" s="83"/>
      <c r="M30" s="91"/>
      <c r="N30" s="91"/>
    </row>
    <row r="31" spans="1:14" s="103" customFormat="1" ht="18" customHeight="1" x14ac:dyDescent="0.2">
      <c r="A31" s="96"/>
      <c r="B31" s="97" t="s">
        <v>53</v>
      </c>
      <c r="C31" s="98"/>
      <c r="D31" s="97"/>
      <c r="E31" s="99"/>
      <c r="F31" s="99"/>
      <c r="G31" s="99"/>
      <c r="H31" s="99"/>
      <c r="I31" s="100"/>
      <c r="J31" s="100"/>
      <c r="K31" s="101"/>
      <c r="L31" s="101"/>
      <c r="M31" s="102">
        <f>SUM(M11:M30)</f>
        <v>0</v>
      </c>
      <c r="N31" s="102"/>
    </row>
    <row r="32" spans="1:14" s="85" customFormat="1" ht="20.25" customHeight="1" x14ac:dyDescent="0.2">
      <c r="A32" s="104"/>
      <c r="B32" s="105" t="s">
        <v>280</v>
      </c>
      <c r="C32" s="106"/>
      <c r="D32" s="107"/>
      <c r="E32" s="108"/>
      <c r="F32" s="108"/>
      <c r="G32" s="108"/>
      <c r="H32" s="108"/>
      <c r="I32" s="108"/>
      <c r="J32" s="109"/>
      <c r="K32" s="109"/>
      <c r="L32" s="110"/>
      <c r="M32" s="111">
        <f>M31*0.18</f>
        <v>0</v>
      </c>
      <c r="N32" s="111"/>
    </row>
    <row r="33" spans="1:15" s="85" customFormat="1" ht="20.25" customHeight="1" x14ac:dyDescent="0.2">
      <c r="A33" s="104"/>
      <c r="B33" s="105" t="s">
        <v>54</v>
      </c>
      <c r="C33" s="106"/>
      <c r="D33" s="107"/>
      <c r="E33" s="108"/>
      <c r="F33" s="108"/>
      <c r="G33" s="108"/>
      <c r="H33" s="108"/>
      <c r="I33" s="108"/>
      <c r="J33" s="109"/>
      <c r="K33" s="109"/>
      <c r="L33" s="110"/>
      <c r="M33" s="111">
        <f>M31+M32</f>
        <v>0</v>
      </c>
      <c r="N33" s="111"/>
    </row>
    <row r="34" spans="1:15" s="85" customFormat="1" ht="20.25" customHeight="1" x14ac:dyDescent="0.2">
      <c r="A34" s="104"/>
      <c r="B34" s="112" t="s">
        <v>281</v>
      </c>
      <c r="C34" s="106"/>
      <c r="D34" s="107"/>
      <c r="E34" s="108"/>
      <c r="F34" s="108"/>
      <c r="G34" s="108"/>
      <c r="H34" s="108"/>
      <c r="I34" s="108"/>
      <c r="J34" s="109"/>
      <c r="K34" s="109"/>
      <c r="L34" s="110"/>
      <c r="M34" s="111">
        <f>M33*0.02</f>
        <v>0</v>
      </c>
      <c r="N34" s="111"/>
    </row>
    <row r="35" spans="1:15" s="85" customFormat="1" ht="33.75" customHeight="1" thickBot="1" x14ac:dyDescent="0.25">
      <c r="A35" s="113"/>
      <c r="B35" s="856" t="s">
        <v>55</v>
      </c>
      <c r="C35" s="857"/>
      <c r="D35" s="114"/>
      <c r="E35" s="115"/>
      <c r="F35" s="115"/>
      <c r="G35" s="115"/>
      <c r="H35" s="115"/>
      <c r="I35" s="115"/>
      <c r="J35" s="116"/>
      <c r="K35" s="116"/>
      <c r="L35" s="117"/>
      <c r="M35" s="118">
        <f>M33+M34</f>
        <v>0</v>
      </c>
      <c r="N35" s="118"/>
      <c r="O35" s="119"/>
    </row>
    <row r="36" spans="1:15" s="85" customFormat="1" x14ac:dyDescent="0.2">
      <c r="A36" s="120"/>
      <c r="B36" s="121" t="s">
        <v>56</v>
      </c>
      <c r="C36" s="156" t="s">
        <v>74</v>
      </c>
      <c r="D36" s="156"/>
      <c r="E36" s="156"/>
      <c r="F36" s="156"/>
      <c r="G36" s="122"/>
      <c r="I36" s="123"/>
      <c r="J36" s="124"/>
      <c r="K36" s="124"/>
      <c r="L36" s="125"/>
      <c r="M36" s="125"/>
      <c r="N36" s="125"/>
    </row>
    <row r="37" spans="1:15" s="85" customFormat="1" x14ac:dyDescent="0.2">
      <c r="B37" s="126"/>
      <c r="C37" s="122" t="s">
        <v>282</v>
      </c>
      <c r="D37" s="122"/>
      <c r="E37" s="122"/>
      <c r="F37" s="122"/>
      <c r="G37" s="122"/>
      <c r="M37" s="119"/>
      <c r="N37" s="119"/>
    </row>
    <row r="38" spans="1:15" s="85" customFormat="1" x14ac:dyDescent="0.2">
      <c r="B38" s="126"/>
      <c r="C38" s="122" t="s">
        <v>283</v>
      </c>
      <c r="D38" s="122"/>
      <c r="E38" s="122"/>
      <c r="F38" s="122"/>
      <c r="G38" s="122"/>
      <c r="M38" s="119"/>
      <c r="N38" s="119"/>
    </row>
    <row r="39" spans="1:15" s="85" customFormat="1" ht="40.5" customHeight="1" x14ac:dyDescent="0.2">
      <c r="B39" s="846" t="s">
        <v>284</v>
      </c>
      <c r="C39" s="846"/>
      <c r="D39" s="846"/>
      <c r="E39" s="847" t="s">
        <v>75</v>
      </c>
      <c r="F39" s="847"/>
      <c r="G39" s="847"/>
      <c r="H39" s="145">
        <v>0</v>
      </c>
      <c r="I39" s="127" t="s">
        <v>50</v>
      </c>
    </row>
    <row r="40" spans="1:15" s="85" customFormat="1" ht="13.5" x14ac:dyDescent="0.2">
      <c r="B40" s="128"/>
      <c r="C40" s="129"/>
      <c r="D40" s="130"/>
      <c r="E40" s="129"/>
      <c r="F40" s="127"/>
      <c r="G40" s="129"/>
      <c r="H40" s="708"/>
      <c r="I40" s="130"/>
    </row>
    <row r="41" spans="1:15" s="134" customFormat="1" ht="24" customHeight="1" x14ac:dyDescent="0.2">
      <c r="B41" s="131" t="s">
        <v>102</v>
      </c>
      <c r="C41" s="132"/>
      <c r="D41" s="133"/>
      <c r="E41" s="848" t="s">
        <v>285</v>
      </c>
      <c r="F41" s="848"/>
      <c r="G41" s="848"/>
      <c r="H41" s="145">
        <v>0</v>
      </c>
      <c r="I41" s="127" t="s">
        <v>49</v>
      </c>
    </row>
    <row r="42" spans="1:15" s="134" customFormat="1" x14ac:dyDescent="0.2">
      <c r="B42" s="135"/>
      <c r="C42" s="136"/>
      <c r="D42" s="137"/>
      <c r="E42" s="136"/>
      <c r="F42" s="136"/>
      <c r="G42" s="136"/>
      <c r="H42" s="709"/>
      <c r="I42" s="138"/>
    </row>
    <row r="43" spans="1:15" s="134" customFormat="1" ht="37.5" customHeight="1" x14ac:dyDescent="0.2">
      <c r="B43" s="131" t="s">
        <v>89</v>
      </c>
      <c r="C43" s="132"/>
      <c r="D43" s="133"/>
      <c r="E43" s="848" t="s">
        <v>286</v>
      </c>
      <c r="F43" s="848"/>
      <c r="G43" s="848"/>
      <c r="H43" s="145">
        <v>0</v>
      </c>
      <c r="I43" s="127" t="s">
        <v>49</v>
      </c>
    </row>
    <row r="44" spans="1:15" s="134" customFormat="1" ht="14.25" customHeight="1" x14ac:dyDescent="0.2">
      <c r="B44" s="135"/>
      <c r="C44" s="136"/>
      <c r="D44" s="139"/>
      <c r="E44" s="139"/>
      <c r="F44" s="136"/>
      <c r="G44" s="136"/>
      <c r="H44" s="709"/>
      <c r="I44" s="138"/>
    </row>
    <row r="45" spans="1:15" s="134" customFormat="1" ht="14.25" customHeight="1" x14ac:dyDescent="0.2">
      <c r="B45" s="135"/>
      <c r="C45" s="136"/>
      <c r="D45" s="139"/>
      <c r="E45" s="140" t="s">
        <v>287</v>
      </c>
      <c r="F45" s="847" t="s">
        <v>57</v>
      </c>
      <c r="G45" s="847"/>
      <c r="H45" s="847"/>
      <c r="I45" s="847"/>
    </row>
    <row r="46" spans="1:15" s="134" customFormat="1" ht="12.75" customHeight="1" x14ac:dyDescent="0.2">
      <c r="B46" s="135"/>
      <c r="C46" s="136"/>
      <c r="D46" s="139"/>
      <c r="E46" s="140" t="s">
        <v>287</v>
      </c>
      <c r="F46" s="847" t="s">
        <v>58</v>
      </c>
      <c r="G46" s="847"/>
      <c r="H46" s="847"/>
      <c r="I46" s="847"/>
    </row>
    <row r="47" spans="1:15" s="134" customFormat="1" x14ac:dyDescent="0.2">
      <c r="B47" s="135"/>
      <c r="C47" s="136"/>
      <c r="D47" s="137"/>
      <c r="E47" s="136"/>
      <c r="F47" s="136"/>
      <c r="G47" s="136"/>
      <c r="H47" s="138"/>
      <c r="I47" s="138"/>
    </row>
    <row r="48" spans="1:15" s="142" customFormat="1" ht="40.5" customHeight="1" x14ac:dyDescent="0.25">
      <c r="B48" s="851" t="s">
        <v>79</v>
      </c>
      <c r="C48" s="851"/>
      <c r="D48" s="851"/>
      <c r="E48" s="852" t="s">
        <v>288</v>
      </c>
      <c r="F48" s="852"/>
      <c r="G48" s="852"/>
      <c r="H48" s="145">
        <v>0</v>
      </c>
      <c r="I48" s="127" t="s">
        <v>49</v>
      </c>
      <c r="J48" s="141"/>
    </row>
    <row r="49" spans="1:10" s="142" customFormat="1" ht="43.5" customHeight="1" x14ac:dyDescent="0.25">
      <c r="B49" s="143"/>
      <c r="D49" s="144"/>
      <c r="E49" s="852" t="s">
        <v>289</v>
      </c>
      <c r="F49" s="852"/>
      <c r="G49" s="852"/>
      <c r="H49" s="145">
        <v>0</v>
      </c>
      <c r="I49" s="127" t="s">
        <v>49</v>
      </c>
      <c r="J49" s="141"/>
    </row>
    <row r="50" spans="1:10" s="142" customFormat="1" ht="15" x14ac:dyDescent="0.25">
      <c r="B50" s="143"/>
      <c r="D50" s="144"/>
      <c r="E50" s="146"/>
      <c r="F50" s="147"/>
      <c r="G50" s="147"/>
      <c r="H50" s="710"/>
      <c r="I50" s="148"/>
      <c r="J50" s="141"/>
    </row>
    <row r="51" spans="1:10" ht="38.25" customHeight="1" x14ac:dyDescent="0.2">
      <c r="B51" s="850" t="s">
        <v>290</v>
      </c>
      <c r="C51" s="850"/>
      <c r="D51" s="850"/>
      <c r="E51" s="849" t="s">
        <v>77</v>
      </c>
      <c r="F51" s="849"/>
      <c r="G51" s="849"/>
      <c r="H51" s="711">
        <v>0</v>
      </c>
      <c r="I51" s="160" t="s">
        <v>78</v>
      </c>
    </row>
    <row r="52" spans="1:10" ht="13.5" x14ac:dyDescent="0.2">
      <c r="B52" s="158" t="s">
        <v>76</v>
      </c>
      <c r="C52" s="136"/>
      <c r="D52" s="134"/>
      <c r="E52" s="159"/>
      <c r="F52" s="134"/>
    </row>
    <row r="53" spans="1:10" x14ac:dyDescent="0.2">
      <c r="B53" s="152"/>
      <c r="D53" s="153"/>
    </row>
    <row r="54" spans="1:10" x14ac:dyDescent="0.2">
      <c r="B54" s="152"/>
      <c r="D54" s="153"/>
    </row>
    <row r="55" spans="1:10" x14ac:dyDescent="0.2">
      <c r="B55" s="152"/>
      <c r="D55" s="153"/>
    </row>
    <row r="56" spans="1:10" s="26" customFormat="1" ht="15.75" x14ac:dyDescent="0.2">
      <c r="A56" s="803" t="s">
        <v>263</v>
      </c>
      <c r="B56" s="803"/>
      <c r="C56" s="803"/>
      <c r="D56" s="803"/>
      <c r="E56" s="803"/>
      <c r="F56" s="803"/>
      <c r="G56" s="803"/>
      <c r="H56" s="803"/>
    </row>
    <row r="57" spans="1:10" s="26" customFormat="1" ht="26.25" customHeight="1" x14ac:dyDescent="0.2">
      <c r="A57" s="802" t="s">
        <v>262</v>
      </c>
      <c r="B57" s="802"/>
      <c r="C57" s="802"/>
      <c r="D57" s="802"/>
      <c r="E57" s="802"/>
      <c r="F57" s="802"/>
      <c r="G57" s="802"/>
      <c r="H57" s="802"/>
    </row>
    <row r="58" spans="1:10" s="26" customFormat="1" ht="15.75" x14ac:dyDescent="0.2">
      <c r="A58" s="802" t="s">
        <v>264</v>
      </c>
      <c r="B58" s="802"/>
      <c r="C58" s="802"/>
      <c r="D58" s="802"/>
      <c r="E58" s="802"/>
      <c r="F58" s="802"/>
      <c r="G58" s="802"/>
      <c r="H58" s="802"/>
    </row>
    <row r="59" spans="1:10" s="26" customFormat="1" ht="15.75" x14ac:dyDescent="0.2">
      <c r="A59" s="484"/>
      <c r="B59" s="484"/>
      <c r="C59" s="488"/>
      <c r="D59" s="488"/>
      <c r="E59" s="488"/>
      <c r="F59" s="488"/>
      <c r="G59" s="484"/>
      <c r="H59" s="484"/>
    </row>
    <row r="60" spans="1:10" s="26" customFormat="1" ht="15.75" x14ac:dyDescent="0.2">
      <c r="A60" s="314"/>
      <c r="B60" s="314"/>
      <c r="C60" s="314"/>
      <c r="D60" s="314"/>
      <c r="E60" s="314"/>
      <c r="F60" s="314"/>
      <c r="G60" s="314"/>
      <c r="H60" s="484"/>
    </row>
    <row r="61" spans="1:10" s="26" customFormat="1" ht="15.75" x14ac:dyDescent="0.2">
      <c r="A61" s="801" t="s">
        <v>265</v>
      </c>
      <c r="B61" s="801"/>
      <c r="C61" s="801"/>
      <c r="D61" s="801"/>
      <c r="E61" s="801"/>
      <c r="F61" s="801"/>
      <c r="G61" s="801"/>
      <c r="H61" s="484"/>
    </row>
    <row r="62" spans="1:10" x14ac:dyDescent="0.2">
      <c r="B62" s="152"/>
      <c r="D62" s="153"/>
    </row>
    <row r="63" spans="1:10" x14ac:dyDescent="0.2">
      <c r="B63" s="152"/>
      <c r="D63" s="153"/>
    </row>
    <row r="64" spans="1:10" x14ac:dyDescent="0.2">
      <c r="B64" s="152"/>
      <c r="D64" s="153"/>
    </row>
    <row r="65" spans="2:4" x14ac:dyDescent="0.2">
      <c r="B65" s="152"/>
      <c r="D65" s="153"/>
    </row>
    <row r="66" spans="2:4" x14ac:dyDescent="0.2">
      <c r="B66" s="152"/>
      <c r="D66" s="153"/>
    </row>
    <row r="67" spans="2:4" x14ac:dyDescent="0.2">
      <c r="B67" s="152"/>
      <c r="D67" s="153"/>
    </row>
    <row r="68" spans="2:4" x14ac:dyDescent="0.2">
      <c r="B68" s="152"/>
      <c r="D68" s="153"/>
    </row>
    <row r="69" spans="2:4" x14ac:dyDescent="0.2">
      <c r="B69" s="152"/>
      <c r="D69" s="153"/>
    </row>
    <row r="70" spans="2:4" x14ac:dyDescent="0.2">
      <c r="B70" s="152"/>
      <c r="D70" s="153"/>
    </row>
    <row r="71" spans="2:4" x14ac:dyDescent="0.2">
      <c r="B71" s="152"/>
      <c r="D71" s="153"/>
    </row>
    <row r="72" spans="2:4" x14ac:dyDescent="0.2">
      <c r="B72" s="152"/>
      <c r="D72" s="153"/>
    </row>
    <row r="73" spans="2:4" x14ac:dyDescent="0.2">
      <c r="B73" s="152"/>
      <c r="D73" s="153"/>
    </row>
    <row r="74" spans="2:4" x14ac:dyDescent="0.2">
      <c r="B74" s="152"/>
      <c r="D74" s="153"/>
    </row>
    <row r="75" spans="2:4" x14ac:dyDescent="0.2">
      <c r="B75" s="152"/>
      <c r="D75" s="153"/>
    </row>
    <row r="76" spans="2:4" x14ac:dyDescent="0.2">
      <c r="B76" s="152"/>
      <c r="D76" s="153"/>
    </row>
    <row r="77" spans="2:4" x14ac:dyDescent="0.2">
      <c r="B77" s="152"/>
      <c r="D77" s="153"/>
    </row>
    <row r="78" spans="2:4" x14ac:dyDescent="0.2">
      <c r="B78" s="152"/>
      <c r="D78" s="153"/>
    </row>
    <row r="79" spans="2:4" x14ac:dyDescent="0.2">
      <c r="B79" s="152"/>
      <c r="D79" s="153"/>
    </row>
    <row r="80" spans="2:4" x14ac:dyDescent="0.2">
      <c r="B80" s="152"/>
      <c r="D80" s="153"/>
    </row>
    <row r="81" spans="2:4" x14ac:dyDescent="0.2">
      <c r="B81" s="152"/>
      <c r="D81" s="153"/>
    </row>
    <row r="82" spans="2:4" x14ac:dyDescent="0.2">
      <c r="B82" s="152"/>
      <c r="D82" s="153"/>
    </row>
    <row r="83" spans="2:4" x14ac:dyDescent="0.2">
      <c r="B83" s="152"/>
      <c r="D83" s="153"/>
    </row>
    <row r="84" spans="2:4" x14ac:dyDescent="0.2">
      <c r="B84" s="152"/>
      <c r="D84" s="153"/>
    </row>
    <row r="85" spans="2:4" x14ac:dyDescent="0.2">
      <c r="B85" s="152"/>
      <c r="D85" s="153"/>
    </row>
    <row r="86" spans="2:4" x14ac:dyDescent="0.2">
      <c r="B86" s="152"/>
      <c r="D86" s="153"/>
    </row>
    <row r="87" spans="2:4" x14ac:dyDescent="0.2">
      <c r="B87" s="152"/>
      <c r="D87" s="153"/>
    </row>
    <row r="88" spans="2:4" x14ac:dyDescent="0.2">
      <c r="B88" s="152"/>
      <c r="D88" s="153"/>
    </row>
    <row r="89" spans="2:4" x14ac:dyDescent="0.2">
      <c r="B89" s="152"/>
      <c r="D89" s="153"/>
    </row>
    <row r="90" spans="2:4" x14ac:dyDescent="0.2">
      <c r="D90" s="153"/>
    </row>
    <row r="91" spans="2:4" x14ac:dyDescent="0.2">
      <c r="D91" s="153"/>
    </row>
    <row r="92" spans="2:4" x14ac:dyDescent="0.2">
      <c r="D92" s="153"/>
    </row>
    <row r="93" spans="2:4" x14ac:dyDescent="0.2">
      <c r="D93" s="153"/>
    </row>
    <row r="94" spans="2:4" x14ac:dyDescent="0.2">
      <c r="D94" s="153"/>
    </row>
    <row r="95" spans="2:4" x14ac:dyDescent="0.2">
      <c r="D95" s="153"/>
    </row>
    <row r="96" spans="2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</sheetData>
  <mergeCells count="20">
    <mergeCell ref="A56:H56"/>
    <mergeCell ref="A57:H57"/>
    <mergeCell ref="A58:H58"/>
    <mergeCell ref="A61:G61"/>
    <mergeCell ref="F45:I45"/>
    <mergeCell ref="F46:I46"/>
    <mergeCell ref="A3:M3"/>
    <mergeCell ref="A4:M4"/>
    <mergeCell ref="A5:M5"/>
    <mergeCell ref="B35:C35"/>
    <mergeCell ref="A2:M2"/>
    <mergeCell ref="B39:D39"/>
    <mergeCell ref="E39:G39"/>
    <mergeCell ref="E41:G41"/>
    <mergeCell ref="E43:G43"/>
    <mergeCell ref="E51:G51"/>
    <mergeCell ref="B51:D51"/>
    <mergeCell ref="B48:D48"/>
    <mergeCell ref="E48:G48"/>
    <mergeCell ref="E49:G49"/>
  </mergeCells>
  <phoneticPr fontId="39" type="noConversion"/>
  <printOptions horizontalCentered="1"/>
  <pageMargins left="0.78740157480314965" right="0" top="0.19685039370078741" bottom="0.19685039370078741" header="0.51181102362204722" footer="0.51181102362204722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view="pageBreakPreview" zoomScaleNormal="100" zoomScaleSheetLayoutView="100" workbookViewId="0">
      <selection activeCell="K1" sqref="K1"/>
    </sheetView>
  </sheetViews>
  <sheetFormatPr defaultRowHeight="12.75" x14ac:dyDescent="0.2"/>
  <cols>
    <col min="1" max="1" width="3.83203125" style="161" customWidth="1"/>
    <col min="2" max="2" width="40.33203125" style="161" customWidth="1"/>
    <col min="3" max="3" width="7.33203125" style="161" customWidth="1"/>
    <col min="4" max="4" width="8" style="161" customWidth="1"/>
    <col min="5" max="5" width="9.1640625" style="161" customWidth="1"/>
    <col min="6" max="6" width="19.1640625" style="161" customWidth="1"/>
    <col min="7" max="7" width="16.5" style="161" customWidth="1"/>
    <col min="8" max="8" width="28.83203125" style="161" customWidth="1"/>
    <col min="9" max="9" width="16.33203125" style="161" customWidth="1"/>
    <col min="10" max="10" width="11.5" style="161" customWidth="1"/>
    <col min="11" max="11" width="12.33203125" style="161" customWidth="1"/>
    <col min="12" max="16384" width="9.33203125" style="161"/>
  </cols>
  <sheetData>
    <row r="1" spans="1:17" x14ac:dyDescent="0.2">
      <c r="K1" s="779" t="s">
        <v>327</v>
      </c>
    </row>
    <row r="2" spans="1:17" ht="14.25" x14ac:dyDescent="0.2">
      <c r="A2" s="853" t="s">
        <v>0</v>
      </c>
      <c r="B2" s="853"/>
      <c r="C2" s="853"/>
      <c r="D2" s="853"/>
      <c r="E2" s="853"/>
      <c r="F2" s="853"/>
      <c r="G2" s="853"/>
      <c r="H2" s="853"/>
      <c r="I2" s="853"/>
      <c r="J2" s="853"/>
      <c r="K2" s="298"/>
      <c r="L2" s="298"/>
      <c r="M2" s="298"/>
    </row>
    <row r="3" spans="1:17" x14ac:dyDescent="0.2">
      <c r="A3" s="860" t="s">
        <v>100</v>
      </c>
      <c r="B3" s="860"/>
      <c r="C3" s="860"/>
      <c r="D3" s="860"/>
      <c r="E3" s="860"/>
      <c r="F3" s="860"/>
      <c r="G3" s="860"/>
      <c r="H3" s="860"/>
      <c r="I3" s="860"/>
      <c r="J3" s="860"/>
    </row>
    <row r="4" spans="1:17" x14ac:dyDescent="0.2">
      <c r="A4" s="860" t="s">
        <v>292</v>
      </c>
      <c r="B4" s="860"/>
      <c r="C4" s="860"/>
      <c r="D4" s="860"/>
      <c r="E4" s="860"/>
      <c r="F4" s="860"/>
      <c r="G4" s="860"/>
      <c r="H4" s="860"/>
      <c r="I4" s="860"/>
      <c r="J4" s="860"/>
    </row>
    <row r="5" spans="1:17" ht="13.5" thickBot="1" x14ac:dyDescent="0.25">
      <c r="B5" s="162"/>
    </row>
    <row r="6" spans="1:17" x14ac:dyDescent="0.2">
      <c r="A6" s="163"/>
      <c r="B6" s="164"/>
      <c r="C6" s="163"/>
      <c r="D6" s="165"/>
      <c r="E6" s="166"/>
      <c r="F6" s="861" t="s">
        <v>80</v>
      </c>
      <c r="G6" s="862"/>
      <c r="H6" s="863" t="s">
        <v>81</v>
      </c>
      <c r="I6" s="866" t="s">
        <v>82</v>
      </c>
      <c r="J6" s="167" t="s">
        <v>34</v>
      </c>
      <c r="K6" s="167" t="s">
        <v>34</v>
      </c>
      <c r="L6" s="168"/>
      <c r="M6" s="168"/>
      <c r="N6" s="168"/>
      <c r="O6" s="168"/>
    </row>
    <row r="7" spans="1:17" x14ac:dyDescent="0.2">
      <c r="A7" s="169"/>
      <c r="B7" s="170"/>
      <c r="D7" s="171" t="s">
        <v>31</v>
      </c>
      <c r="E7" s="172" t="s">
        <v>29</v>
      </c>
      <c r="F7" s="173"/>
      <c r="G7" s="174"/>
      <c r="H7" s="864"/>
      <c r="I7" s="867"/>
      <c r="J7" s="175"/>
      <c r="K7" s="175" t="s">
        <v>297</v>
      </c>
      <c r="L7" s="168"/>
      <c r="M7" s="168"/>
      <c r="N7" s="168"/>
      <c r="O7" s="168"/>
    </row>
    <row r="8" spans="1:17" x14ac:dyDescent="0.2">
      <c r="A8" s="176" t="s">
        <v>15</v>
      </c>
      <c r="B8" s="177" t="s">
        <v>35</v>
      </c>
      <c r="C8" s="176" t="s">
        <v>31</v>
      </c>
      <c r="D8" s="171" t="s">
        <v>83</v>
      </c>
      <c r="E8" s="171" t="s">
        <v>36</v>
      </c>
      <c r="F8" s="178" t="s">
        <v>41</v>
      </c>
      <c r="G8" s="179" t="s">
        <v>42</v>
      </c>
      <c r="H8" s="864"/>
      <c r="I8" s="867"/>
      <c r="J8" s="175" t="s">
        <v>22</v>
      </c>
      <c r="K8" s="175" t="s">
        <v>22</v>
      </c>
      <c r="L8" s="168"/>
      <c r="M8" s="168"/>
      <c r="N8" s="168"/>
      <c r="O8" s="168"/>
    </row>
    <row r="9" spans="1:17" ht="13.5" x14ac:dyDescent="0.25">
      <c r="A9" s="176"/>
      <c r="B9" s="177"/>
      <c r="C9" s="180" t="s">
        <v>84</v>
      </c>
      <c r="D9" s="171" t="s">
        <v>85</v>
      </c>
      <c r="E9" s="171" t="s">
        <v>43</v>
      </c>
      <c r="F9" s="181"/>
      <c r="G9" s="182"/>
      <c r="H9" s="864"/>
      <c r="I9" s="867"/>
      <c r="J9" s="175" t="s">
        <v>303</v>
      </c>
      <c r="K9" s="175" t="s">
        <v>303</v>
      </c>
      <c r="L9" s="168"/>
      <c r="M9" s="168"/>
      <c r="N9" s="168"/>
      <c r="O9" s="168"/>
    </row>
    <row r="10" spans="1:17" x14ac:dyDescent="0.2">
      <c r="A10" s="183"/>
      <c r="B10" s="184"/>
      <c r="C10" s="185"/>
      <c r="D10" s="186" t="s">
        <v>86</v>
      </c>
      <c r="E10" s="186"/>
      <c r="F10" s="180" t="s">
        <v>302</v>
      </c>
      <c r="G10" s="175" t="s">
        <v>302</v>
      </c>
      <c r="H10" s="865"/>
      <c r="I10" s="868"/>
      <c r="J10" s="187"/>
      <c r="K10" s="187"/>
      <c r="L10" s="168"/>
      <c r="M10" s="168"/>
      <c r="N10" s="168"/>
      <c r="O10" s="168"/>
    </row>
    <row r="11" spans="1:17" ht="13.5" thickBot="1" x14ac:dyDescent="0.25">
      <c r="A11" s="188">
        <v>1</v>
      </c>
      <c r="B11" s="189">
        <v>2</v>
      </c>
      <c r="C11" s="188">
        <v>3</v>
      </c>
      <c r="D11" s="190">
        <v>4</v>
      </c>
      <c r="E11" s="190">
        <v>5</v>
      </c>
      <c r="F11" s="188">
        <v>6</v>
      </c>
      <c r="G11" s="189">
        <v>7</v>
      </c>
      <c r="H11" s="189">
        <v>8</v>
      </c>
      <c r="I11" s="191">
        <v>9</v>
      </c>
      <c r="J11" s="192">
        <v>10</v>
      </c>
      <c r="K11" s="192">
        <v>11</v>
      </c>
      <c r="L11" s="193"/>
      <c r="M11" s="193"/>
      <c r="N11" s="193"/>
      <c r="O11" s="193"/>
      <c r="P11" s="193"/>
      <c r="Q11" s="193"/>
    </row>
    <row r="12" spans="1:17" x14ac:dyDescent="0.2">
      <c r="A12" s="194"/>
      <c r="B12" s="195"/>
      <c r="C12" s="196"/>
      <c r="D12" s="197"/>
      <c r="E12" s="197"/>
      <c r="F12" s="198"/>
      <c r="G12" s="199"/>
      <c r="H12" s="200"/>
      <c r="I12" s="201"/>
      <c r="J12" s="202"/>
      <c r="K12" s="202"/>
      <c r="L12" s="193"/>
      <c r="M12" s="193"/>
      <c r="N12" s="193"/>
      <c r="O12" s="193"/>
      <c r="P12" s="193"/>
      <c r="Q12" s="193"/>
    </row>
    <row r="13" spans="1:17" x14ac:dyDescent="0.2">
      <c r="A13" s="203">
        <v>1</v>
      </c>
      <c r="B13" s="301" t="s">
        <v>70</v>
      </c>
      <c r="C13" s="299" t="s">
        <v>63</v>
      </c>
      <c r="D13" s="300" t="s">
        <v>63</v>
      </c>
      <c r="E13" s="300" t="s">
        <v>63</v>
      </c>
      <c r="F13" s="210">
        <v>0</v>
      </c>
      <c r="G13" s="211">
        <v>0</v>
      </c>
      <c r="H13" s="212">
        <v>0</v>
      </c>
      <c r="I13" s="208">
        <v>0</v>
      </c>
      <c r="J13" s="213">
        <f>ROUND(F13*H13+G13*I13,0)</f>
        <v>0</v>
      </c>
      <c r="K13" s="213"/>
    </row>
    <row r="14" spans="1:17" x14ac:dyDescent="0.2">
      <c r="A14" s="203"/>
      <c r="B14" s="204"/>
      <c r="C14" s="203"/>
      <c r="D14" s="209"/>
      <c r="E14" s="209"/>
      <c r="F14" s="214"/>
      <c r="G14" s="215"/>
      <c r="H14" s="216" t="s">
        <v>87</v>
      </c>
      <c r="I14" s="217" t="s">
        <v>88</v>
      </c>
      <c r="J14" s="213"/>
      <c r="K14" s="213"/>
    </row>
    <row r="15" spans="1:17" x14ac:dyDescent="0.2">
      <c r="A15" s="203"/>
      <c r="B15" s="204"/>
      <c r="C15" s="203"/>
      <c r="D15" s="209"/>
      <c r="E15" s="209"/>
      <c r="F15" s="218"/>
      <c r="G15" s="215"/>
      <c r="H15" s="212"/>
      <c r="I15" s="208"/>
      <c r="J15" s="213"/>
      <c r="K15" s="213"/>
    </row>
    <row r="16" spans="1:17" x14ac:dyDescent="0.2">
      <c r="A16" s="203">
        <v>2</v>
      </c>
      <c r="B16" s="301" t="s">
        <v>101</v>
      </c>
      <c r="C16" s="299" t="s">
        <v>63</v>
      </c>
      <c r="D16" s="300" t="s">
        <v>63</v>
      </c>
      <c r="E16" s="300" t="s">
        <v>63</v>
      </c>
      <c r="F16" s="210">
        <v>0</v>
      </c>
      <c r="G16" s="211">
        <v>0</v>
      </c>
      <c r="H16" s="212">
        <v>0</v>
      </c>
      <c r="I16" s="208">
        <v>0</v>
      </c>
      <c r="J16" s="213">
        <f>ROUND(F16*H16+G16*I16,0)</f>
        <v>0</v>
      </c>
      <c r="K16" s="213"/>
    </row>
    <row r="17" spans="1:11" x14ac:dyDescent="0.2">
      <c r="A17" s="203"/>
      <c r="B17" s="204"/>
      <c r="C17" s="203"/>
      <c r="D17" s="209"/>
      <c r="E17" s="209"/>
      <c r="F17" s="214"/>
      <c r="G17" s="215"/>
      <c r="H17" s="216" t="s">
        <v>87</v>
      </c>
      <c r="I17" s="217" t="s">
        <v>88</v>
      </c>
      <c r="J17" s="213"/>
      <c r="K17" s="213"/>
    </row>
    <row r="18" spans="1:11" x14ac:dyDescent="0.2">
      <c r="A18" s="203"/>
      <c r="B18" s="204"/>
      <c r="C18" s="203"/>
      <c r="D18" s="209"/>
      <c r="E18" s="209"/>
      <c r="F18" s="218"/>
      <c r="G18" s="215"/>
      <c r="H18" s="212"/>
      <c r="I18" s="208"/>
      <c r="J18" s="213"/>
      <c r="K18" s="213"/>
    </row>
    <row r="19" spans="1:11" x14ac:dyDescent="0.2">
      <c r="A19" s="302">
        <v>3</v>
      </c>
      <c r="B19" s="219" t="s">
        <v>53</v>
      </c>
      <c r="C19" s="180"/>
      <c r="D19" s="171"/>
      <c r="E19" s="171"/>
      <c r="F19" s="205"/>
      <c r="G19" s="206"/>
      <c r="H19" s="207"/>
      <c r="I19" s="208"/>
      <c r="J19" s="220">
        <f>SUM(J13:J18)</f>
        <v>0</v>
      </c>
      <c r="K19" s="220"/>
    </row>
    <row r="20" spans="1:11" x14ac:dyDescent="0.2">
      <c r="A20" s="203"/>
      <c r="B20" s="219"/>
      <c r="C20" s="180"/>
      <c r="D20" s="171"/>
      <c r="E20" s="171"/>
      <c r="F20" s="205"/>
      <c r="G20" s="206"/>
      <c r="H20" s="207"/>
      <c r="I20" s="208"/>
      <c r="J20" s="220"/>
      <c r="K20" s="220"/>
    </row>
    <row r="21" spans="1:11" s="193" customFormat="1" x14ac:dyDescent="0.2">
      <c r="A21" s="221">
        <v>4</v>
      </c>
      <c r="B21" s="222" t="s">
        <v>291</v>
      </c>
      <c r="C21" s="221"/>
      <c r="D21" s="223"/>
      <c r="E21" s="223"/>
      <c r="F21" s="224"/>
      <c r="G21" s="225"/>
      <c r="H21" s="226"/>
      <c r="I21" s="227"/>
      <c r="J21" s="228">
        <f>ROUND(J19*0.18,0)</f>
        <v>0</v>
      </c>
      <c r="K21" s="228"/>
    </row>
    <row r="22" spans="1:11" x14ac:dyDescent="0.2">
      <c r="A22" s="203"/>
      <c r="B22" s="177"/>
      <c r="C22" s="180"/>
      <c r="D22" s="171"/>
      <c r="E22" s="171"/>
      <c r="F22" s="205"/>
      <c r="G22" s="206"/>
      <c r="H22" s="207"/>
      <c r="I22" s="208"/>
      <c r="J22" s="220"/>
      <c r="K22" s="220"/>
    </row>
    <row r="23" spans="1:11" x14ac:dyDescent="0.2">
      <c r="A23" s="302">
        <v>5</v>
      </c>
      <c r="B23" s="219" t="s">
        <v>103</v>
      </c>
      <c r="C23" s="180"/>
      <c r="D23" s="171"/>
      <c r="E23" s="171"/>
      <c r="F23" s="205"/>
      <c r="G23" s="206"/>
      <c r="H23" s="207"/>
      <c r="I23" s="208"/>
      <c r="J23" s="220">
        <f>SUM(J19:J22)</f>
        <v>0</v>
      </c>
      <c r="K23" s="220"/>
    </row>
    <row r="24" spans="1:11" x14ac:dyDescent="0.2">
      <c r="A24" s="203"/>
      <c r="B24" s="177"/>
      <c r="C24" s="180"/>
      <c r="D24" s="171"/>
      <c r="E24" s="171"/>
      <c r="F24" s="205"/>
      <c r="G24" s="206"/>
      <c r="H24" s="207"/>
      <c r="I24" s="208"/>
      <c r="J24" s="229"/>
      <c r="K24" s="229"/>
    </row>
    <row r="25" spans="1:11" s="193" customFormat="1" x14ac:dyDescent="0.2">
      <c r="A25" s="221">
        <v>6</v>
      </c>
      <c r="B25" s="222" t="s">
        <v>281</v>
      </c>
      <c r="C25" s="221"/>
      <c r="D25" s="223"/>
      <c r="E25" s="223"/>
      <c r="F25" s="224"/>
      <c r="G25" s="225"/>
      <c r="H25" s="226"/>
      <c r="I25" s="227"/>
      <c r="J25" s="228">
        <f>ROUND(J23*0.02,0)</f>
        <v>0</v>
      </c>
      <c r="K25" s="228"/>
    </row>
    <row r="26" spans="1:11" x14ac:dyDescent="0.2">
      <c r="A26" s="203"/>
      <c r="B26" s="219"/>
      <c r="C26" s="180"/>
      <c r="D26" s="171"/>
      <c r="E26" s="171"/>
      <c r="F26" s="205"/>
      <c r="G26" s="206"/>
      <c r="H26" s="207"/>
      <c r="I26" s="208"/>
      <c r="J26" s="220"/>
      <c r="K26" s="220"/>
    </row>
    <row r="27" spans="1:11" x14ac:dyDescent="0.2">
      <c r="A27" s="302">
        <v>7</v>
      </c>
      <c r="B27" s="219" t="s">
        <v>99</v>
      </c>
      <c r="C27" s="180"/>
      <c r="D27" s="171"/>
      <c r="E27" s="171"/>
      <c r="F27" s="205"/>
      <c r="G27" s="206"/>
      <c r="H27" s="207"/>
      <c r="I27" s="208"/>
      <c r="J27" s="220">
        <f>SUM(J23:J26)</f>
        <v>0</v>
      </c>
      <c r="K27" s="220"/>
    </row>
    <row r="28" spans="1:11" ht="13.5" thickBot="1" x14ac:dyDescent="0.25">
      <c r="A28" s="230"/>
      <c r="B28" s="231"/>
      <c r="C28" s="232"/>
      <c r="D28" s="233"/>
      <c r="E28" s="233"/>
      <c r="F28" s="234"/>
      <c r="G28" s="235"/>
      <c r="H28" s="236"/>
      <c r="I28" s="237"/>
      <c r="J28" s="238"/>
      <c r="K28" s="238"/>
    </row>
    <row r="29" spans="1:11" x14ac:dyDescent="0.2">
      <c r="A29" s="239"/>
      <c r="B29" s="240"/>
      <c r="C29" s="240"/>
      <c r="D29" s="240"/>
      <c r="E29" s="240"/>
      <c r="F29" s="241"/>
      <c r="G29" s="241"/>
      <c r="H29" s="242"/>
      <c r="I29" s="242"/>
      <c r="J29" s="241"/>
      <c r="K29" s="241"/>
    </row>
    <row r="30" spans="1:11" x14ac:dyDescent="0.2">
      <c r="A30" s="239"/>
      <c r="B30" s="243" t="s">
        <v>56</v>
      </c>
      <c r="C30" s="303"/>
      <c r="D30" s="304"/>
      <c r="E30" s="303"/>
      <c r="F30" s="303"/>
      <c r="G30" s="244"/>
      <c r="H30" s="242"/>
      <c r="I30" s="242"/>
      <c r="J30" s="241"/>
      <c r="K30" s="241"/>
    </row>
    <row r="31" spans="1:11" x14ac:dyDescent="0.2">
      <c r="A31" s="239"/>
      <c r="B31" s="305" t="s">
        <v>74</v>
      </c>
      <c r="C31" s="305"/>
      <c r="D31" s="305"/>
      <c r="E31" s="305"/>
      <c r="F31" s="306"/>
      <c r="G31" s="244"/>
      <c r="H31" s="242"/>
      <c r="I31" s="242"/>
      <c r="J31" s="241"/>
      <c r="K31" s="241"/>
    </row>
    <row r="32" spans="1:11" x14ac:dyDescent="0.2">
      <c r="B32" s="305" t="s">
        <v>282</v>
      </c>
      <c r="C32" s="305"/>
      <c r="D32" s="305"/>
      <c r="E32" s="305"/>
      <c r="F32" s="303"/>
      <c r="G32" s="244"/>
    </row>
    <row r="33" spans="2:11" x14ac:dyDescent="0.2">
      <c r="B33" s="305" t="s">
        <v>283</v>
      </c>
      <c r="C33" s="305"/>
      <c r="D33" s="305"/>
      <c r="E33" s="305"/>
      <c r="F33" s="240"/>
    </row>
    <row r="34" spans="2:11" ht="35.25" customHeight="1" x14ac:dyDescent="0.2">
      <c r="B34" s="846" t="s">
        <v>284</v>
      </c>
      <c r="C34" s="846"/>
      <c r="D34" s="846"/>
      <c r="E34" s="245"/>
      <c r="F34" s="858" t="s">
        <v>75</v>
      </c>
      <c r="G34" s="859"/>
      <c r="H34" s="713">
        <v>0</v>
      </c>
      <c r="I34" s="712" t="s">
        <v>293</v>
      </c>
    </row>
    <row r="35" spans="2:11" s="249" customFormat="1" ht="21" customHeight="1" x14ac:dyDescent="0.2">
      <c r="B35" s="307" t="s">
        <v>102</v>
      </c>
      <c r="C35" s="247">
        <v>0</v>
      </c>
      <c r="D35" s="247" t="s">
        <v>49</v>
      </c>
      <c r="E35" s="558" t="s">
        <v>232</v>
      </c>
      <c r="H35" s="713">
        <v>0</v>
      </c>
      <c r="I35" s="248" t="s">
        <v>49</v>
      </c>
    </row>
    <row r="36" spans="2:11" s="249" customFormat="1" ht="22.5" customHeight="1" x14ac:dyDescent="0.2">
      <c r="B36" s="246" t="s">
        <v>89</v>
      </c>
      <c r="C36" s="247">
        <v>0</v>
      </c>
      <c r="D36" s="247" t="s">
        <v>49</v>
      </c>
      <c r="E36" s="250" t="s">
        <v>233</v>
      </c>
      <c r="F36" s="251"/>
      <c r="H36" s="714">
        <v>0</v>
      </c>
      <c r="I36" s="248" t="s">
        <v>49</v>
      </c>
    </row>
    <row r="37" spans="2:11" x14ac:dyDescent="0.2">
      <c r="B37" s="252"/>
      <c r="C37" s="253"/>
      <c r="D37" s="253"/>
      <c r="E37" s="245"/>
    </row>
    <row r="38" spans="2:11" x14ac:dyDescent="0.2">
      <c r="C38" s="253"/>
      <c r="D38" s="253"/>
      <c r="E38" s="245"/>
    </row>
    <row r="39" spans="2:11" x14ac:dyDescent="0.2">
      <c r="B39" s="254" t="s">
        <v>90</v>
      </c>
      <c r="C39" s="255">
        <v>0</v>
      </c>
      <c r="D39" s="256" t="s">
        <v>91</v>
      </c>
      <c r="E39" s="712" t="s">
        <v>295</v>
      </c>
      <c r="H39" s="716">
        <f>ROUNDUP(C39/10,0)</f>
        <v>0</v>
      </c>
      <c r="I39" s="257" t="s">
        <v>92</v>
      </c>
    </row>
    <row r="40" spans="2:11" x14ac:dyDescent="0.2">
      <c r="B40" s="258" t="s">
        <v>294</v>
      </c>
    </row>
    <row r="41" spans="2:11" x14ac:dyDescent="0.2">
      <c r="B41" s="258"/>
      <c r="C41" s="256"/>
      <c r="F41" s="168"/>
    </row>
    <row r="42" spans="2:11" s="142" customFormat="1" ht="18" customHeight="1" x14ac:dyDescent="0.25">
      <c r="B42" s="246" t="s">
        <v>93</v>
      </c>
      <c r="C42" s="259">
        <v>0</v>
      </c>
      <c r="D42" s="246" t="s">
        <v>94</v>
      </c>
      <c r="E42" s="308"/>
      <c r="F42" s="308"/>
      <c r="G42" s="308"/>
      <c r="H42" s="260"/>
      <c r="I42" s="261"/>
      <c r="J42" s="141"/>
      <c r="K42" s="141"/>
    </row>
    <row r="43" spans="2:11" s="134" customFormat="1" x14ac:dyDescent="0.2">
      <c r="B43" s="135"/>
      <c r="C43" s="136"/>
      <c r="D43" s="137"/>
      <c r="E43" s="136"/>
      <c r="F43" s="136"/>
      <c r="G43" s="136"/>
      <c r="H43" s="138"/>
      <c r="I43" s="138"/>
    </row>
    <row r="44" spans="2:11" s="142" customFormat="1" ht="39.75" customHeight="1" x14ac:dyDescent="0.25">
      <c r="B44" s="851" t="s">
        <v>79</v>
      </c>
      <c r="C44" s="851"/>
      <c r="D44" s="851"/>
      <c r="E44" s="852" t="s">
        <v>288</v>
      </c>
      <c r="F44" s="852"/>
      <c r="G44" s="852"/>
      <c r="H44" s="715">
        <v>0</v>
      </c>
      <c r="I44" s="127" t="s">
        <v>49</v>
      </c>
      <c r="J44" s="141"/>
      <c r="K44" s="141"/>
    </row>
    <row r="45" spans="2:11" s="142" customFormat="1" ht="41.25" customHeight="1" x14ac:dyDescent="0.25">
      <c r="B45" s="143"/>
      <c r="D45" s="144"/>
      <c r="E45" s="852" t="s">
        <v>289</v>
      </c>
      <c r="F45" s="852"/>
      <c r="G45" s="852"/>
      <c r="H45" s="715">
        <v>0</v>
      </c>
      <c r="I45" s="127" t="s">
        <v>49</v>
      </c>
      <c r="J45" s="141"/>
      <c r="K45" s="141"/>
    </row>
    <row r="46" spans="2:11" s="142" customFormat="1" ht="15" x14ac:dyDescent="0.25">
      <c r="B46" s="143"/>
      <c r="D46" s="144"/>
      <c r="E46" s="146"/>
      <c r="F46" s="147"/>
      <c r="G46" s="147"/>
      <c r="H46" s="147"/>
      <c r="I46" s="148"/>
      <c r="J46" s="141"/>
      <c r="K46" s="141"/>
    </row>
    <row r="47" spans="2:11" s="151" customFormat="1" ht="38.25" customHeight="1" x14ac:dyDescent="0.2">
      <c r="B47" s="850" t="s">
        <v>290</v>
      </c>
      <c r="C47" s="850"/>
      <c r="D47" s="850"/>
      <c r="E47" s="849" t="s">
        <v>77</v>
      </c>
      <c r="F47" s="849"/>
      <c r="G47" s="849"/>
      <c r="H47" s="157">
        <v>0</v>
      </c>
      <c r="I47" s="160" t="s">
        <v>78</v>
      </c>
    </row>
    <row r="48" spans="2:11" s="151" customFormat="1" ht="13.5" x14ac:dyDescent="0.2">
      <c r="B48" s="158" t="s">
        <v>76</v>
      </c>
      <c r="C48" s="136"/>
      <c r="D48" s="134"/>
      <c r="E48" s="159"/>
      <c r="F48" s="134"/>
    </row>
    <row r="49" spans="1:9" ht="15" x14ac:dyDescent="0.25">
      <c r="B49" s="143"/>
      <c r="C49" s="149"/>
      <c r="D49" s="150"/>
      <c r="E49" s="150"/>
      <c r="H49" s="143"/>
      <c r="I49" s="149"/>
    </row>
    <row r="50" spans="1:9" ht="15" x14ac:dyDescent="0.25">
      <c r="B50" s="143"/>
      <c r="C50" s="149"/>
      <c r="D50" s="150"/>
      <c r="E50" s="150"/>
      <c r="H50" s="143"/>
      <c r="I50" s="149"/>
    </row>
    <row r="51" spans="1:9" ht="15" x14ac:dyDescent="0.25">
      <c r="B51" s="143"/>
      <c r="C51" s="149"/>
      <c r="D51" s="150"/>
      <c r="E51" s="150"/>
      <c r="H51" s="143"/>
      <c r="I51" s="149"/>
    </row>
    <row r="52" spans="1:9" s="26" customFormat="1" ht="15.75" x14ac:dyDescent="0.2">
      <c r="A52" s="803" t="s">
        <v>263</v>
      </c>
      <c r="B52" s="803"/>
      <c r="C52" s="803"/>
      <c r="D52" s="803"/>
      <c r="E52" s="803"/>
      <c r="F52" s="803"/>
      <c r="G52" s="803"/>
      <c r="H52" s="803"/>
    </row>
    <row r="53" spans="1:9" s="26" customFormat="1" ht="26.25" customHeight="1" x14ac:dyDescent="0.2">
      <c r="A53" s="802" t="s">
        <v>262</v>
      </c>
      <c r="B53" s="802"/>
      <c r="C53" s="802"/>
      <c r="D53" s="802"/>
      <c r="E53" s="802"/>
      <c r="F53" s="802"/>
      <c r="G53" s="802"/>
      <c r="H53" s="802"/>
    </row>
    <row r="54" spans="1:9" s="26" customFormat="1" ht="15.75" x14ac:dyDescent="0.2">
      <c r="A54" s="802" t="s">
        <v>264</v>
      </c>
      <c r="B54" s="802"/>
      <c r="C54" s="802"/>
      <c r="D54" s="802"/>
      <c r="E54" s="802"/>
      <c r="F54" s="802"/>
      <c r="G54" s="802"/>
      <c r="H54" s="802"/>
    </row>
    <row r="55" spans="1:9" s="26" customFormat="1" ht="15.75" x14ac:dyDescent="0.2">
      <c r="A55" s="484"/>
      <c r="B55" s="484"/>
      <c r="C55" s="488"/>
      <c r="D55" s="488"/>
      <c r="E55" s="488"/>
      <c r="F55" s="488"/>
      <c r="G55" s="484"/>
      <c r="H55" s="484"/>
    </row>
    <row r="56" spans="1:9" s="26" customFormat="1" ht="15.75" x14ac:dyDescent="0.2">
      <c r="A56" s="314"/>
      <c r="B56" s="314"/>
      <c r="C56" s="314"/>
      <c r="D56" s="314"/>
      <c r="E56" s="314"/>
      <c r="F56" s="314"/>
      <c r="G56" s="314"/>
      <c r="H56" s="484"/>
    </row>
    <row r="57" spans="1:9" s="26" customFormat="1" ht="15.75" x14ac:dyDescent="0.2">
      <c r="A57" s="801" t="s">
        <v>265</v>
      </c>
      <c r="B57" s="801"/>
      <c r="C57" s="801"/>
      <c r="D57" s="801"/>
      <c r="E57" s="801"/>
      <c r="F57" s="801"/>
      <c r="G57" s="801"/>
      <c r="H57" s="484"/>
    </row>
    <row r="58" spans="1:9" s="151" customFormat="1" x14ac:dyDescent="0.2">
      <c r="B58" s="152"/>
      <c r="D58" s="153"/>
    </row>
    <row r="59" spans="1:9" s="151" customFormat="1" x14ac:dyDescent="0.2">
      <c r="B59" s="152"/>
      <c r="D59" s="153"/>
    </row>
    <row r="60" spans="1:9" s="151" customFormat="1" x14ac:dyDescent="0.2">
      <c r="B60" s="152"/>
      <c r="D60" s="153"/>
    </row>
    <row r="61" spans="1:9" s="151" customFormat="1" x14ac:dyDescent="0.2">
      <c r="B61" s="152"/>
      <c r="D61" s="153"/>
    </row>
    <row r="62" spans="1:9" s="151" customFormat="1" x14ac:dyDescent="0.2">
      <c r="B62" s="152"/>
      <c r="D62" s="153"/>
    </row>
    <row r="63" spans="1:9" s="151" customFormat="1" x14ac:dyDescent="0.2">
      <c r="B63" s="152"/>
      <c r="D63" s="153"/>
    </row>
    <row r="64" spans="1:9" s="151" customFormat="1" x14ac:dyDescent="0.2">
      <c r="B64" s="152"/>
      <c r="D64" s="153"/>
    </row>
  </sheetData>
  <mergeCells count="17">
    <mergeCell ref="A2:J2"/>
    <mergeCell ref="A3:J3"/>
    <mergeCell ref="A4:J4"/>
    <mergeCell ref="F6:G6"/>
    <mergeCell ref="H6:H10"/>
    <mergeCell ref="I6:I10"/>
    <mergeCell ref="F34:G34"/>
    <mergeCell ref="A52:H52"/>
    <mergeCell ref="A53:H53"/>
    <mergeCell ref="A54:H54"/>
    <mergeCell ref="A57:G57"/>
    <mergeCell ref="B47:D47"/>
    <mergeCell ref="E47:G47"/>
    <mergeCell ref="B34:D34"/>
    <mergeCell ref="E45:G45"/>
    <mergeCell ref="B44:D44"/>
    <mergeCell ref="E44:G44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scale="6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Normal="100" zoomScaleSheetLayoutView="100" workbookViewId="0">
      <selection activeCell="D22" sqref="D22"/>
    </sheetView>
  </sheetViews>
  <sheetFormatPr defaultRowHeight="12.75" x14ac:dyDescent="0.2"/>
  <cols>
    <col min="1" max="1" width="8.5" style="295" customWidth="1"/>
    <col min="2" max="2" width="31.6640625" style="295" customWidth="1"/>
    <col min="3" max="3" width="15" style="295" customWidth="1"/>
    <col min="4" max="4" width="14" style="296" customWidth="1"/>
    <col min="5" max="6" width="16.6640625" style="297" customWidth="1"/>
    <col min="7" max="16384" width="9.33203125" style="295"/>
  </cols>
  <sheetData>
    <row r="1" spans="1:6" x14ac:dyDescent="0.2">
      <c r="F1" s="779" t="s">
        <v>328</v>
      </c>
    </row>
    <row r="2" spans="1:6" s="262" customFormat="1" ht="15.75" x14ac:dyDescent="0.25">
      <c r="A2" s="872" t="s">
        <v>95</v>
      </c>
      <c r="B2" s="872"/>
      <c r="C2" s="872"/>
      <c r="D2" s="872"/>
      <c r="E2" s="872"/>
      <c r="F2" s="872"/>
    </row>
    <row r="3" spans="1:6" s="262" customFormat="1" ht="15.75" x14ac:dyDescent="0.25">
      <c r="A3" s="872" t="s">
        <v>105</v>
      </c>
      <c r="B3" s="872"/>
      <c r="C3" s="872"/>
      <c r="D3" s="872"/>
      <c r="E3" s="872"/>
      <c r="F3" s="872"/>
    </row>
    <row r="4" spans="1:6" s="262" customFormat="1" ht="16.5" thickBot="1" x14ac:dyDescent="0.3">
      <c r="D4" s="263"/>
      <c r="E4" s="263"/>
      <c r="F4" s="263"/>
    </row>
    <row r="5" spans="1:6" s="262" customFormat="1" ht="15.75" x14ac:dyDescent="0.25">
      <c r="A5" s="873" t="s">
        <v>15</v>
      </c>
      <c r="B5" s="876" t="s">
        <v>37</v>
      </c>
      <c r="C5" s="879" t="s">
        <v>96</v>
      </c>
      <c r="D5" s="882" t="s">
        <v>31</v>
      </c>
      <c r="E5" s="885" t="s">
        <v>97</v>
      </c>
      <c r="F5" s="886"/>
    </row>
    <row r="6" spans="1:6" s="262" customFormat="1" ht="15.75" x14ac:dyDescent="0.25">
      <c r="A6" s="874"/>
      <c r="B6" s="877"/>
      <c r="C6" s="880"/>
      <c r="D6" s="883"/>
      <c r="E6" s="887" t="s">
        <v>98</v>
      </c>
      <c r="F6" s="888" t="s">
        <v>45</v>
      </c>
    </row>
    <row r="7" spans="1:6" s="262" customFormat="1" ht="15.75" x14ac:dyDescent="0.25">
      <c r="A7" s="875"/>
      <c r="B7" s="878"/>
      <c r="C7" s="881"/>
      <c r="D7" s="884"/>
      <c r="E7" s="884"/>
      <c r="F7" s="889"/>
    </row>
    <row r="8" spans="1:6" s="262" customFormat="1" ht="16.5" thickBot="1" x14ac:dyDescent="0.3">
      <c r="A8" s="264">
        <v>1</v>
      </c>
      <c r="B8" s="265">
        <v>2</v>
      </c>
      <c r="C8" s="266">
        <v>3</v>
      </c>
      <c r="D8" s="267">
        <v>4</v>
      </c>
      <c r="E8" s="268">
        <v>5</v>
      </c>
      <c r="F8" s="269">
        <v>6</v>
      </c>
    </row>
    <row r="9" spans="1:6" s="262" customFormat="1" ht="15.75" x14ac:dyDescent="0.25">
      <c r="A9" s="270"/>
      <c r="B9" s="271"/>
      <c r="C9" s="272"/>
      <c r="D9" s="273"/>
      <c r="E9" s="274"/>
      <c r="F9" s="275"/>
    </row>
    <row r="10" spans="1:6" s="262" customFormat="1" ht="15.75" x14ac:dyDescent="0.25">
      <c r="A10" s="276">
        <v>1</v>
      </c>
      <c r="B10" s="277" t="s">
        <v>104</v>
      </c>
      <c r="C10" s="278" t="s">
        <v>51</v>
      </c>
      <c r="D10" s="279">
        <v>0</v>
      </c>
      <c r="E10" s="280">
        <v>0</v>
      </c>
      <c r="F10" s="281">
        <v>0</v>
      </c>
    </row>
    <row r="11" spans="1:6" s="262" customFormat="1" ht="16.5" customHeight="1" x14ac:dyDescent="0.25">
      <c r="A11" s="276"/>
      <c r="B11" s="277" t="s">
        <v>63</v>
      </c>
      <c r="C11" s="278"/>
      <c r="D11" s="279"/>
      <c r="E11" s="282"/>
      <c r="F11" s="283"/>
    </row>
    <row r="12" spans="1:6" s="262" customFormat="1" ht="15.75" x14ac:dyDescent="0.25">
      <c r="A12" s="284"/>
      <c r="B12" s="285"/>
      <c r="C12" s="286"/>
      <c r="D12" s="287"/>
      <c r="E12" s="288"/>
      <c r="F12" s="289"/>
    </row>
    <row r="13" spans="1:6" s="262" customFormat="1" ht="15.75" x14ac:dyDescent="0.25">
      <c r="A13" s="270"/>
      <c r="B13" s="271"/>
      <c r="C13" s="272"/>
      <c r="D13" s="273"/>
      <c r="E13" s="274"/>
      <c r="F13" s="275"/>
    </row>
    <row r="14" spans="1:6" s="262" customFormat="1" ht="15.75" x14ac:dyDescent="0.25">
      <c r="A14" s="276">
        <v>2</v>
      </c>
      <c r="B14" s="277" t="s">
        <v>104</v>
      </c>
      <c r="C14" s="278" t="s">
        <v>51</v>
      </c>
      <c r="D14" s="279">
        <v>0</v>
      </c>
      <c r="E14" s="280">
        <v>0</v>
      </c>
      <c r="F14" s="281">
        <v>0</v>
      </c>
    </row>
    <row r="15" spans="1:6" s="262" customFormat="1" ht="16.5" customHeight="1" x14ac:dyDescent="0.25">
      <c r="A15" s="276"/>
      <c r="B15" s="277" t="s">
        <v>63</v>
      </c>
      <c r="C15" s="278"/>
      <c r="D15" s="279"/>
      <c r="E15" s="282"/>
      <c r="F15" s="283"/>
    </row>
    <row r="16" spans="1:6" s="262" customFormat="1" ht="15.75" x14ac:dyDescent="0.25">
      <c r="A16" s="284"/>
      <c r="B16" s="285"/>
      <c r="C16" s="286"/>
      <c r="D16" s="287"/>
      <c r="E16" s="288"/>
      <c r="F16" s="289"/>
    </row>
    <row r="17" spans="1:8" s="262" customFormat="1" ht="15.75" x14ac:dyDescent="0.25">
      <c r="A17" s="270"/>
      <c r="B17" s="271"/>
      <c r="C17" s="272"/>
      <c r="D17" s="273"/>
      <c r="E17" s="274"/>
      <c r="F17" s="275"/>
    </row>
    <row r="18" spans="1:8" s="262" customFormat="1" ht="15.75" x14ac:dyDescent="0.25">
      <c r="A18" s="276" t="s">
        <v>73</v>
      </c>
      <c r="B18" s="277" t="s">
        <v>104</v>
      </c>
      <c r="C18" s="278" t="s">
        <v>51</v>
      </c>
      <c r="D18" s="279">
        <v>0</v>
      </c>
      <c r="E18" s="280">
        <v>0</v>
      </c>
      <c r="F18" s="281">
        <v>0</v>
      </c>
    </row>
    <row r="19" spans="1:8" s="262" customFormat="1" ht="16.5" customHeight="1" x14ac:dyDescent="0.25">
      <c r="A19" s="276"/>
      <c r="B19" s="277" t="s">
        <v>63</v>
      </c>
      <c r="C19" s="278"/>
      <c r="D19" s="279"/>
      <c r="E19" s="282"/>
      <c r="F19" s="283"/>
    </row>
    <row r="20" spans="1:8" s="262" customFormat="1" ht="15.75" x14ac:dyDescent="0.25">
      <c r="A20" s="284"/>
      <c r="B20" s="285"/>
      <c r="C20" s="286"/>
      <c r="D20" s="287"/>
      <c r="E20" s="288"/>
      <c r="F20" s="289"/>
    </row>
    <row r="21" spans="1:8" s="294" customFormat="1" ht="29.25" customHeight="1" thickBot="1" x14ac:dyDescent="0.3">
      <c r="A21" s="290"/>
      <c r="B21" s="291" t="s">
        <v>99</v>
      </c>
      <c r="C21" s="291"/>
      <c r="D21" s="292"/>
      <c r="E21" s="292"/>
      <c r="F21" s="293">
        <f>SUM(F9:F20)</f>
        <v>0</v>
      </c>
    </row>
    <row r="22" spans="1:8" s="262" customFormat="1" ht="15.75" x14ac:dyDescent="0.25">
      <c r="D22" s="263"/>
      <c r="E22" s="263"/>
      <c r="F22" s="263"/>
    </row>
    <row r="23" spans="1:8" s="262" customFormat="1" ht="29.25" customHeight="1" x14ac:dyDescent="0.25">
      <c r="A23" s="869" t="s">
        <v>296</v>
      </c>
      <c r="B23" s="870"/>
      <c r="C23" s="870"/>
      <c r="D23" s="870"/>
      <c r="E23" s="870"/>
      <c r="F23" s="870"/>
    </row>
    <row r="24" spans="1:8" s="2" customFormat="1" ht="15.75" x14ac:dyDescent="0.2">
      <c r="A24" s="484"/>
      <c r="B24" s="484"/>
      <c r="C24" s="484"/>
      <c r="D24" s="484"/>
      <c r="E24" s="488"/>
      <c r="F24" s="488"/>
      <c r="G24" s="484"/>
      <c r="H24" s="484"/>
    </row>
    <row r="25" spans="1:8" s="2" customFormat="1" ht="15.75" x14ac:dyDescent="0.2">
      <c r="A25" s="717"/>
      <c r="B25" s="717"/>
      <c r="C25" s="717"/>
      <c r="D25" s="314"/>
      <c r="E25" s="661"/>
      <c r="F25" s="661"/>
      <c r="G25" s="661"/>
      <c r="H25" s="484"/>
    </row>
    <row r="26" spans="1:8" s="2" customFormat="1" ht="15.75" x14ac:dyDescent="0.2">
      <c r="A26" s="871" t="s">
        <v>265</v>
      </c>
      <c r="B26" s="871"/>
      <c r="C26" s="871"/>
      <c r="D26" s="662"/>
      <c r="E26" s="660"/>
      <c r="F26" s="660"/>
      <c r="G26" s="660"/>
      <c r="H26" s="484"/>
    </row>
    <row r="27" spans="1:8" s="2" customFormat="1" x14ac:dyDescent="0.2"/>
  </sheetData>
  <mergeCells count="11">
    <mergeCell ref="A23:F23"/>
    <mergeCell ref="A26:C26"/>
    <mergeCell ref="A2:F2"/>
    <mergeCell ref="A3:F3"/>
    <mergeCell ref="A5:A7"/>
    <mergeCell ref="B5:B7"/>
    <mergeCell ref="C5:C7"/>
    <mergeCell ref="D5:D7"/>
    <mergeCell ref="E5:F5"/>
    <mergeCell ref="E6:E7"/>
    <mergeCell ref="F6:F7"/>
  </mergeCells>
  <phoneticPr fontId="39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11</vt:i4>
      </vt:variant>
    </vt:vector>
  </HeadingPairs>
  <TitlesOfParts>
    <vt:vector size="25" baseType="lpstr">
      <vt:lpstr>БУ</vt:lpstr>
      <vt:lpstr>Тансп.БУ (1км)</vt:lpstr>
      <vt:lpstr>Передв.,стаск.</vt:lpstr>
      <vt:lpstr>СВП</vt:lpstr>
      <vt:lpstr>ПНР</vt:lpstr>
      <vt:lpstr>БВК, ЛВК</vt:lpstr>
      <vt:lpstr>Трансп.БХ</vt:lpstr>
      <vt:lpstr>Трансп.БИ</vt:lpstr>
      <vt:lpstr>Вес БИ</vt:lpstr>
      <vt:lpstr>Трансп.БИ (малогаб.)</vt:lpstr>
      <vt:lpstr>Основ.ДЭС</vt:lpstr>
      <vt:lpstr>Центр.ВЛБ</vt:lpstr>
      <vt:lpstr>Перенос ЛЭП, проч.раб.</vt:lpstr>
      <vt:lpstr>Лист1</vt:lpstr>
      <vt:lpstr>'БВК, ЛВК'!Область_печати</vt:lpstr>
      <vt:lpstr>БУ!Область_печати</vt:lpstr>
      <vt:lpstr>'Вес БИ'!Область_печати</vt:lpstr>
      <vt:lpstr>'Передв.,стаск.'!Область_печати</vt:lpstr>
      <vt:lpstr>'Перенос ЛЭП, проч.раб.'!Область_печати</vt:lpstr>
      <vt:lpstr>ПНР!Область_печати</vt:lpstr>
      <vt:lpstr>'Тансп.БУ (1км)'!Область_печати</vt:lpstr>
      <vt:lpstr>Трансп.БИ!Область_печати</vt:lpstr>
      <vt:lpstr>'Трансп.БИ (малогаб.)'!Область_печати</vt:lpstr>
      <vt:lpstr>Трансп.БХ!Область_печати</vt:lpstr>
      <vt:lpstr>Центр.ВЛБ!Область_печати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Витальевна Кулагина</cp:lastModifiedBy>
  <cp:lastPrinted>2013-10-15T02:55:29Z</cp:lastPrinted>
  <dcterms:created xsi:type="dcterms:W3CDTF">2013-10-03T04:29:54Z</dcterms:created>
  <dcterms:modified xsi:type="dcterms:W3CDTF">2015-09-01T11:17:19Z</dcterms:modified>
</cp:coreProperties>
</file>