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555" windowWidth="19440" windowHeight="11340"/>
  </bookViews>
  <sheets>
    <sheet name="Форма 4" sheetId="3" r:id="rId1"/>
    <sheet name="Форма 4.1." sheetId="8" r:id="rId2"/>
    <sheet name="Форма 4.2." sheetId="7" r:id="rId3"/>
    <sheet name="Форма 4.3." sheetId="9" r:id="rId4"/>
    <sheet name="Форма 4.4." sheetId="10" r:id="rId5"/>
    <sheet name="Форма 4.5. " sheetId="12" r:id="rId6"/>
    <sheet name="Форма 4.6." sheetId="11" r:id="rId7"/>
  </sheets>
  <definedNames>
    <definedName name="_xlnm.Print_Area" localSheetId="0">'Форма 4'!$A$1:$J$75</definedName>
    <definedName name="_xlnm.Print_Area" localSheetId="1">'Форма 4.1.'!$A$1:$J$106</definedName>
    <definedName name="_xlnm.Print_Area" localSheetId="2">'Форма 4.2.'!$A$1:$J$76</definedName>
    <definedName name="_xlnm.Print_Area" localSheetId="3">'Форма 4.3.'!$A$1:$J$108</definedName>
    <definedName name="_xlnm.Print_Area" localSheetId="4">'Форма 4.4.'!$A$1:$J$77</definedName>
    <definedName name="_xlnm.Print_Area" localSheetId="5">'Форма 4.5. '!$A$1:$J$77</definedName>
    <definedName name="_xlnm.Print_Area" localSheetId="6">'Форма 4.6.'!$A$1:$J$77</definedName>
  </definedNames>
  <calcPr calcId="145621"/>
</workbook>
</file>

<file path=xl/calcChain.xml><?xml version="1.0" encoding="utf-8"?>
<calcChain xmlns="http://schemas.openxmlformats.org/spreadsheetml/2006/main">
  <c r="O20" i="12" l="1"/>
  <c r="O21" i="12"/>
  <c r="S21" i="12"/>
  <c r="O22" i="12"/>
  <c r="O23" i="12"/>
  <c r="M25" i="12"/>
  <c r="M26" i="12"/>
  <c r="M27" i="12"/>
  <c r="N27" i="12" s="1"/>
  <c r="N29" i="12"/>
  <c r="O29" i="12"/>
  <c r="P29" i="12" s="1"/>
  <c r="N32" i="12"/>
  <c r="N26" i="12" l="1"/>
  <c r="O27" i="12" s="1"/>
  <c r="G55" i="9" l="1"/>
  <c r="F55" i="9"/>
  <c r="E55" i="9"/>
  <c r="D55" i="9"/>
  <c r="A46" i="9"/>
  <c r="A47" i="9" s="1"/>
  <c r="A48" i="9" s="1"/>
  <c r="A49" i="9" s="1"/>
  <c r="A50" i="9" s="1"/>
  <c r="A51" i="9" s="1"/>
  <c r="A52" i="9" s="1"/>
  <c r="A53" i="9" s="1"/>
  <c r="A54" i="9" s="1"/>
  <c r="G55" i="8"/>
  <c r="F55" i="8"/>
  <c r="E55" i="8"/>
  <c r="D55" i="8"/>
  <c r="I47" i="8"/>
  <c r="J47" i="8" s="1"/>
  <c r="I46" i="8"/>
  <c r="J46" i="8" s="1"/>
  <c r="A46" i="8"/>
  <c r="A47" i="8" s="1"/>
  <c r="A48" i="8" s="1"/>
  <c r="A49" i="8" s="1"/>
  <c r="A50" i="8" s="1"/>
  <c r="A51" i="8" s="1"/>
  <c r="A52" i="8" s="1"/>
  <c r="A53" i="8" s="1"/>
  <c r="A54" i="8" s="1"/>
  <c r="H55" i="9" l="1"/>
  <c r="H55" i="8"/>
  <c r="I45" i="8"/>
  <c r="J45" i="8" s="1"/>
  <c r="I49" i="8"/>
  <c r="J49" i="8" s="1"/>
  <c r="I50" i="8"/>
  <c r="J50" i="8" s="1"/>
  <c r="I51" i="8"/>
  <c r="I48" i="8"/>
  <c r="J48" i="8" s="1"/>
  <c r="I52" i="8"/>
  <c r="J52" i="8" s="1"/>
  <c r="I53" i="8"/>
  <c r="J53" i="8" s="1"/>
  <c r="I54" i="8"/>
  <c r="J54" i="8" s="1"/>
  <c r="J51" i="8" l="1"/>
  <c r="J55" i="8" s="1"/>
  <c r="I55" i="8"/>
  <c r="G29" i="12" l="1"/>
  <c r="F29" i="12"/>
  <c r="E29" i="12"/>
  <c r="D29" i="12"/>
  <c r="A20" i="12"/>
  <c r="A21" i="12" s="1"/>
  <c r="A22" i="12" s="1"/>
  <c r="A23" i="12" s="1"/>
  <c r="A24" i="12" s="1"/>
  <c r="A25" i="12" s="1"/>
  <c r="A26" i="12" s="1"/>
  <c r="A27" i="12" s="1"/>
  <c r="A28" i="12" s="1"/>
  <c r="N32" i="11"/>
  <c r="N29" i="11"/>
  <c r="G29" i="11"/>
  <c r="F29" i="11"/>
  <c r="E29" i="11"/>
  <c r="D29" i="11"/>
  <c r="M27" i="11"/>
  <c r="M26" i="11"/>
  <c r="M25" i="11"/>
  <c r="O23" i="11"/>
  <c r="O22" i="11"/>
  <c r="O29" i="11" s="1"/>
  <c r="P29" i="11" s="1"/>
  <c r="S21" i="11"/>
  <c r="O21" i="11"/>
  <c r="O20" i="11"/>
  <c r="A20" i="11"/>
  <c r="A21" i="11" s="1"/>
  <c r="A22" i="11" s="1"/>
  <c r="A23" i="11" s="1"/>
  <c r="A24" i="11" s="1"/>
  <c r="A25" i="11" s="1"/>
  <c r="A26" i="11" s="1"/>
  <c r="A27" i="11" s="1"/>
  <c r="A28" i="11" s="1"/>
  <c r="H29" i="11"/>
  <c r="H29" i="12" l="1"/>
  <c r="N27" i="11"/>
  <c r="N26" i="11"/>
  <c r="N32" i="10"/>
  <c r="N29" i="10"/>
  <c r="G29" i="10"/>
  <c r="F29" i="10"/>
  <c r="E29" i="10"/>
  <c r="D29" i="10"/>
  <c r="M27" i="10"/>
  <c r="M25" i="10"/>
  <c r="O23" i="10"/>
  <c r="O22" i="10"/>
  <c r="O29" i="10" s="1"/>
  <c r="P29" i="10" s="1"/>
  <c r="S21" i="10"/>
  <c r="O21" i="10"/>
  <c r="O20" i="10"/>
  <c r="A20" i="10"/>
  <c r="A21" i="10" s="1"/>
  <c r="A22" i="10" s="1"/>
  <c r="A23" i="10" s="1"/>
  <c r="A24" i="10" s="1"/>
  <c r="A25" i="10" s="1"/>
  <c r="A26" i="10" s="1"/>
  <c r="A27" i="10" s="1"/>
  <c r="A28" i="10" s="1"/>
  <c r="H29" i="10"/>
  <c r="O27" i="11" l="1"/>
  <c r="N27" i="10"/>
  <c r="M23" i="11"/>
  <c r="M26" i="10"/>
  <c r="N26" i="10" s="1"/>
  <c r="M23" i="12" l="1"/>
  <c r="O27" i="10"/>
  <c r="O20" i="9"/>
  <c r="M18" i="3"/>
  <c r="O19" i="7"/>
  <c r="M23" i="10" l="1"/>
  <c r="N32" i="9" l="1"/>
  <c r="N29" i="9"/>
  <c r="G29" i="9"/>
  <c r="F29" i="9"/>
  <c r="E29" i="9"/>
  <c r="D29" i="9"/>
  <c r="M27" i="9"/>
  <c r="M26" i="9"/>
  <c r="M25" i="9"/>
  <c r="O23" i="9"/>
  <c r="O22" i="9"/>
  <c r="O29" i="9" s="1"/>
  <c r="P29" i="9" s="1"/>
  <c r="S21" i="9"/>
  <c r="O21" i="9"/>
  <c r="A20" i="9"/>
  <c r="A21" i="9" s="1"/>
  <c r="A22" i="9" s="1"/>
  <c r="A23" i="9" s="1"/>
  <c r="A24" i="9" s="1"/>
  <c r="A25" i="9" s="1"/>
  <c r="A26" i="9" s="1"/>
  <c r="A27" i="9" s="1"/>
  <c r="A28" i="9" s="1"/>
  <c r="N32" i="8"/>
  <c r="N29" i="8"/>
  <c r="G29" i="8"/>
  <c r="F29" i="8"/>
  <c r="E29" i="8"/>
  <c r="D29" i="8"/>
  <c r="M27" i="8"/>
  <c r="M26" i="8"/>
  <c r="M25" i="8"/>
  <c r="O23" i="8"/>
  <c r="O22" i="8"/>
  <c r="O29" i="8" s="1"/>
  <c r="S21" i="8"/>
  <c r="O21" i="8"/>
  <c r="J21" i="8"/>
  <c r="J20" i="8"/>
  <c r="A20" i="8"/>
  <c r="A21" i="8" s="1"/>
  <c r="A22" i="8" s="1"/>
  <c r="A23" i="8" s="1"/>
  <c r="A24" i="8" s="1"/>
  <c r="A25" i="8" s="1"/>
  <c r="A26" i="8" s="1"/>
  <c r="A27" i="8" s="1"/>
  <c r="A28" i="8" s="1"/>
  <c r="N32" i="7"/>
  <c r="N29" i="7"/>
  <c r="G29" i="7"/>
  <c r="F29" i="7"/>
  <c r="E29" i="7"/>
  <c r="D29" i="7"/>
  <c r="M27" i="7"/>
  <c r="M26" i="7"/>
  <c r="M25" i="7"/>
  <c r="O23" i="7"/>
  <c r="O22" i="7"/>
  <c r="O29" i="7" s="1"/>
  <c r="S21" i="7"/>
  <c r="O21" i="7"/>
  <c r="A20" i="7"/>
  <c r="A21" i="7" s="1"/>
  <c r="A22" i="7" s="1"/>
  <c r="A23" i="7" s="1"/>
  <c r="A24" i="7" s="1"/>
  <c r="A25" i="7" s="1"/>
  <c r="A26" i="7" s="1"/>
  <c r="A27" i="7" s="1"/>
  <c r="A28" i="7" s="1"/>
  <c r="N32" i="3"/>
  <c r="P29" i="8" l="1"/>
  <c r="H29" i="8"/>
  <c r="Q45" i="8"/>
  <c r="Q46" i="8" s="1"/>
  <c r="Q47" i="8" s="1"/>
  <c r="H29" i="9"/>
  <c r="P46" i="9"/>
  <c r="P47" i="9" s="1"/>
  <c r="P48" i="9" s="1"/>
  <c r="J21" i="7"/>
  <c r="H29" i="7"/>
  <c r="J24" i="8"/>
  <c r="N27" i="9"/>
  <c r="N26" i="9"/>
  <c r="P29" i="7"/>
  <c r="N27" i="8"/>
  <c r="N27" i="7"/>
  <c r="N26" i="7"/>
  <c r="O27" i="7" s="1"/>
  <c r="J25" i="8"/>
  <c r="N26" i="8"/>
  <c r="J26" i="7"/>
  <c r="J22" i="8"/>
  <c r="J23" i="8"/>
  <c r="J19" i="8"/>
  <c r="J25" i="7"/>
  <c r="J19" i="7"/>
  <c r="J27" i="7"/>
  <c r="J20" i="7"/>
  <c r="J22" i="7" l="1"/>
  <c r="J23" i="7"/>
  <c r="J24" i="7"/>
  <c r="J26" i="8"/>
  <c r="J27" i="8"/>
  <c r="O27" i="9"/>
  <c r="J28" i="7"/>
  <c r="O27" i="8"/>
  <c r="J29" i="7" l="1"/>
  <c r="M23" i="7" s="1"/>
  <c r="J28" i="8"/>
  <c r="P49" i="9"/>
  <c r="M23" i="9"/>
  <c r="J63" i="9"/>
  <c r="J29" i="8"/>
  <c r="M23" i="8" l="1"/>
  <c r="J63" i="8"/>
  <c r="O21" i="3"/>
  <c r="O22" i="3"/>
  <c r="O23" i="3"/>
  <c r="S21" i="3" l="1"/>
  <c r="N29" i="3"/>
  <c r="O29" i="3" l="1"/>
  <c r="P29" i="3" s="1"/>
  <c r="J24" i="3" l="1"/>
  <c r="J23" i="3"/>
  <c r="M27" i="3"/>
  <c r="M26" i="3"/>
  <c r="M25" i="3"/>
  <c r="G29" i="3"/>
  <c r="F29" i="3"/>
  <c r="E29" i="3"/>
  <c r="D29" i="3"/>
  <c r="J19" i="3" l="1"/>
  <c r="J20" i="3"/>
  <c r="J21" i="3"/>
  <c r="J22" i="3"/>
  <c r="J28" i="3"/>
  <c r="J27" i="3"/>
  <c r="J26" i="3"/>
  <c r="J25" i="3"/>
  <c r="N27" i="3"/>
  <c r="H29" i="3"/>
  <c r="N26" i="3"/>
  <c r="J29" i="3" l="1"/>
  <c r="O27" i="3"/>
  <c r="M23" i="3" l="1"/>
  <c r="A20" i="3"/>
  <c r="A21" i="3" s="1"/>
  <c r="A22" i="3" s="1"/>
  <c r="A23" i="3" s="1"/>
  <c r="A24" i="3" s="1"/>
  <c r="A25" i="3" s="1"/>
  <c r="A26" i="3" s="1"/>
  <c r="A27" i="3" s="1"/>
  <c r="A28" i="3" s="1"/>
</calcChain>
</file>

<file path=xl/sharedStrings.xml><?xml version="1.0" encoding="utf-8"?>
<sst xmlns="http://schemas.openxmlformats.org/spreadsheetml/2006/main" count="723" uniqueCount="123">
  <si>
    <t>ОАО "Славнефть-Мегионнефтегаз"</t>
  </si>
  <si>
    <t>предприятие</t>
  </si>
  <si>
    <t>ЛОТ № _1</t>
  </si>
  <si>
    <t>территория производства работ (месторождение или нефтепромысел)</t>
  </si>
  <si>
    <t>Номенклатура</t>
  </si>
  <si>
    <t>Тип сделки: 105. Зарезка боковых стволов под ключ</t>
  </si>
  <si>
    <t>час.</t>
  </si>
  <si>
    <t>Объём и номенклатура работ по лоту на 2015 год:</t>
  </si>
  <si>
    <t>№ п/п</t>
  </si>
  <si>
    <t>Ед. изм.</t>
  </si>
  <si>
    <t>Количество</t>
  </si>
  <si>
    <t>Стоимость за ед., руб.</t>
  </si>
  <si>
    <t>Стоимость по ЛОТУ, руб.</t>
  </si>
  <si>
    <t>I кв.</t>
  </si>
  <si>
    <t>II кв.</t>
  </si>
  <si>
    <t>III кв.</t>
  </si>
  <si>
    <t>IV кв.</t>
  </si>
  <si>
    <t>Итого</t>
  </si>
  <si>
    <t>опер.</t>
  </si>
  <si>
    <t>Ставка работы буровой бригады с сервисом</t>
  </si>
  <si>
    <t>Ставка работы буровой бригады с резистивиметром</t>
  </si>
  <si>
    <t>км</t>
  </si>
  <si>
    <t>ВСЕГО ПО ЛОТУ</t>
  </si>
  <si>
    <t>Наименование</t>
  </si>
  <si>
    <t xml:space="preserve">Примечание: </t>
  </si>
  <si>
    <r>
      <t xml:space="preserve">Раздел: </t>
    </r>
    <r>
      <rPr>
        <b/>
        <i/>
        <sz val="14"/>
        <rFont val="Times New Roman Cyr"/>
        <family val="1"/>
        <charset val="204"/>
      </rPr>
      <t>1. Бурение и ЗБС</t>
    </r>
  </si>
  <si>
    <r>
      <t xml:space="preserve">Тип лота: </t>
    </r>
    <r>
      <rPr>
        <b/>
        <i/>
        <sz val="14"/>
        <rFont val="Times New Roman Cyr"/>
        <family val="1"/>
        <charset val="204"/>
      </rPr>
      <t>Зарезка боковых стволов под ключ</t>
    </r>
  </si>
  <si>
    <t>Ставка работы буровой бригады без сервиса</t>
  </si>
  <si>
    <t xml:space="preserve">Демонтаж МБУ </t>
  </si>
  <si>
    <t>Вырезка окна (включая ГИС-ориентирование КО)</t>
  </si>
  <si>
    <t>ГИС (окончательный каротаж - ВИКИЗ, РК, НКТ, ГГК)</t>
  </si>
  <si>
    <t>Нормализация хвостовика с разбуриванием элементов оснастки</t>
  </si>
  <si>
    <t xml:space="preserve">Монтаж МБУ </t>
  </si>
  <si>
    <t>на Тайлаковском месторождение ОАО "СН-МНГ"</t>
  </si>
  <si>
    <t>ЛОТ № _2</t>
  </si>
  <si>
    <t>ЛОТ № _3</t>
  </si>
  <si>
    <t>ЛОТ № _4</t>
  </si>
  <si>
    <t>Ставка  ДЭС</t>
  </si>
  <si>
    <t>Переезд МБУ</t>
  </si>
  <si>
    <t>Мобилизация МБУ</t>
  </si>
  <si>
    <t>700*300</t>
  </si>
  <si>
    <t>750*300</t>
  </si>
  <si>
    <t>ЛОТ № _5</t>
  </si>
  <si>
    <t>ЛОТ № _6</t>
  </si>
  <si>
    <t>ЛОТ № _7</t>
  </si>
  <si>
    <t xml:space="preserve"> - Вырезка «окна» (клинотклонитель за счет Заказчика); </t>
  </si>
  <si>
    <t xml:space="preserve"> - Бурение бокового ствола скважины; </t>
  </si>
  <si>
    <t xml:space="preserve"> - Подготовка ствола к спуску хвостовика (в том числе проработка либо расширка), спуск и крепление хвостовика;</t>
  </si>
  <si>
    <t xml:space="preserve"> - Цементирование «хвостовика»;</t>
  </si>
  <si>
    <t xml:space="preserve"> - Нормализация хвостовика с разбуриванием элементов оснастки;</t>
  </si>
  <si>
    <t xml:space="preserve"> - Определение герметичности скважины методом гидравлического испытания;</t>
  </si>
  <si>
    <t xml:space="preserve"> - Инженерный сервис по сопровождению буровых растворов;</t>
  </si>
  <si>
    <t xml:space="preserve"> - Услуги связи;</t>
  </si>
  <si>
    <t xml:space="preserve"> - Геофизические исследования (ВИКИЗ, РК, НКТ, ГГК, инклинометр по требованию Заказчика, привязка репера, ориентирование КО);</t>
  </si>
  <si>
    <t xml:space="preserve"> - Перевод скважины на жидкость заканчивания (глушение);</t>
  </si>
  <si>
    <t xml:space="preserve"> - Вывоз и очистка территории Заказчика от отходов производства и потребления с территории Заказчика, с дальнейшей утилизацией (переработкой/обезвреживанием), силами и средствами Подрядчика;</t>
  </si>
  <si>
    <t xml:space="preserve"> - Спуск фонтанного лифта и установка фонтанной арматуры;</t>
  </si>
  <si>
    <t xml:space="preserve"> - Инженерное, телеметрическое и технологическое сопровождение;</t>
  </si>
  <si>
    <t xml:space="preserve"> - Технологическое сопровождение отработки долот; </t>
  </si>
  <si>
    <t xml:space="preserve"> - Затраты энергоэлектроснабжения.</t>
  </si>
  <si>
    <t xml:space="preserve"> - Бурение «пилотного» ствола;</t>
  </si>
  <si>
    <t xml:space="preserve"> - Ликвидация НГВП и поглощений;</t>
  </si>
  <si>
    <t xml:space="preserve"> - Установка цементных мостов;</t>
  </si>
  <si>
    <t xml:space="preserve"> - Работа ДЭС;</t>
  </si>
  <si>
    <t xml:space="preserve"> - Иные технологические операции,необходимость выполнения которых обусловлена получением в ходе выполнения работ новой геологической и технической информации о состоянии скважины.</t>
  </si>
  <si>
    <t>на Западно-Усть-Балыкском и Западно-Асомкинском месторождении ОАО "СН-МНГ"</t>
  </si>
  <si>
    <t>на месторождениях ОАО "СН-МНГ"(за исключением Тайлаковского, Чистинного, Ачимовского м/р)</t>
  </si>
  <si>
    <t>на месторождениях ОАО "СН-МНГ" ( за исключением Тайлаковского, Чистинного, Ачимовского м/р)</t>
  </si>
  <si>
    <t>на Чистинном месторождении ОАО "СН-МНГ"</t>
  </si>
  <si>
    <t>на Ачимовском месторождении ОАО "СН-МНГ"</t>
  </si>
  <si>
    <t>ИТОГО по ЛОТУ 4, руб. :</t>
  </si>
  <si>
    <t>ИТОГО по ЛОТУ 2, руб. :</t>
  </si>
  <si>
    <t>Форма 4 к ПДО 673/ТК/2014</t>
  </si>
  <si>
    <t>(подпись руководителя, печать)</t>
  </si>
  <si>
    <t>Приложение 1. Производственная программа на выполнение работ по зарезке боковых стволов для Тайлаковского месторождения 2015 год.</t>
  </si>
  <si>
    <t>Приложение 2. Стоимость операций по зарезке боковых наклонно-направленных стволов в зависимости от сложности работ для Тайлаковского м/р</t>
  </si>
  <si>
    <t>Приложение 3. Стоимость операций по зарезке боковых горизонтальных стволов зависимости от сложности работ для Тайлаковского месторождения</t>
  </si>
  <si>
    <t>Приложение 4 - 13. Калькуляции с приложениями</t>
  </si>
  <si>
    <t>Форма 4.1. к ПДО 673/ТК/2014</t>
  </si>
  <si>
    <t>Приложение 1. Производственная программа на выполнение работ по зарезке боковых стволов для Чистинного месторождения 2015 год., Производственная программа на выполнение работ по зарезке боковых стволов на 2015 год. (месторождение ОАО "СН-МНГ" кроме Ачимовского, Тайлаковского, Чистинного м/р)</t>
  </si>
  <si>
    <t>Приложение 2. Стоимость операций по зарезке боковых наклонно-направленных стволов в зависимости от сложности работ  (месторождение ОАО "СН-МНГ" кроме Ачимовского, Тайлаковского, Чистинного м/р)</t>
  </si>
  <si>
    <t>Приложение 3. Стоимость операций по зарезке боковых наклонно-направленных стволов в зависимости от сложности работ для  Чистинного м/р</t>
  </si>
  <si>
    <t>Приложение 4. Стоимость операций по зарезке боковых горизонтальных стволов зависимости от сложности работ для Чистинного месторождения</t>
  </si>
  <si>
    <t>Приложение 5. Стоимость операций по зарезке боковых горизонтальных стволов зависимости от сложности работ (месторождение ОАО "СН-МНГ" кроме Ачимовского, Тайлаковского, Чистинного м/р)</t>
  </si>
  <si>
    <t>Форма 4.2. к ПДО 673/ТК/2014</t>
  </si>
  <si>
    <t>Приложение 1. Производственная программа на выполнение работ по зарезке боковых стволов для  Западно-Усть-Балыкского и Западно-Асомкинского месторождений на  2015 год.</t>
  </si>
  <si>
    <t>Приложение 2. Стоимость операций по зарезке боковых наклонно-направленных стволов в зависимости от сложности работ для  Западно-Усть-Балыкского и Западно-Асомкинского м/р</t>
  </si>
  <si>
    <t>Приложение 3. Стоимость операций по зарезке боковых горизонтальных стволов зависимости от сложности работ для  Западно-Усть-Балыкского и Западно-Асомкинского м/р</t>
  </si>
  <si>
    <t>Форма 4.3. к ПДО 673/ТК/2014</t>
  </si>
  <si>
    <t>Приложение 1. Производственная программа на выполнение работ по зарезке боковых стволов для Ачимовского месторождения 2015 год., Производственная программа на выполнение работ по зарезке боковых стволов на 2015 год. (месторождение ОАО "СН-МНГ" кроме Ачимовского, Тайлаковского, Чистинного м/р)</t>
  </si>
  <si>
    <t>Приложение 2. Стоимость операций по зарезке боковых наклонно-направленных стволов в зависимости от сложности работ  (месторождения ОАО "СН-МНГ" кроме Ачимовского, Тайлаковского, Чистинного м/р)</t>
  </si>
  <si>
    <t>Приложение 3. Стоимость операций по зарезке боковых наклонно-направленных стволов в зависимости от сложности работ для  Ачимовского м/р</t>
  </si>
  <si>
    <t>Приложение 4. Стоимость операций по зарезке боковых горизонтальных стволов зависимости от сложности работ  (месторождения ОАО "СН-МНГ" кроме Ачимовского, Тайлаковского, Чистинного м/р)</t>
  </si>
  <si>
    <t>Приложение 5. Стоимость операций по зарезке боковых горизонтальных стволов зависимости от сложности работ для Ачимовского м/р</t>
  </si>
  <si>
    <t>Приложение 6 - 15. Калькуляции с приложениями</t>
  </si>
  <si>
    <t>Форма 4.4. к ПДО 673/ТК/2014</t>
  </si>
  <si>
    <t>Приложение 1. Производственная программа на выполнение работ по зарезке боковых стволов на 2015 год. (месторождения ОАО "СН-МНГ" кроме Ачимовского, Тайлаковского, Чистинного м/р)</t>
  </si>
  <si>
    <t>Приложение 2. Стоимость операций по зарезке боковых наклонно-направленных стволов в зависимости от сложности работ (месторождения ОАО "СН-МНГ" кроме Ачимовского, Тайлаковского, Чистинного м/р)</t>
  </si>
  <si>
    <t>Приложение 3. Стоимость операций по зарезке боковых горизонтальных стволов зависимости от сложности работ  (месторождения ОАО "СН-МНГ" кроме Ачимовского, Тайлаковского, Чистинного м/р)</t>
  </si>
  <si>
    <t>Форма 4.5. к ПДО 673/ТК/2014</t>
  </si>
  <si>
    <t>Форма 4.6.  к ПДО 673/ТК/2014</t>
  </si>
  <si>
    <t>Таблица №1</t>
  </si>
  <si>
    <t>Справочно, стоимость технологических операций, учтенных в стоимости операции ЗБС (п.1, п.2 Таблицы №1)</t>
  </si>
  <si>
    <t>Справочно, стоимость технологических операций, учтенных в стоимости операции ЗБС (п.1, п.2 Таблицы №2)</t>
  </si>
  <si>
    <t>Таблица №2</t>
  </si>
  <si>
    <t>1.1. Стоимость операции ЗБС гориз. 700/300 м (п.1 Таблицы №1, Таблицы №2) без учета монтажа-демонтажа МБУ и переезда МБУ до 50 км (п.4-6 Таблицы №1, Таблицы №2 соответственно)</t>
  </si>
  <si>
    <t>1.2. Стоимость операции ЗБС накл./напр. 700 м (п.2 Таблицы №1, Таблицы №2) без учета монтажа-демонтажа МБУ и переезда МБУ до 50 км (п.4-6 Таблицы №1, Таблицы №2 соответственно)</t>
  </si>
  <si>
    <r>
      <t>3.</t>
    </r>
    <r>
      <rPr>
        <b/>
        <sz val="14"/>
        <rFont val="Times New Roman"/>
        <family val="1"/>
        <charset val="204"/>
      </rPr>
      <t xml:space="preserve"> В стоимость операции ЗБС (п.1 п.2 Таблицы №1) включено:</t>
    </r>
  </si>
  <si>
    <t>4. Оплата следующих работ производится по ставкам согласно п.7-10 Таблицы №1:</t>
  </si>
  <si>
    <t>5. Ставка ДЭС (п.10 Таблицы №1) – размер оплаты за работу передвижной дизельной электростанции Подрядчика, компенсирующий разницу между  стоимостью электроэнергии, получаемой от передвижной дизельной электростанции Подрядчика, и стоимостью электроэнергии, отпускаемой через энергосистему Заказчика, и учтенной в стоимости операции ЗБС (п.1, п.2 Таблицы №1)</t>
  </si>
  <si>
    <t>1.1. Стоимость операции ЗБС гориз. 700/300 м (п.1 Таблицы №1) без учета монтажа-демонтажа МБУ и переезда МБУ до 50 км (п.4-6 Таблицы №1).</t>
  </si>
  <si>
    <t>1.2. Стоимость операции ЗБС накл./напр. 700 м (п.2 Таблицы №1) без учета монтажа-демонтажа МБУ и переезда МБУ до 50 км (п.4-6 Таблицы №1).</t>
  </si>
  <si>
    <t>2.1. Ставка технологического ожидания буровой бригады без сервиса составляет 65% от  ставки работы буровой бригады без сервиса (п.7 Таблицы №1).</t>
  </si>
  <si>
    <t>2.2. Ставка технологического ожидания буровой бригады с сервисом составляет 65% от  ставки работы буровой бригады с сервисом (п.8 Таблицы №1).</t>
  </si>
  <si>
    <t>2.3. Ставка технологического ожидания буровой бригады с резистивиметром составляет 65% от  ставки работы буровой бригады с резистивиметром (п.9 Таблицы №1).</t>
  </si>
  <si>
    <t>2.1. Ставка технологического ожидания буровой бригады без сервиса составляет 65% от  ставки работы буровой бригады без сервиса (п.7 Таблицы №1, Таблицы №2 соответственно).</t>
  </si>
  <si>
    <t>2.2. Ставка технологического ожидания буровой бригады с сервисом составляет 65% от  ставки работы буровой бригады с сервисом (п.8 Таблицы №1, Таблицы №2 соответственно).</t>
  </si>
  <si>
    <t>2.3. Ставка технологического ожидания буровой бригады с резистивиметром составляет 65% от  ставки работы буровой бригады с резистивиметром (п.9 Таблицы №1, Таблицы №2 соответственно).</t>
  </si>
  <si>
    <r>
      <t>3.</t>
    </r>
    <r>
      <rPr>
        <b/>
        <sz val="14"/>
        <rFont val="Times New Roman"/>
        <family val="1"/>
        <charset val="204"/>
      </rPr>
      <t xml:space="preserve"> В стоимость операции ЗБС (п.1 п.2 Таблицы №1, Таблицы №2) включено:</t>
    </r>
  </si>
  <si>
    <t>4. Оплата следующих работ производится по ставкам согласно п.7-10 Таблицы №1, Таблицы №2 соответственно:</t>
  </si>
  <si>
    <t>5. Ставка ДЭС (п.10 Таблицы №1, Таблицы №2) – размер оплаты за работу передвижной дизельной электростанции Подрядчика, компенсирующий разницу между  стоимостью электроэнергии, получаемой от передвижной дизельной электростанции Подрядчика, и стоимостью электроэнергии, отпускаемой через энергосистему Заказчика, и учтенной в стоимости операции ЗБС (п.1, п.2 Таблицы №1, Таблицы №2 соответственно)</t>
  </si>
  <si>
    <t>Операция ЗБС гориз. 700/300 м</t>
  </si>
  <si>
    <t>Операция ЗБС накл./напр 700 м</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</si>
</sst>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р_._-;\-* #,##0_р_._-;_-* &quot;-&quot;_р_._-;_-@_-"/>
    <numFmt numFmtId="43" formatCode="_-* #,##0.00_р_._-;\-* #,##0.00_р_._-;_-* &quot;-&quot;??_р_._-;_-@_-"/>
    <numFmt numFmtId="164" formatCode="_-* #,##0.00_р_._-;\-* #,##0.00_р_._-;_-* &quot;-&quot;_р_._-;_-@_-"/>
    <numFmt numFmtId="165" formatCode="_-* #,##0_р_._-;\-* #,##0_р_._-;_-* &quot;-&quot;??_р_._-;_-@_-"/>
    <numFmt numFmtId="166" formatCode="#,##0.00_ ;\-#,##0.00\ "/>
  </numFmts>
  <fonts count="15" x14ac:knownFonts="1">
    <font>
      <sz val="10"/>
      <name val="Arial Cyr"/>
      <charset val="204"/>
    </font>
    <font>
      <sz val="10"/>
      <name val="Arial Cyr"/>
      <family val="2"/>
      <charset val="204"/>
    </font>
    <font>
      <b/>
      <sz val="14"/>
      <name val="Times New Roman CYR"/>
      <charset val="204"/>
    </font>
    <font>
      <sz val="10"/>
      <name val="Arial Cyr"/>
      <charset val="204"/>
    </font>
    <font>
      <sz val="11"/>
      <color theme="1"/>
      <name val="Calibri"/>
      <family val="2"/>
      <scheme val="minor"/>
    </font>
    <font>
      <b/>
      <sz val="14"/>
      <name val="Times New Roman Cyr"/>
      <family val="1"/>
      <charset val="204"/>
    </font>
    <font>
      <sz val="14"/>
      <name val="Times New Roman Cyr"/>
      <family val="1"/>
      <charset val="204"/>
    </font>
    <font>
      <b/>
      <i/>
      <sz val="14"/>
      <name val="Times New Roman Cyr"/>
      <family val="1"/>
      <charset val="204"/>
    </font>
    <font>
      <b/>
      <u/>
      <sz val="14"/>
      <name val="Times New Roman Cyr"/>
      <family val="1"/>
      <charset val="204"/>
    </font>
    <font>
      <b/>
      <sz val="14"/>
      <color theme="1"/>
      <name val="Times New Roman"/>
      <family val="1"/>
      <charset val="204"/>
    </font>
    <font>
      <sz val="14"/>
      <color theme="1"/>
      <name val="Times New Roman"/>
      <family val="1"/>
      <charset val="204"/>
    </font>
    <font>
      <b/>
      <sz val="14"/>
      <name val="Times New Roman"/>
      <family val="1"/>
      <charset val="204"/>
    </font>
    <font>
      <sz val="14"/>
      <name val="Times New Roman"/>
      <family val="1"/>
      <charset val="204"/>
    </font>
    <font>
      <sz val="12"/>
      <name val="Times New Roman"/>
      <family val="1"/>
      <charset val="204"/>
    </font>
    <font>
      <sz val="14"/>
      <name val="Times New Roman CYR"/>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8">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4">
    <xf numFmtId="0" fontId="0" fillId="0" borderId="0"/>
    <xf numFmtId="0" fontId="1" fillId="0" borderId="0"/>
    <xf numFmtId="43" fontId="3" fillId="0" borderId="0" applyFont="0" applyFill="0" applyBorder="0" applyAlignment="0" applyProtection="0"/>
    <xf numFmtId="0" fontId="4" fillId="0" borderId="0"/>
  </cellStyleXfs>
  <cellXfs count="125">
    <xf numFmtId="0" fontId="0" fillId="0" borderId="0" xfId="0"/>
    <xf numFmtId="0" fontId="2" fillId="0" borderId="0" xfId="0" applyFont="1"/>
    <xf numFmtId="0" fontId="6" fillId="0" borderId="0" xfId="0" applyFont="1" applyBorder="1" applyAlignment="1">
      <alignment horizontal="left" vertical="center" wrapText="1"/>
    </xf>
    <xf numFmtId="0" fontId="6" fillId="0" borderId="0" xfId="0" applyFont="1"/>
    <xf numFmtId="0" fontId="2" fillId="0" borderId="0" xfId="0" applyFont="1" applyBorder="1" applyAlignment="1">
      <alignment horizontal="left"/>
    </xf>
    <xf numFmtId="0" fontId="5" fillId="0" borderId="0" xfId="0" applyFont="1" applyBorder="1" applyAlignment="1">
      <alignment horizontal="left"/>
    </xf>
    <xf numFmtId="0" fontId="5" fillId="0" borderId="0" xfId="0" applyFont="1" applyFill="1"/>
    <xf numFmtId="0" fontId="6" fillId="0" borderId="0" xfId="0" applyFont="1" applyFill="1"/>
    <xf numFmtId="0" fontId="5" fillId="0" borderId="0" xfId="0" applyFont="1"/>
    <xf numFmtId="0" fontId="2" fillId="0" borderId="0" xfId="0" applyFont="1" applyBorder="1" applyAlignment="1">
      <alignment horizontal="center" vertical="center"/>
    </xf>
    <xf numFmtId="0" fontId="5" fillId="0" borderId="0" xfId="0" applyFont="1" applyBorder="1"/>
    <xf numFmtId="0" fontId="5" fillId="0" borderId="0" xfId="0" applyFont="1" applyBorder="1" applyAlignment="1">
      <alignment horizontal="center" vertical="center"/>
    </xf>
    <xf numFmtId="0" fontId="5" fillId="0" borderId="0" xfId="0" applyFont="1" applyBorder="1" applyAlignment="1">
      <alignment horizontal="left" vertical="center" wrapText="1"/>
    </xf>
    <xf numFmtId="0" fontId="2" fillId="0" borderId="0" xfId="0" applyFont="1" applyBorder="1"/>
    <xf numFmtId="0" fontId="5" fillId="0" borderId="0" xfId="0" applyFont="1" applyBorder="1" applyAlignment="1">
      <alignment vertical="center"/>
    </xf>
    <xf numFmtId="0" fontId="9" fillId="2" borderId="3" xfId="3" applyFont="1" applyFill="1" applyBorder="1" applyAlignment="1">
      <alignment horizontal="center" vertical="center" wrapText="1"/>
    </xf>
    <xf numFmtId="41" fontId="9" fillId="2" borderId="3" xfId="3" applyNumberFormat="1" applyFont="1" applyFill="1" applyBorder="1" applyAlignment="1">
      <alignment horizontal="left" vertical="center" wrapText="1"/>
    </xf>
    <xf numFmtId="41" fontId="10" fillId="2" borderId="3" xfId="3" applyNumberFormat="1" applyFont="1" applyFill="1" applyBorder="1" applyAlignment="1">
      <alignment horizontal="center" vertical="center"/>
    </xf>
    <xf numFmtId="41" fontId="6" fillId="0" borderId="0" xfId="0" applyNumberFormat="1" applyFont="1"/>
    <xf numFmtId="41" fontId="9" fillId="2" borderId="4" xfId="3" applyNumberFormat="1" applyFont="1" applyFill="1" applyBorder="1" applyAlignment="1">
      <alignment horizontal="center" vertical="center"/>
    </xf>
    <xf numFmtId="41" fontId="9" fillId="2" borderId="5" xfId="3" applyNumberFormat="1" applyFont="1" applyFill="1" applyBorder="1" applyAlignment="1">
      <alignment horizontal="left" vertical="center" wrapText="1"/>
    </xf>
    <xf numFmtId="41" fontId="9" fillId="2" borderId="5" xfId="3" applyNumberFormat="1" applyFont="1" applyFill="1" applyBorder="1" applyAlignment="1">
      <alignment horizontal="center" vertical="center"/>
    </xf>
    <xf numFmtId="41" fontId="9" fillId="2" borderId="13" xfId="3" applyNumberFormat="1" applyFont="1" applyFill="1" applyBorder="1" applyAlignment="1">
      <alignment vertical="center"/>
    </xf>
    <xf numFmtId="41" fontId="9" fillId="0" borderId="13" xfId="3" applyNumberFormat="1" applyFont="1" applyFill="1" applyBorder="1" applyAlignment="1">
      <alignment vertical="center"/>
    </xf>
    <xf numFmtId="41" fontId="9" fillId="0" borderId="3" xfId="3" applyNumberFormat="1" applyFont="1" applyFill="1" applyBorder="1" applyAlignment="1">
      <alignment horizontal="left" vertical="center" wrapText="1"/>
    </xf>
    <xf numFmtId="41" fontId="10" fillId="0" borderId="3" xfId="3" applyNumberFormat="1" applyFont="1" applyFill="1" applyBorder="1" applyAlignment="1">
      <alignment horizontal="center" vertical="center"/>
    </xf>
    <xf numFmtId="41" fontId="10" fillId="0" borderId="3" xfId="2" applyNumberFormat="1" applyFont="1" applyFill="1" applyBorder="1" applyAlignment="1">
      <alignment horizontal="center" vertical="center"/>
    </xf>
    <xf numFmtId="0" fontId="9" fillId="2" borderId="12" xfId="3"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8" xfId="3" applyFont="1" applyFill="1" applyBorder="1" applyAlignment="1">
      <alignment horizontal="center" vertical="center" wrapText="1"/>
    </xf>
    <xf numFmtId="0" fontId="9" fillId="2" borderId="3" xfId="3" applyFont="1" applyFill="1" applyBorder="1" applyAlignment="1">
      <alignment horizontal="center" vertical="center" wrapText="1"/>
    </xf>
    <xf numFmtId="164" fontId="6" fillId="0" borderId="0" xfId="0" applyNumberFormat="1" applyFont="1"/>
    <xf numFmtId="41" fontId="6" fillId="3" borderId="0" xfId="0" applyNumberFormat="1" applyFont="1" applyFill="1"/>
    <xf numFmtId="41" fontId="6" fillId="0" borderId="0" xfId="0" applyNumberFormat="1" applyFont="1" applyBorder="1"/>
    <xf numFmtId="0" fontId="2" fillId="0" borderId="0" xfId="0" applyFont="1" applyFill="1" applyBorder="1" applyAlignment="1">
      <alignment horizontal="left" vertical="center" wrapText="1"/>
    </xf>
    <xf numFmtId="0" fontId="6" fillId="0" borderId="0" xfId="0" applyFont="1" applyFill="1" applyBorder="1"/>
    <xf numFmtId="41" fontId="6" fillId="0" borderId="0" xfId="0" applyNumberFormat="1" applyFont="1" applyFill="1" applyBorder="1"/>
    <xf numFmtId="0" fontId="9" fillId="0" borderId="0" xfId="3" applyFont="1" applyFill="1" applyBorder="1" applyAlignment="1">
      <alignment vertical="center" wrapText="1"/>
    </xf>
    <xf numFmtId="41" fontId="9" fillId="0" borderId="15" xfId="3" applyNumberFormat="1" applyFont="1" applyFill="1" applyBorder="1" applyAlignment="1">
      <alignment vertical="center"/>
    </xf>
    <xf numFmtId="41" fontId="9" fillId="0" borderId="16" xfId="3" applyNumberFormat="1" applyFont="1" applyFill="1" applyBorder="1" applyAlignment="1">
      <alignment horizontal="left" vertical="center" wrapText="1"/>
    </xf>
    <xf numFmtId="41" fontId="10" fillId="0" borderId="16" xfId="2" applyNumberFormat="1" applyFont="1" applyFill="1" applyBorder="1" applyAlignment="1">
      <alignment horizontal="center" vertical="center"/>
    </xf>
    <xf numFmtId="43" fontId="6" fillId="0" borderId="0" xfId="2" applyFont="1"/>
    <xf numFmtId="0" fontId="6" fillId="0" borderId="0" xfId="0" applyFont="1" applyAlignment="1">
      <alignment horizontal="center" vertical="center"/>
    </xf>
    <xf numFmtId="43" fontId="6" fillId="0" borderId="0" xfId="2" applyFont="1" applyAlignment="1">
      <alignment horizontal="center" vertical="center"/>
    </xf>
    <xf numFmtId="165" fontId="6" fillId="0" borderId="0" xfId="2" applyNumberFormat="1" applyFont="1" applyAlignment="1">
      <alignment horizontal="center" vertical="center"/>
    </xf>
    <xf numFmtId="41" fontId="6" fillId="0" borderId="0" xfId="0" applyNumberFormat="1" applyFont="1" applyAlignment="1">
      <alignment horizontal="center" vertical="center"/>
    </xf>
    <xf numFmtId="0" fontId="9" fillId="2" borderId="12" xfId="3"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8" xfId="3" applyFont="1" applyFill="1" applyBorder="1" applyAlignment="1">
      <alignment horizontal="center" vertical="center" wrapText="1"/>
    </xf>
    <xf numFmtId="0" fontId="9" fillId="2" borderId="3" xfId="3" applyFont="1" applyFill="1" applyBorder="1" applyAlignment="1">
      <alignment horizontal="center" vertical="center" wrapText="1"/>
    </xf>
    <xf numFmtId="0" fontId="11" fillId="0" borderId="0" xfId="0" applyFont="1" applyAlignment="1">
      <alignment vertical="center"/>
    </xf>
    <xf numFmtId="0" fontId="5" fillId="0" borderId="0" xfId="0" applyFont="1" applyBorder="1" applyAlignment="1">
      <alignment vertical="center" wrapText="1"/>
    </xf>
    <xf numFmtId="0" fontId="5" fillId="0" borderId="0" xfId="0" applyFont="1" applyAlignment="1">
      <alignment vertical="center"/>
    </xf>
    <xf numFmtId="0" fontId="5" fillId="0" borderId="0" xfId="0"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wrapText="1"/>
    </xf>
    <xf numFmtId="0" fontId="9" fillId="2" borderId="12" xfId="3"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8" xfId="3" applyFont="1" applyFill="1" applyBorder="1" applyAlignment="1">
      <alignment horizontal="center" vertical="center" wrapText="1"/>
    </xf>
    <xf numFmtId="0" fontId="9" fillId="2" borderId="3" xfId="3" applyFont="1" applyFill="1" applyBorder="1" applyAlignment="1">
      <alignment horizontal="center" vertical="center" wrapText="1"/>
    </xf>
    <xf numFmtId="41" fontId="9" fillId="0" borderId="0" xfId="3" applyNumberFormat="1" applyFont="1" applyFill="1" applyBorder="1" applyAlignment="1">
      <alignment vertical="center"/>
    </xf>
    <xf numFmtId="41" fontId="9" fillId="0" borderId="0" xfId="3" applyNumberFormat="1" applyFont="1" applyFill="1" applyBorder="1" applyAlignment="1">
      <alignment horizontal="left" vertical="center" wrapText="1"/>
    </xf>
    <xf numFmtId="41" fontId="10" fillId="0" borderId="0" xfId="2" applyNumberFormat="1" applyFont="1" applyFill="1" applyBorder="1" applyAlignment="1">
      <alignment horizontal="center" vertical="center"/>
    </xf>
    <xf numFmtId="41" fontId="9" fillId="0" borderId="18" xfId="3" applyNumberFormat="1" applyFont="1" applyFill="1" applyBorder="1" applyAlignment="1">
      <alignment vertical="center"/>
    </xf>
    <xf numFmtId="41" fontId="2" fillId="0" borderId="19" xfId="0" applyNumberFormat="1" applyFont="1" applyBorder="1"/>
    <xf numFmtId="0" fontId="2" fillId="0" borderId="0" xfId="0" applyFont="1" applyBorder="1" applyAlignment="1">
      <alignment horizontal="right"/>
    </xf>
    <xf numFmtId="41" fontId="9" fillId="0" borderId="20" xfId="3" applyNumberFormat="1" applyFont="1" applyFill="1" applyBorder="1" applyAlignment="1">
      <alignment vertical="center" wrapText="1"/>
    </xf>
    <xf numFmtId="41" fontId="9" fillId="0" borderId="21" xfId="3" applyNumberFormat="1" applyFont="1" applyFill="1" applyBorder="1" applyAlignment="1">
      <alignment vertical="center" wrapText="1"/>
    </xf>
    <xf numFmtId="41" fontId="9" fillId="0" borderId="22" xfId="3" applyNumberFormat="1" applyFont="1" applyFill="1" applyBorder="1" applyAlignment="1">
      <alignment vertical="center" wrapText="1"/>
    </xf>
    <xf numFmtId="166" fontId="12" fillId="2" borderId="3" xfId="2" applyNumberFormat="1" applyFont="1" applyFill="1" applyBorder="1" applyAlignment="1">
      <alignment horizontal="center" vertical="center"/>
    </xf>
    <xf numFmtId="166" fontId="10" fillId="2" borderId="14" xfId="2" applyNumberFormat="1" applyFont="1" applyFill="1" applyBorder="1" applyAlignment="1">
      <alignment horizontal="center" vertical="center"/>
    </xf>
    <xf numFmtId="166" fontId="12" fillId="0" borderId="3" xfId="2" applyNumberFormat="1" applyFont="1" applyFill="1" applyBorder="1" applyAlignment="1">
      <alignment horizontal="center" vertical="center"/>
    </xf>
    <xf numFmtId="166" fontId="9" fillId="2" borderId="5" xfId="2" applyNumberFormat="1" applyFont="1" applyFill="1" applyBorder="1" applyAlignment="1">
      <alignment horizontal="center" vertical="center" wrapText="1"/>
    </xf>
    <xf numFmtId="166" fontId="9" fillId="2" borderId="6" xfId="2" applyNumberFormat="1" applyFont="1" applyFill="1" applyBorder="1" applyAlignment="1">
      <alignment horizontal="center" vertical="center" wrapText="1"/>
    </xf>
    <xf numFmtId="0" fontId="5" fillId="0" borderId="2" xfId="0" applyFont="1" applyBorder="1"/>
    <xf numFmtId="49" fontId="13" fillId="0" borderId="0" xfId="0" applyNumberFormat="1" applyFont="1" applyAlignment="1">
      <alignment vertical="center" wrapText="1"/>
    </xf>
    <xf numFmtId="0" fontId="6" fillId="0" borderId="0" xfId="0" applyFont="1" applyBorder="1"/>
    <xf numFmtId="0" fontId="6" fillId="0" borderId="0" xfId="0" applyFont="1" applyBorder="1" applyAlignment="1">
      <alignment horizontal="center" vertical="center"/>
    </xf>
    <xf numFmtId="0" fontId="14" fillId="0" borderId="0" xfId="0" applyFont="1" applyBorder="1"/>
    <xf numFmtId="0" fontId="14" fillId="0" borderId="0" xfId="0" applyFont="1"/>
    <xf numFmtId="166" fontId="10" fillId="0" borderId="14" xfId="2" applyNumberFormat="1" applyFont="1" applyFill="1" applyBorder="1" applyAlignment="1">
      <alignment horizontal="center" vertical="center"/>
    </xf>
    <xf numFmtId="166" fontId="10" fillId="0" borderId="17" xfId="2" applyNumberFormat="1" applyFont="1" applyFill="1" applyBorder="1" applyAlignment="1">
      <alignment horizontal="center" vertical="center"/>
    </xf>
    <xf numFmtId="0" fontId="11" fillId="0" borderId="0" xfId="0" applyFont="1" applyAlignment="1">
      <alignment vertical="center" wrapText="1"/>
    </xf>
    <xf numFmtId="0" fontId="11" fillId="0" borderId="0" xfId="0" applyFont="1" applyAlignment="1">
      <alignment horizontal="left" vertical="center" wrapText="1"/>
    </xf>
    <xf numFmtId="0" fontId="9" fillId="2" borderId="12" xfId="3"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8" xfId="3" applyFont="1" applyFill="1" applyBorder="1" applyAlignment="1">
      <alignment horizontal="center" vertical="center" wrapText="1"/>
    </xf>
    <xf numFmtId="0" fontId="9" fillId="2" borderId="3" xfId="3" applyFont="1" applyFill="1" applyBorder="1" applyAlignment="1">
      <alignment horizontal="center" vertical="center" wrapText="1"/>
    </xf>
    <xf numFmtId="0" fontId="11" fillId="0" borderId="0" xfId="0" applyFont="1" applyAlignment="1">
      <alignment horizontal="left" vertical="center"/>
    </xf>
    <xf numFmtId="166" fontId="10" fillId="2" borderId="24" xfId="2" applyNumberFormat="1" applyFont="1" applyFill="1" applyBorder="1" applyAlignment="1">
      <alignment horizontal="center" vertical="center"/>
    </xf>
    <xf numFmtId="166" fontId="9" fillId="2" borderId="25" xfId="2" applyNumberFormat="1" applyFont="1" applyFill="1" applyBorder="1" applyAlignment="1">
      <alignment horizontal="center" vertical="center" wrapText="1"/>
    </xf>
    <xf numFmtId="166" fontId="10" fillId="2" borderId="3" xfId="2" applyNumberFormat="1" applyFont="1" applyFill="1" applyBorder="1" applyAlignment="1">
      <alignment horizontal="center" vertical="center"/>
    </xf>
    <xf numFmtId="166" fontId="9" fillId="2" borderId="26" xfId="2" applyNumberFormat="1" applyFont="1" applyFill="1" applyBorder="1" applyAlignment="1">
      <alignment horizontal="center" vertical="center"/>
    </xf>
    <xf numFmtId="166" fontId="9" fillId="2" borderId="16" xfId="2" applyNumberFormat="1" applyFont="1" applyFill="1" applyBorder="1" applyAlignment="1">
      <alignment horizontal="center" vertical="center"/>
    </xf>
    <xf numFmtId="166" fontId="10" fillId="2" borderId="16" xfId="2" applyNumberFormat="1" applyFont="1" applyFill="1" applyBorder="1" applyAlignment="1">
      <alignment horizontal="center" vertical="center"/>
    </xf>
    <xf numFmtId="166" fontId="10" fillId="2" borderId="26" xfId="2" applyNumberFormat="1" applyFont="1" applyFill="1" applyBorder="1" applyAlignment="1">
      <alignment horizontal="center" vertical="center"/>
    </xf>
    <xf numFmtId="49" fontId="12" fillId="0" borderId="0" xfId="0" applyNumberFormat="1" applyFont="1" applyAlignment="1">
      <alignment vertical="center" wrapText="1"/>
    </xf>
    <xf numFmtId="0" fontId="0" fillId="0" borderId="0" xfId="0" applyAlignment="1">
      <alignment vertical="center" wrapText="1"/>
    </xf>
    <xf numFmtId="0" fontId="11" fillId="0" borderId="0" xfId="0" applyFont="1" applyAlignment="1">
      <alignment vertical="center" wrapText="1"/>
    </xf>
    <xf numFmtId="0" fontId="11" fillId="0" borderId="0" xfId="0" applyNumberFormat="1" applyFont="1" applyAlignment="1">
      <alignment horizontal="left" vertical="top" wrapText="1"/>
    </xf>
    <xf numFmtId="0" fontId="11" fillId="0" borderId="0" xfId="0" applyFont="1" applyAlignment="1">
      <alignment horizontal="left" vertical="center" wrapText="1"/>
    </xf>
    <xf numFmtId="0" fontId="9" fillId="2" borderId="12" xfId="3" applyFont="1" applyFill="1" applyBorder="1" applyAlignment="1">
      <alignment horizontal="center" vertical="center" wrapText="1"/>
    </xf>
    <xf numFmtId="0" fontId="9" fillId="2" borderId="14" xfId="3"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13" xfId="3" applyFont="1" applyFill="1" applyBorder="1" applyAlignment="1">
      <alignment horizontal="center" vertical="center" wrapText="1"/>
    </xf>
    <xf numFmtId="0" fontId="9" fillId="2" borderId="8" xfId="3" applyFont="1" applyFill="1" applyBorder="1" applyAlignment="1">
      <alignment horizontal="center" vertical="center" wrapText="1"/>
    </xf>
    <xf numFmtId="0" fontId="9" fillId="2" borderId="3" xfId="3" applyFont="1" applyFill="1" applyBorder="1" applyAlignment="1">
      <alignment horizontal="center" vertical="center" wrapText="1"/>
    </xf>
    <xf numFmtId="0" fontId="9" fillId="2" borderId="9" xfId="3" applyFont="1" applyFill="1" applyBorder="1" applyAlignment="1">
      <alignment horizontal="center" vertical="center" wrapText="1"/>
    </xf>
    <xf numFmtId="0" fontId="9" fillId="2" borderId="10" xfId="3" applyFont="1" applyFill="1" applyBorder="1" applyAlignment="1">
      <alignment horizontal="center" vertical="center" wrapText="1"/>
    </xf>
    <xf numFmtId="0" fontId="9" fillId="2" borderId="11" xfId="3" applyFont="1" applyFill="1" applyBorder="1" applyAlignment="1">
      <alignment horizontal="center" vertical="center" wrapText="1"/>
    </xf>
    <xf numFmtId="0" fontId="5" fillId="0" borderId="1" xfId="0" applyFont="1" applyBorder="1" applyAlignment="1">
      <alignment horizontal="left"/>
    </xf>
    <xf numFmtId="0" fontId="8" fillId="0" borderId="0" xfId="0" applyFont="1" applyAlignment="1">
      <alignment horizontal="center"/>
    </xf>
    <xf numFmtId="0" fontId="5" fillId="0" borderId="1" xfId="0"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right"/>
    </xf>
    <xf numFmtId="0" fontId="5" fillId="0" borderId="2" xfId="0" applyFont="1" applyBorder="1" applyAlignment="1">
      <alignment horizontal="center"/>
    </xf>
    <xf numFmtId="0" fontId="5" fillId="0" borderId="2" xfId="0" applyFont="1" applyBorder="1" applyAlignment="1">
      <alignment horizontal="left"/>
    </xf>
    <xf numFmtId="0" fontId="6" fillId="0" borderId="0" xfId="0" applyFont="1" applyAlignment="1">
      <alignment wrapText="1"/>
    </xf>
    <xf numFmtId="0" fontId="0" fillId="0" borderId="0" xfId="0" applyAlignment="1">
      <alignment wrapText="1"/>
    </xf>
    <xf numFmtId="0" fontId="14" fillId="0" borderId="0" xfId="0" applyFont="1" applyBorder="1" applyAlignment="1">
      <alignment wrapText="1"/>
    </xf>
    <xf numFmtId="41" fontId="9" fillId="0" borderId="23" xfId="3" applyNumberFormat="1" applyFont="1" applyFill="1" applyBorder="1" applyAlignment="1">
      <alignment horizontal="left" vertical="center"/>
    </xf>
    <xf numFmtId="41" fontId="9" fillId="0" borderId="21" xfId="3" applyNumberFormat="1" applyFont="1" applyFill="1" applyBorder="1" applyAlignment="1">
      <alignment horizontal="left" vertical="center"/>
    </xf>
    <xf numFmtId="41" fontId="9" fillId="0" borderId="22" xfId="3" applyNumberFormat="1" applyFont="1" applyFill="1" applyBorder="1" applyAlignment="1">
      <alignment horizontal="left" vertical="center"/>
    </xf>
    <xf numFmtId="0" fontId="9" fillId="2" borderId="27" xfId="3" applyFont="1" applyFill="1" applyBorder="1" applyAlignment="1">
      <alignment horizontal="center" vertical="center" wrapText="1"/>
    </xf>
    <xf numFmtId="0" fontId="9" fillId="2" borderId="24" xfId="3" applyFont="1" applyFill="1" applyBorder="1" applyAlignment="1">
      <alignment horizontal="center" vertical="center" wrapText="1"/>
    </xf>
  </cellXfs>
  <cellStyles count="4">
    <cellStyle name="Обычный" xfId="0" builtinId="0"/>
    <cellStyle name="Обычный 2" xfId="3"/>
    <cellStyle name="Стиль 1"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78"/>
  <sheetViews>
    <sheetView tabSelected="1" zoomScale="55" zoomScaleNormal="55" workbookViewId="0">
      <selection activeCell="I38" sqref="I38"/>
    </sheetView>
  </sheetViews>
  <sheetFormatPr defaultRowHeight="18.75" x14ac:dyDescent="0.3"/>
  <cols>
    <col min="1" max="1" width="9.42578125" style="3" customWidth="1"/>
    <col min="2" max="2" width="82.7109375" style="3" customWidth="1"/>
    <col min="3" max="3" width="15.7109375" style="1" bestFit="1" customWidth="1"/>
    <col min="4" max="4" width="17.7109375" style="1" customWidth="1"/>
    <col min="5" max="8" width="16.7109375" style="1" customWidth="1"/>
    <col min="9" max="9" width="23.140625" style="1" customWidth="1"/>
    <col min="10" max="10" width="22.7109375" style="3" customWidth="1"/>
    <col min="11" max="11" width="10.85546875" style="3" customWidth="1"/>
    <col min="12" max="12" width="9.140625" style="3"/>
    <col min="13" max="13" width="38.28515625" style="3" hidden="1" customWidth="1"/>
    <col min="14" max="14" width="13.7109375" style="3" hidden="1" customWidth="1"/>
    <col min="15" max="15" width="26.85546875" style="3" hidden="1" customWidth="1"/>
    <col min="16" max="16" width="23.140625" style="3" hidden="1" customWidth="1"/>
    <col min="17" max="17" width="35.7109375" style="3" hidden="1" customWidth="1"/>
    <col min="18" max="18" width="0" style="3" hidden="1" customWidth="1"/>
    <col min="19" max="19" width="9.7109375" style="3" hidden="1" customWidth="1"/>
    <col min="20" max="252" width="9.140625" style="3"/>
    <col min="253" max="253" width="7" style="3" customWidth="1"/>
    <col min="254" max="254" width="49.140625" style="3" customWidth="1"/>
    <col min="255" max="255" width="11" style="3" customWidth="1"/>
    <col min="256" max="258" width="12.140625" style="3" customWidth="1"/>
    <col min="259" max="259" width="11" style="3" customWidth="1"/>
    <col min="260" max="260" width="11.85546875" style="3" customWidth="1"/>
    <col min="261" max="261" width="12.7109375" style="3" customWidth="1"/>
    <col min="262" max="262" width="9.140625" style="3"/>
    <col min="263" max="263" width="10.85546875" style="3" customWidth="1"/>
    <col min="264" max="508" width="9.140625" style="3"/>
    <col min="509" max="509" width="7" style="3" customWidth="1"/>
    <col min="510" max="510" width="49.140625" style="3" customWidth="1"/>
    <col min="511" max="511" width="11" style="3" customWidth="1"/>
    <col min="512" max="514" width="12.140625" style="3" customWidth="1"/>
    <col min="515" max="515" width="11" style="3" customWidth="1"/>
    <col min="516" max="516" width="11.85546875" style="3" customWidth="1"/>
    <col min="517" max="517" width="12.7109375" style="3" customWidth="1"/>
    <col min="518" max="518" width="9.140625" style="3"/>
    <col min="519" max="519" width="10.85546875" style="3" customWidth="1"/>
    <col min="520" max="764" width="9.140625" style="3"/>
    <col min="765" max="765" width="7" style="3" customWidth="1"/>
    <col min="766" max="766" width="49.140625" style="3" customWidth="1"/>
    <col min="767" max="767" width="11" style="3" customWidth="1"/>
    <col min="768" max="770" width="12.140625" style="3" customWidth="1"/>
    <col min="771" max="771" width="11" style="3" customWidth="1"/>
    <col min="772" max="772" width="11.85546875" style="3" customWidth="1"/>
    <col min="773" max="773" width="12.7109375" style="3" customWidth="1"/>
    <col min="774" max="774" width="9.140625" style="3"/>
    <col min="775" max="775" width="10.85546875" style="3" customWidth="1"/>
    <col min="776" max="1020" width="9.140625" style="3"/>
    <col min="1021" max="1021" width="7" style="3" customWidth="1"/>
    <col min="1022" max="1022" width="49.140625" style="3" customWidth="1"/>
    <col min="1023" max="1023" width="11" style="3" customWidth="1"/>
    <col min="1024" max="1026" width="12.140625" style="3" customWidth="1"/>
    <col min="1027" max="1027" width="11" style="3" customWidth="1"/>
    <col min="1028" max="1028" width="11.85546875" style="3" customWidth="1"/>
    <col min="1029" max="1029" width="12.7109375" style="3" customWidth="1"/>
    <col min="1030" max="1030" width="9.140625" style="3"/>
    <col min="1031" max="1031" width="10.85546875" style="3" customWidth="1"/>
    <col min="1032" max="1276" width="9.140625" style="3"/>
    <col min="1277" max="1277" width="7" style="3" customWidth="1"/>
    <col min="1278" max="1278" width="49.140625" style="3" customWidth="1"/>
    <col min="1279" max="1279" width="11" style="3" customWidth="1"/>
    <col min="1280" max="1282" width="12.140625" style="3" customWidth="1"/>
    <col min="1283" max="1283" width="11" style="3" customWidth="1"/>
    <col min="1284" max="1284" width="11.85546875" style="3" customWidth="1"/>
    <col min="1285" max="1285" width="12.7109375" style="3" customWidth="1"/>
    <col min="1286" max="1286" width="9.140625" style="3"/>
    <col min="1287" max="1287" width="10.85546875" style="3" customWidth="1"/>
    <col min="1288" max="1532" width="9.140625" style="3"/>
    <col min="1533" max="1533" width="7" style="3" customWidth="1"/>
    <col min="1534" max="1534" width="49.140625" style="3" customWidth="1"/>
    <col min="1535" max="1535" width="11" style="3" customWidth="1"/>
    <col min="1536" max="1538" width="12.140625" style="3" customWidth="1"/>
    <col min="1539" max="1539" width="11" style="3" customWidth="1"/>
    <col min="1540" max="1540" width="11.85546875" style="3" customWidth="1"/>
    <col min="1541" max="1541" width="12.7109375" style="3" customWidth="1"/>
    <col min="1542" max="1542" width="9.140625" style="3"/>
    <col min="1543" max="1543" width="10.85546875" style="3" customWidth="1"/>
    <col min="1544" max="1788" width="9.140625" style="3"/>
    <col min="1789" max="1789" width="7" style="3" customWidth="1"/>
    <col min="1790" max="1790" width="49.140625" style="3" customWidth="1"/>
    <col min="1791" max="1791" width="11" style="3" customWidth="1"/>
    <col min="1792" max="1794" width="12.140625" style="3" customWidth="1"/>
    <col min="1795" max="1795" width="11" style="3" customWidth="1"/>
    <col min="1796" max="1796" width="11.85546875" style="3" customWidth="1"/>
    <col min="1797" max="1797" width="12.7109375" style="3" customWidth="1"/>
    <col min="1798" max="1798" width="9.140625" style="3"/>
    <col min="1799" max="1799" width="10.85546875" style="3" customWidth="1"/>
    <col min="1800" max="2044" width="9.140625" style="3"/>
    <col min="2045" max="2045" width="7" style="3" customWidth="1"/>
    <col min="2046" max="2046" width="49.140625" style="3" customWidth="1"/>
    <col min="2047" max="2047" width="11" style="3" customWidth="1"/>
    <col min="2048" max="2050" width="12.140625" style="3" customWidth="1"/>
    <col min="2051" max="2051" width="11" style="3" customWidth="1"/>
    <col min="2052" max="2052" width="11.85546875" style="3" customWidth="1"/>
    <col min="2053" max="2053" width="12.7109375" style="3" customWidth="1"/>
    <col min="2054" max="2054" width="9.140625" style="3"/>
    <col min="2055" max="2055" width="10.85546875" style="3" customWidth="1"/>
    <col min="2056" max="2300" width="9.140625" style="3"/>
    <col min="2301" max="2301" width="7" style="3" customWidth="1"/>
    <col min="2302" max="2302" width="49.140625" style="3" customWidth="1"/>
    <col min="2303" max="2303" width="11" style="3" customWidth="1"/>
    <col min="2304" max="2306" width="12.140625" style="3" customWidth="1"/>
    <col min="2307" max="2307" width="11" style="3" customWidth="1"/>
    <col min="2308" max="2308" width="11.85546875" style="3" customWidth="1"/>
    <col min="2309" max="2309" width="12.7109375" style="3" customWidth="1"/>
    <col min="2310" max="2310" width="9.140625" style="3"/>
    <col min="2311" max="2311" width="10.85546875" style="3" customWidth="1"/>
    <col min="2312" max="2556" width="9.140625" style="3"/>
    <col min="2557" max="2557" width="7" style="3" customWidth="1"/>
    <col min="2558" max="2558" width="49.140625" style="3" customWidth="1"/>
    <col min="2559" max="2559" width="11" style="3" customWidth="1"/>
    <col min="2560" max="2562" width="12.140625" style="3" customWidth="1"/>
    <col min="2563" max="2563" width="11" style="3" customWidth="1"/>
    <col min="2564" max="2564" width="11.85546875" style="3" customWidth="1"/>
    <col min="2565" max="2565" width="12.7109375" style="3" customWidth="1"/>
    <col min="2566" max="2566" width="9.140625" style="3"/>
    <col min="2567" max="2567" width="10.85546875" style="3" customWidth="1"/>
    <col min="2568" max="2812" width="9.140625" style="3"/>
    <col min="2813" max="2813" width="7" style="3" customWidth="1"/>
    <col min="2814" max="2814" width="49.140625" style="3" customWidth="1"/>
    <col min="2815" max="2815" width="11" style="3" customWidth="1"/>
    <col min="2816" max="2818" width="12.140625" style="3" customWidth="1"/>
    <col min="2819" max="2819" width="11" style="3" customWidth="1"/>
    <col min="2820" max="2820" width="11.85546875" style="3" customWidth="1"/>
    <col min="2821" max="2821" width="12.7109375" style="3" customWidth="1"/>
    <col min="2822" max="2822" width="9.140625" style="3"/>
    <col min="2823" max="2823" width="10.85546875" style="3" customWidth="1"/>
    <col min="2824" max="3068" width="9.140625" style="3"/>
    <col min="3069" max="3069" width="7" style="3" customWidth="1"/>
    <col min="3070" max="3070" width="49.140625" style="3" customWidth="1"/>
    <col min="3071" max="3071" width="11" style="3" customWidth="1"/>
    <col min="3072" max="3074" width="12.140625" style="3" customWidth="1"/>
    <col min="3075" max="3075" width="11" style="3" customWidth="1"/>
    <col min="3076" max="3076" width="11.85546875" style="3" customWidth="1"/>
    <col min="3077" max="3077" width="12.7109375" style="3" customWidth="1"/>
    <col min="3078" max="3078" width="9.140625" style="3"/>
    <col min="3079" max="3079" width="10.85546875" style="3" customWidth="1"/>
    <col min="3080" max="3324" width="9.140625" style="3"/>
    <col min="3325" max="3325" width="7" style="3" customWidth="1"/>
    <col min="3326" max="3326" width="49.140625" style="3" customWidth="1"/>
    <col min="3327" max="3327" width="11" style="3" customWidth="1"/>
    <col min="3328" max="3330" width="12.140625" style="3" customWidth="1"/>
    <col min="3331" max="3331" width="11" style="3" customWidth="1"/>
    <col min="3332" max="3332" width="11.85546875" style="3" customWidth="1"/>
    <col min="3333" max="3333" width="12.7109375" style="3" customWidth="1"/>
    <col min="3334" max="3334" width="9.140625" style="3"/>
    <col min="3335" max="3335" width="10.85546875" style="3" customWidth="1"/>
    <col min="3336" max="3580" width="9.140625" style="3"/>
    <col min="3581" max="3581" width="7" style="3" customWidth="1"/>
    <col min="3582" max="3582" width="49.140625" style="3" customWidth="1"/>
    <col min="3583" max="3583" width="11" style="3" customWidth="1"/>
    <col min="3584" max="3586" width="12.140625" style="3" customWidth="1"/>
    <col min="3587" max="3587" width="11" style="3" customWidth="1"/>
    <col min="3588" max="3588" width="11.85546875" style="3" customWidth="1"/>
    <col min="3589" max="3589" width="12.7109375" style="3" customWidth="1"/>
    <col min="3590" max="3590" width="9.140625" style="3"/>
    <col min="3591" max="3591" width="10.85546875" style="3" customWidth="1"/>
    <col min="3592" max="3836" width="9.140625" style="3"/>
    <col min="3837" max="3837" width="7" style="3" customWidth="1"/>
    <col min="3838" max="3838" width="49.140625" style="3" customWidth="1"/>
    <col min="3839" max="3839" width="11" style="3" customWidth="1"/>
    <col min="3840" max="3842" width="12.140625" style="3" customWidth="1"/>
    <col min="3843" max="3843" width="11" style="3" customWidth="1"/>
    <col min="3844" max="3844" width="11.85546875" style="3" customWidth="1"/>
    <col min="3845" max="3845" width="12.7109375" style="3" customWidth="1"/>
    <col min="3846" max="3846" width="9.140625" style="3"/>
    <col min="3847" max="3847" width="10.85546875" style="3" customWidth="1"/>
    <col min="3848" max="4092" width="9.140625" style="3"/>
    <col min="4093" max="4093" width="7" style="3" customWidth="1"/>
    <col min="4094" max="4094" width="49.140625" style="3" customWidth="1"/>
    <col min="4095" max="4095" width="11" style="3" customWidth="1"/>
    <col min="4096" max="4098" width="12.140625" style="3" customWidth="1"/>
    <col min="4099" max="4099" width="11" style="3" customWidth="1"/>
    <col min="4100" max="4100" width="11.85546875" style="3" customWidth="1"/>
    <col min="4101" max="4101" width="12.7109375" style="3" customWidth="1"/>
    <col min="4102" max="4102" width="9.140625" style="3"/>
    <col min="4103" max="4103" width="10.85546875" style="3" customWidth="1"/>
    <col min="4104" max="4348" width="9.140625" style="3"/>
    <col min="4349" max="4349" width="7" style="3" customWidth="1"/>
    <col min="4350" max="4350" width="49.140625" style="3" customWidth="1"/>
    <col min="4351" max="4351" width="11" style="3" customWidth="1"/>
    <col min="4352" max="4354" width="12.140625" style="3" customWidth="1"/>
    <col min="4355" max="4355" width="11" style="3" customWidth="1"/>
    <col min="4356" max="4356" width="11.85546875" style="3" customWidth="1"/>
    <col min="4357" max="4357" width="12.7109375" style="3" customWidth="1"/>
    <col min="4358" max="4358" width="9.140625" style="3"/>
    <col min="4359" max="4359" width="10.85546875" style="3" customWidth="1"/>
    <col min="4360" max="4604" width="9.140625" style="3"/>
    <col min="4605" max="4605" width="7" style="3" customWidth="1"/>
    <col min="4606" max="4606" width="49.140625" style="3" customWidth="1"/>
    <col min="4607" max="4607" width="11" style="3" customWidth="1"/>
    <col min="4608" max="4610" width="12.140625" style="3" customWidth="1"/>
    <col min="4611" max="4611" width="11" style="3" customWidth="1"/>
    <col min="4612" max="4612" width="11.85546875" style="3" customWidth="1"/>
    <col min="4613" max="4613" width="12.7109375" style="3" customWidth="1"/>
    <col min="4614" max="4614" width="9.140625" style="3"/>
    <col min="4615" max="4615" width="10.85546875" style="3" customWidth="1"/>
    <col min="4616" max="4860" width="9.140625" style="3"/>
    <col min="4861" max="4861" width="7" style="3" customWidth="1"/>
    <col min="4862" max="4862" width="49.140625" style="3" customWidth="1"/>
    <col min="4863" max="4863" width="11" style="3" customWidth="1"/>
    <col min="4864" max="4866" width="12.140625" style="3" customWidth="1"/>
    <col min="4867" max="4867" width="11" style="3" customWidth="1"/>
    <col min="4868" max="4868" width="11.85546875" style="3" customWidth="1"/>
    <col min="4869" max="4869" width="12.7109375" style="3" customWidth="1"/>
    <col min="4870" max="4870" width="9.140625" style="3"/>
    <col min="4871" max="4871" width="10.85546875" style="3" customWidth="1"/>
    <col min="4872" max="5116" width="9.140625" style="3"/>
    <col min="5117" max="5117" width="7" style="3" customWidth="1"/>
    <col min="5118" max="5118" width="49.140625" style="3" customWidth="1"/>
    <col min="5119" max="5119" width="11" style="3" customWidth="1"/>
    <col min="5120" max="5122" width="12.140625" style="3" customWidth="1"/>
    <col min="5123" max="5123" width="11" style="3" customWidth="1"/>
    <col min="5124" max="5124" width="11.85546875" style="3" customWidth="1"/>
    <col min="5125" max="5125" width="12.7109375" style="3" customWidth="1"/>
    <col min="5126" max="5126" width="9.140625" style="3"/>
    <col min="5127" max="5127" width="10.85546875" style="3" customWidth="1"/>
    <col min="5128" max="5372" width="9.140625" style="3"/>
    <col min="5373" max="5373" width="7" style="3" customWidth="1"/>
    <col min="5374" max="5374" width="49.140625" style="3" customWidth="1"/>
    <col min="5375" max="5375" width="11" style="3" customWidth="1"/>
    <col min="5376" max="5378" width="12.140625" style="3" customWidth="1"/>
    <col min="5379" max="5379" width="11" style="3" customWidth="1"/>
    <col min="5380" max="5380" width="11.85546875" style="3" customWidth="1"/>
    <col min="5381" max="5381" width="12.7109375" style="3" customWidth="1"/>
    <col min="5382" max="5382" width="9.140625" style="3"/>
    <col min="5383" max="5383" width="10.85546875" style="3" customWidth="1"/>
    <col min="5384" max="5628" width="9.140625" style="3"/>
    <col min="5629" max="5629" width="7" style="3" customWidth="1"/>
    <col min="5630" max="5630" width="49.140625" style="3" customWidth="1"/>
    <col min="5631" max="5631" width="11" style="3" customWidth="1"/>
    <col min="5632" max="5634" width="12.140625" style="3" customWidth="1"/>
    <col min="5635" max="5635" width="11" style="3" customWidth="1"/>
    <col min="5636" max="5636" width="11.85546875" style="3" customWidth="1"/>
    <col min="5637" max="5637" width="12.7109375" style="3" customWidth="1"/>
    <col min="5638" max="5638" width="9.140625" style="3"/>
    <col min="5639" max="5639" width="10.85546875" style="3" customWidth="1"/>
    <col min="5640" max="5884" width="9.140625" style="3"/>
    <col min="5885" max="5885" width="7" style="3" customWidth="1"/>
    <col min="5886" max="5886" width="49.140625" style="3" customWidth="1"/>
    <col min="5887" max="5887" width="11" style="3" customWidth="1"/>
    <col min="5888" max="5890" width="12.140625" style="3" customWidth="1"/>
    <col min="5891" max="5891" width="11" style="3" customWidth="1"/>
    <col min="5892" max="5892" width="11.85546875" style="3" customWidth="1"/>
    <col min="5893" max="5893" width="12.7109375" style="3" customWidth="1"/>
    <col min="5894" max="5894" width="9.140625" style="3"/>
    <col min="5895" max="5895" width="10.85546875" style="3" customWidth="1"/>
    <col min="5896" max="6140" width="9.140625" style="3"/>
    <col min="6141" max="6141" width="7" style="3" customWidth="1"/>
    <col min="6142" max="6142" width="49.140625" style="3" customWidth="1"/>
    <col min="6143" max="6143" width="11" style="3" customWidth="1"/>
    <col min="6144" max="6146" width="12.140625" style="3" customWidth="1"/>
    <col min="6147" max="6147" width="11" style="3" customWidth="1"/>
    <col min="6148" max="6148" width="11.85546875" style="3" customWidth="1"/>
    <col min="6149" max="6149" width="12.7109375" style="3" customWidth="1"/>
    <col min="6150" max="6150" width="9.140625" style="3"/>
    <col min="6151" max="6151" width="10.85546875" style="3" customWidth="1"/>
    <col min="6152" max="6396" width="9.140625" style="3"/>
    <col min="6397" max="6397" width="7" style="3" customWidth="1"/>
    <col min="6398" max="6398" width="49.140625" style="3" customWidth="1"/>
    <col min="6399" max="6399" width="11" style="3" customWidth="1"/>
    <col min="6400" max="6402" width="12.140625" style="3" customWidth="1"/>
    <col min="6403" max="6403" width="11" style="3" customWidth="1"/>
    <col min="6404" max="6404" width="11.85546875" style="3" customWidth="1"/>
    <col min="6405" max="6405" width="12.7109375" style="3" customWidth="1"/>
    <col min="6406" max="6406" width="9.140625" style="3"/>
    <col min="6407" max="6407" width="10.85546875" style="3" customWidth="1"/>
    <col min="6408" max="6652" width="9.140625" style="3"/>
    <col min="6653" max="6653" width="7" style="3" customWidth="1"/>
    <col min="6654" max="6654" width="49.140625" style="3" customWidth="1"/>
    <col min="6655" max="6655" width="11" style="3" customWidth="1"/>
    <col min="6656" max="6658" width="12.140625" style="3" customWidth="1"/>
    <col min="6659" max="6659" width="11" style="3" customWidth="1"/>
    <col min="6660" max="6660" width="11.85546875" style="3" customWidth="1"/>
    <col min="6661" max="6661" width="12.7109375" style="3" customWidth="1"/>
    <col min="6662" max="6662" width="9.140625" style="3"/>
    <col min="6663" max="6663" width="10.85546875" style="3" customWidth="1"/>
    <col min="6664" max="6908" width="9.140625" style="3"/>
    <col min="6909" max="6909" width="7" style="3" customWidth="1"/>
    <col min="6910" max="6910" width="49.140625" style="3" customWidth="1"/>
    <col min="6911" max="6911" width="11" style="3" customWidth="1"/>
    <col min="6912" max="6914" width="12.140625" style="3" customWidth="1"/>
    <col min="6915" max="6915" width="11" style="3" customWidth="1"/>
    <col min="6916" max="6916" width="11.85546875" style="3" customWidth="1"/>
    <col min="6917" max="6917" width="12.7109375" style="3" customWidth="1"/>
    <col min="6918" max="6918" width="9.140625" style="3"/>
    <col min="6919" max="6919" width="10.85546875" style="3" customWidth="1"/>
    <col min="6920" max="7164" width="9.140625" style="3"/>
    <col min="7165" max="7165" width="7" style="3" customWidth="1"/>
    <col min="7166" max="7166" width="49.140625" style="3" customWidth="1"/>
    <col min="7167" max="7167" width="11" style="3" customWidth="1"/>
    <col min="7168" max="7170" width="12.140625" style="3" customWidth="1"/>
    <col min="7171" max="7171" width="11" style="3" customWidth="1"/>
    <col min="7172" max="7172" width="11.85546875" style="3" customWidth="1"/>
    <col min="7173" max="7173" width="12.7109375" style="3" customWidth="1"/>
    <col min="7174" max="7174" width="9.140625" style="3"/>
    <col min="7175" max="7175" width="10.85546875" style="3" customWidth="1"/>
    <col min="7176" max="7420" width="9.140625" style="3"/>
    <col min="7421" max="7421" width="7" style="3" customWidth="1"/>
    <col min="7422" max="7422" width="49.140625" style="3" customWidth="1"/>
    <col min="7423" max="7423" width="11" style="3" customWidth="1"/>
    <col min="7424" max="7426" width="12.140625" style="3" customWidth="1"/>
    <col min="7427" max="7427" width="11" style="3" customWidth="1"/>
    <col min="7428" max="7428" width="11.85546875" style="3" customWidth="1"/>
    <col min="7429" max="7429" width="12.7109375" style="3" customWidth="1"/>
    <col min="7430" max="7430" width="9.140625" style="3"/>
    <col min="7431" max="7431" width="10.85546875" style="3" customWidth="1"/>
    <col min="7432" max="7676" width="9.140625" style="3"/>
    <col min="7677" max="7677" width="7" style="3" customWidth="1"/>
    <col min="7678" max="7678" width="49.140625" style="3" customWidth="1"/>
    <col min="7679" max="7679" width="11" style="3" customWidth="1"/>
    <col min="7680" max="7682" width="12.140625" style="3" customWidth="1"/>
    <col min="7683" max="7683" width="11" style="3" customWidth="1"/>
    <col min="7684" max="7684" width="11.85546875" style="3" customWidth="1"/>
    <col min="7685" max="7685" width="12.7109375" style="3" customWidth="1"/>
    <col min="7686" max="7686" width="9.140625" style="3"/>
    <col min="7687" max="7687" width="10.85546875" style="3" customWidth="1"/>
    <col min="7688" max="7932" width="9.140625" style="3"/>
    <col min="7933" max="7933" width="7" style="3" customWidth="1"/>
    <col min="7934" max="7934" width="49.140625" style="3" customWidth="1"/>
    <col min="7935" max="7935" width="11" style="3" customWidth="1"/>
    <col min="7936" max="7938" width="12.140625" style="3" customWidth="1"/>
    <col min="7939" max="7939" width="11" style="3" customWidth="1"/>
    <col min="7940" max="7940" width="11.85546875" style="3" customWidth="1"/>
    <col min="7941" max="7941" width="12.7109375" style="3" customWidth="1"/>
    <col min="7942" max="7942" width="9.140625" style="3"/>
    <col min="7943" max="7943" width="10.85546875" style="3" customWidth="1"/>
    <col min="7944" max="8188" width="9.140625" style="3"/>
    <col min="8189" max="8189" width="7" style="3" customWidth="1"/>
    <col min="8190" max="8190" width="49.140625" style="3" customWidth="1"/>
    <col min="8191" max="8191" width="11" style="3" customWidth="1"/>
    <col min="8192" max="8194" width="12.140625" style="3" customWidth="1"/>
    <col min="8195" max="8195" width="11" style="3" customWidth="1"/>
    <col min="8196" max="8196" width="11.85546875" style="3" customWidth="1"/>
    <col min="8197" max="8197" width="12.7109375" style="3" customWidth="1"/>
    <col min="8198" max="8198" width="9.140625" style="3"/>
    <col min="8199" max="8199" width="10.85546875" style="3" customWidth="1"/>
    <col min="8200" max="8444" width="9.140625" style="3"/>
    <col min="8445" max="8445" width="7" style="3" customWidth="1"/>
    <col min="8446" max="8446" width="49.140625" style="3" customWidth="1"/>
    <col min="8447" max="8447" width="11" style="3" customWidth="1"/>
    <col min="8448" max="8450" width="12.140625" style="3" customWidth="1"/>
    <col min="8451" max="8451" width="11" style="3" customWidth="1"/>
    <col min="8452" max="8452" width="11.85546875" style="3" customWidth="1"/>
    <col min="8453" max="8453" width="12.7109375" style="3" customWidth="1"/>
    <col min="8454" max="8454" width="9.140625" style="3"/>
    <col min="8455" max="8455" width="10.85546875" style="3" customWidth="1"/>
    <col min="8456" max="8700" width="9.140625" style="3"/>
    <col min="8701" max="8701" width="7" style="3" customWidth="1"/>
    <col min="8702" max="8702" width="49.140625" style="3" customWidth="1"/>
    <col min="8703" max="8703" width="11" style="3" customWidth="1"/>
    <col min="8704" max="8706" width="12.140625" style="3" customWidth="1"/>
    <col min="8707" max="8707" width="11" style="3" customWidth="1"/>
    <col min="8708" max="8708" width="11.85546875" style="3" customWidth="1"/>
    <col min="8709" max="8709" width="12.7109375" style="3" customWidth="1"/>
    <col min="8710" max="8710" width="9.140625" style="3"/>
    <col min="8711" max="8711" width="10.85546875" style="3" customWidth="1"/>
    <col min="8712" max="8956" width="9.140625" style="3"/>
    <col min="8957" max="8957" width="7" style="3" customWidth="1"/>
    <col min="8958" max="8958" width="49.140625" style="3" customWidth="1"/>
    <col min="8959" max="8959" width="11" style="3" customWidth="1"/>
    <col min="8960" max="8962" width="12.140625" style="3" customWidth="1"/>
    <col min="8963" max="8963" width="11" style="3" customWidth="1"/>
    <col min="8964" max="8964" width="11.85546875" style="3" customWidth="1"/>
    <col min="8965" max="8965" width="12.7109375" style="3" customWidth="1"/>
    <col min="8966" max="8966" width="9.140625" style="3"/>
    <col min="8967" max="8967" width="10.85546875" style="3" customWidth="1"/>
    <col min="8968" max="9212" width="9.140625" style="3"/>
    <col min="9213" max="9213" width="7" style="3" customWidth="1"/>
    <col min="9214" max="9214" width="49.140625" style="3" customWidth="1"/>
    <col min="9215" max="9215" width="11" style="3" customWidth="1"/>
    <col min="9216" max="9218" width="12.140625" style="3" customWidth="1"/>
    <col min="9219" max="9219" width="11" style="3" customWidth="1"/>
    <col min="9220" max="9220" width="11.85546875" style="3" customWidth="1"/>
    <col min="9221" max="9221" width="12.7109375" style="3" customWidth="1"/>
    <col min="9222" max="9222" width="9.140625" style="3"/>
    <col min="9223" max="9223" width="10.85546875" style="3" customWidth="1"/>
    <col min="9224" max="9468" width="9.140625" style="3"/>
    <col min="9469" max="9469" width="7" style="3" customWidth="1"/>
    <col min="9470" max="9470" width="49.140625" style="3" customWidth="1"/>
    <col min="9471" max="9471" width="11" style="3" customWidth="1"/>
    <col min="9472" max="9474" width="12.140625" style="3" customWidth="1"/>
    <col min="9475" max="9475" width="11" style="3" customWidth="1"/>
    <col min="9476" max="9476" width="11.85546875" style="3" customWidth="1"/>
    <col min="9477" max="9477" width="12.7109375" style="3" customWidth="1"/>
    <col min="9478" max="9478" width="9.140625" style="3"/>
    <col min="9479" max="9479" width="10.85546875" style="3" customWidth="1"/>
    <col min="9480" max="9724" width="9.140625" style="3"/>
    <col min="9725" max="9725" width="7" style="3" customWidth="1"/>
    <col min="9726" max="9726" width="49.140625" style="3" customWidth="1"/>
    <col min="9727" max="9727" width="11" style="3" customWidth="1"/>
    <col min="9728" max="9730" width="12.140625" style="3" customWidth="1"/>
    <col min="9731" max="9731" width="11" style="3" customWidth="1"/>
    <col min="9732" max="9732" width="11.85546875" style="3" customWidth="1"/>
    <col min="9733" max="9733" width="12.7109375" style="3" customWidth="1"/>
    <col min="9734" max="9734" width="9.140625" style="3"/>
    <col min="9735" max="9735" width="10.85546875" style="3" customWidth="1"/>
    <col min="9736" max="9980" width="9.140625" style="3"/>
    <col min="9981" max="9981" width="7" style="3" customWidth="1"/>
    <col min="9982" max="9982" width="49.140625" style="3" customWidth="1"/>
    <col min="9983" max="9983" width="11" style="3" customWidth="1"/>
    <col min="9984" max="9986" width="12.140625" style="3" customWidth="1"/>
    <col min="9987" max="9987" width="11" style="3" customWidth="1"/>
    <col min="9988" max="9988" width="11.85546875" style="3" customWidth="1"/>
    <col min="9989" max="9989" width="12.7109375" style="3" customWidth="1"/>
    <col min="9990" max="9990" width="9.140625" style="3"/>
    <col min="9991" max="9991" width="10.85546875" style="3" customWidth="1"/>
    <col min="9992" max="10236" width="9.140625" style="3"/>
    <col min="10237" max="10237" width="7" style="3" customWidth="1"/>
    <col min="10238" max="10238" width="49.140625" style="3" customWidth="1"/>
    <col min="10239" max="10239" width="11" style="3" customWidth="1"/>
    <col min="10240" max="10242" width="12.140625" style="3" customWidth="1"/>
    <col min="10243" max="10243" width="11" style="3" customWidth="1"/>
    <col min="10244" max="10244" width="11.85546875" style="3" customWidth="1"/>
    <col min="10245" max="10245" width="12.7109375" style="3" customWidth="1"/>
    <col min="10246" max="10246" width="9.140625" style="3"/>
    <col min="10247" max="10247" width="10.85546875" style="3" customWidth="1"/>
    <col min="10248" max="10492" width="9.140625" style="3"/>
    <col min="10493" max="10493" width="7" style="3" customWidth="1"/>
    <col min="10494" max="10494" width="49.140625" style="3" customWidth="1"/>
    <col min="10495" max="10495" width="11" style="3" customWidth="1"/>
    <col min="10496" max="10498" width="12.140625" style="3" customWidth="1"/>
    <col min="10499" max="10499" width="11" style="3" customWidth="1"/>
    <col min="10500" max="10500" width="11.85546875" style="3" customWidth="1"/>
    <col min="10501" max="10501" width="12.7109375" style="3" customWidth="1"/>
    <col min="10502" max="10502" width="9.140625" style="3"/>
    <col min="10503" max="10503" width="10.85546875" style="3" customWidth="1"/>
    <col min="10504" max="10748" width="9.140625" style="3"/>
    <col min="10749" max="10749" width="7" style="3" customWidth="1"/>
    <col min="10750" max="10750" width="49.140625" style="3" customWidth="1"/>
    <col min="10751" max="10751" width="11" style="3" customWidth="1"/>
    <col min="10752" max="10754" width="12.140625" style="3" customWidth="1"/>
    <col min="10755" max="10755" width="11" style="3" customWidth="1"/>
    <col min="10756" max="10756" width="11.85546875" style="3" customWidth="1"/>
    <col min="10757" max="10757" width="12.7109375" style="3" customWidth="1"/>
    <col min="10758" max="10758" width="9.140625" style="3"/>
    <col min="10759" max="10759" width="10.85546875" style="3" customWidth="1"/>
    <col min="10760" max="11004" width="9.140625" style="3"/>
    <col min="11005" max="11005" width="7" style="3" customWidth="1"/>
    <col min="11006" max="11006" width="49.140625" style="3" customWidth="1"/>
    <col min="11007" max="11007" width="11" style="3" customWidth="1"/>
    <col min="11008" max="11010" width="12.140625" style="3" customWidth="1"/>
    <col min="11011" max="11011" width="11" style="3" customWidth="1"/>
    <col min="11012" max="11012" width="11.85546875" style="3" customWidth="1"/>
    <col min="11013" max="11013" width="12.7109375" style="3" customWidth="1"/>
    <col min="11014" max="11014" width="9.140625" style="3"/>
    <col min="11015" max="11015" width="10.85546875" style="3" customWidth="1"/>
    <col min="11016" max="11260" width="9.140625" style="3"/>
    <col min="11261" max="11261" width="7" style="3" customWidth="1"/>
    <col min="11262" max="11262" width="49.140625" style="3" customWidth="1"/>
    <col min="11263" max="11263" width="11" style="3" customWidth="1"/>
    <col min="11264" max="11266" width="12.140625" style="3" customWidth="1"/>
    <col min="11267" max="11267" width="11" style="3" customWidth="1"/>
    <col min="11268" max="11268" width="11.85546875" style="3" customWidth="1"/>
    <col min="11269" max="11269" width="12.7109375" style="3" customWidth="1"/>
    <col min="11270" max="11270" width="9.140625" style="3"/>
    <col min="11271" max="11271" width="10.85546875" style="3" customWidth="1"/>
    <col min="11272" max="11516" width="9.140625" style="3"/>
    <col min="11517" max="11517" width="7" style="3" customWidth="1"/>
    <col min="11518" max="11518" width="49.140625" style="3" customWidth="1"/>
    <col min="11519" max="11519" width="11" style="3" customWidth="1"/>
    <col min="11520" max="11522" width="12.140625" style="3" customWidth="1"/>
    <col min="11523" max="11523" width="11" style="3" customWidth="1"/>
    <col min="11524" max="11524" width="11.85546875" style="3" customWidth="1"/>
    <col min="11525" max="11525" width="12.7109375" style="3" customWidth="1"/>
    <col min="11526" max="11526" width="9.140625" style="3"/>
    <col min="11527" max="11527" width="10.85546875" style="3" customWidth="1"/>
    <col min="11528" max="11772" width="9.140625" style="3"/>
    <col min="11773" max="11773" width="7" style="3" customWidth="1"/>
    <col min="11774" max="11774" width="49.140625" style="3" customWidth="1"/>
    <col min="11775" max="11775" width="11" style="3" customWidth="1"/>
    <col min="11776" max="11778" width="12.140625" style="3" customWidth="1"/>
    <col min="11779" max="11779" width="11" style="3" customWidth="1"/>
    <col min="11780" max="11780" width="11.85546875" style="3" customWidth="1"/>
    <col min="11781" max="11781" width="12.7109375" style="3" customWidth="1"/>
    <col min="11782" max="11782" width="9.140625" style="3"/>
    <col min="11783" max="11783" width="10.85546875" style="3" customWidth="1"/>
    <col min="11784" max="12028" width="9.140625" style="3"/>
    <col min="12029" max="12029" width="7" style="3" customWidth="1"/>
    <col min="12030" max="12030" width="49.140625" style="3" customWidth="1"/>
    <col min="12031" max="12031" width="11" style="3" customWidth="1"/>
    <col min="12032" max="12034" width="12.140625" style="3" customWidth="1"/>
    <col min="12035" max="12035" width="11" style="3" customWidth="1"/>
    <col min="12036" max="12036" width="11.85546875" style="3" customWidth="1"/>
    <col min="12037" max="12037" width="12.7109375" style="3" customWidth="1"/>
    <col min="12038" max="12038" width="9.140625" style="3"/>
    <col min="12039" max="12039" width="10.85546875" style="3" customWidth="1"/>
    <col min="12040" max="12284" width="9.140625" style="3"/>
    <col min="12285" max="12285" width="7" style="3" customWidth="1"/>
    <col min="12286" max="12286" width="49.140625" style="3" customWidth="1"/>
    <col min="12287" max="12287" width="11" style="3" customWidth="1"/>
    <col min="12288" max="12290" width="12.140625" style="3" customWidth="1"/>
    <col min="12291" max="12291" width="11" style="3" customWidth="1"/>
    <col min="12292" max="12292" width="11.85546875" style="3" customWidth="1"/>
    <col min="12293" max="12293" width="12.7109375" style="3" customWidth="1"/>
    <col min="12294" max="12294" width="9.140625" style="3"/>
    <col min="12295" max="12295" width="10.85546875" style="3" customWidth="1"/>
    <col min="12296" max="12540" width="9.140625" style="3"/>
    <col min="12541" max="12541" width="7" style="3" customWidth="1"/>
    <col min="12542" max="12542" width="49.140625" style="3" customWidth="1"/>
    <col min="12543" max="12543" width="11" style="3" customWidth="1"/>
    <col min="12544" max="12546" width="12.140625" style="3" customWidth="1"/>
    <col min="12547" max="12547" width="11" style="3" customWidth="1"/>
    <col min="12548" max="12548" width="11.85546875" style="3" customWidth="1"/>
    <col min="12549" max="12549" width="12.7109375" style="3" customWidth="1"/>
    <col min="12550" max="12550" width="9.140625" style="3"/>
    <col min="12551" max="12551" width="10.85546875" style="3" customWidth="1"/>
    <col min="12552" max="12796" width="9.140625" style="3"/>
    <col min="12797" max="12797" width="7" style="3" customWidth="1"/>
    <col min="12798" max="12798" width="49.140625" style="3" customWidth="1"/>
    <col min="12799" max="12799" width="11" style="3" customWidth="1"/>
    <col min="12800" max="12802" width="12.140625" style="3" customWidth="1"/>
    <col min="12803" max="12803" width="11" style="3" customWidth="1"/>
    <col min="12804" max="12804" width="11.85546875" style="3" customWidth="1"/>
    <col min="12805" max="12805" width="12.7109375" style="3" customWidth="1"/>
    <col min="12806" max="12806" width="9.140625" style="3"/>
    <col min="12807" max="12807" width="10.85546875" style="3" customWidth="1"/>
    <col min="12808" max="13052" width="9.140625" style="3"/>
    <col min="13053" max="13053" width="7" style="3" customWidth="1"/>
    <col min="13054" max="13054" width="49.140625" style="3" customWidth="1"/>
    <col min="13055" max="13055" width="11" style="3" customWidth="1"/>
    <col min="13056" max="13058" width="12.140625" style="3" customWidth="1"/>
    <col min="13059" max="13059" width="11" style="3" customWidth="1"/>
    <col min="13060" max="13060" width="11.85546875" style="3" customWidth="1"/>
    <col min="13061" max="13061" width="12.7109375" style="3" customWidth="1"/>
    <col min="13062" max="13062" width="9.140625" style="3"/>
    <col min="13063" max="13063" width="10.85546875" style="3" customWidth="1"/>
    <col min="13064" max="13308" width="9.140625" style="3"/>
    <col min="13309" max="13309" width="7" style="3" customWidth="1"/>
    <col min="13310" max="13310" width="49.140625" style="3" customWidth="1"/>
    <col min="13311" max="13311" width="11" style="3" customWidth="1"/>
    <col min="13312" max="13314" width="12.140625" style="3" customWidth="1"/>
    <col min="13315" max="13315" width="11" style="3" customWidth="1"/>
    <col min="13316" max="13316" width="11.85546875" style="3" customWidth="1"/>
    <col min="13317" max="13317" width="12.7109375" style="3" customWidth="1"/>
    <col min="13318" max="13318" width="9.140625" style="3"/>
    <col min="13319" max="13319" width="10.85546875" style="3" customWidth="1"/>
    <col min="13320" max="13564" width="9.140625" style="3"/>
    <col min="13565" max="13565" width="7" style="3" customWidth="1"/>
    <col min="13566" max="13566" width="49.140625" style="3" customWidth="1"/>
    <col min="13567" max="13567" width="11" style="3" customWidth="1"/>
    <col min="13568" max="13570" width="12.140625" style="3" customWidth="1"/>
    <col min="13571" max="13571" width="11" style="3" customWidth="1"/>
    <col min="13572" max="13572" width="11.85546875" style="3" customWidth="1"/>
    <col min="13573" max="13573" width="12.7109375" style="3" customWidth="1"/>
    <col min="13574" max="13574" width="9.140625" style="3"/>
    <col min="13575" max="13575" width="10.85546875" style="3" customWidth="1"/>
    <col min="13576" max="13820" width="9.140625" style="3"/>
    <col min="13821" max="13821" width="7" style="3" customWidth="1"/>
    <col min="13822" max="13822" width="49.140625" style="3" customWidth="1"/>
    <col min="13823" max="13823" width="11" style="3" customWidth="1"/>
    <col min="13824" max="13826" width="12.140625" style="3" customWidth="1"/>
    <col min="13827" max="13827" width="11" style="3" customWidth="1"/>
    <col min="13828" max="13828" width="11.85546875" style="3" customWidth="1"/>
    <col min="13829" max="13829" width="12.7109375" style="3" customWidth="1"/>
    <col min="13830" max="13830" width="9.140625" style="3"/>
    <col min="13831" max="13831" width="10.85546875" style="3" customWidth="1"/>
    <col min="13832" max="14076" width="9.140625" style="3"/>
    <col min="14077" max="14077" width="7" style="3" customWidth="1"/>
    <col min="14078" max="14078" width="49.140625" style="3" customWidth="1"/>
    <col min="14079" max="14079" width="11" style="3" customWidth="1"/>
    <col min="14080" max="14082" width="12.140625" style="3" customWidth="1"/>
    <col min="14083" max="14083" width="11" style="3" customWidth="1"/>
    <col min="14084" max="14084" width="11.85546875" style="3" customWidth="1"/>
    <col min="14085" max="14085" width="12.7109375" style="3" customWidth="1"/>
    <col min="14086" max="14086" width="9.140625" style="3"/>
    <col min="14087" max="14087" width="10.85546875" style="3" customWidth="1"/>
    <col min="14088" max="14332" width="9.140625" style="3"/>
    <col min="14333" max="14333" width="7" style="3" customWidth="1"/>
    <col min="14334" max="14334" width="49.140625" style="3" customWidth="1"/>
    <col min="14335" max="14335" width="11" style="3" customWidth="1"/>
    <col min="14336" max="14338" width="12.140625" style="3" customWidth="1"/>
    <col min="14339" max="14339" width="11" style="3" customWidth="1"/>
    <col min="14340" max="14340" width="11.85546875" style="3" customWidth="1"/>
    <col min="14341" max="14341" width="12.7109375" style="3" customWidth="1"/>
    <col min="14342" max="14342" width="9.140625" style="3"/>
    <col min="14343" max="14343" width="10.85546875" style="3" customWidth="1"/>
    <col min="14344" max="14588" width="9.140625" style="3"/>
    <col min="14589" max="14589" width="7" style="3" customWidth="1"/>
    <col min="14590" max="14590" width="49.140625" style="3" customWidth="1"/>
    <col min="14591" max="14591" width="11" style="3" customWidth="1"/>
    <col min="14592" max="14594" width="12.140625" style="3" customWidth="1"/>
    <col min="14595" max="14595" width="11" style="3" customWidth="1"/>
    <col min="14596" max="14596" width="11.85546875" style="3" customWidth="1"/>
    <col min="14597" max="14597" width="12.7109375" style="3" customWidth="1"/>
    <col min="14598" max="14598" width="9.140625" style="3"/>
    <col min="14599" max="14599" width="10.85546875" style="3" customWidth="1"/>
    <col min="14600" max="14844" width="9.140625" style="3"/>
    <col min="14845" max="14845" width="7" style="3" customWidth="1"/>
    <col min="14846" max="14846" width="49.140625" style="3" customWidth="1"/>
    <col min="14847" max="14847" width="11" style="3" customWidth="1"/>
    <col min="14848" max="14850" width="12.140625" style="3" customWidth="1"/>
    <col min="14851" max="14851" width="11" style="3" customWidth="1"/>
    <col min="14852" max="14852" width="11.85546875" style="3" customWidth="1"/>
    <col min="14853" max="14853" width="12.7109375" style="3" customWidth="1"/>
    <col min="14854" max="14854" width="9.140625" style="3"/>
    <col min="14855" max="14855" width="10.85546875" style="3" customWidth="1"/>
    <col min="14856" max="15100" width="9.140625" style="3"/>
    <col min="15101" max="15101" width="7" style="3" customWidth="1"/>
    <col min="15102" max="15102" width="49.140625" style="3" customWidth="1"/>
    <col min="15103" max="15103" width="11" style="3" customWidth="1"/>
    <col min="15104" max="15106" width="12.140625" style="3" customWidth="1"/>
    <col min="15107" max="15107" width="11" style="3" customWidth="1"/>
    <col min="15108" max="15108" width="11.85546875" style="3" customWidth="1"/>
    <col min="15109" max="15109" width="12.7109375" style="3" customWidth="1"/>
    <col min="15110" max="15110" width="9.140625" style="3"/>
    <col min="15111" max="15111" width="10.85546875" style="3" customWidth="1"/>
    <col min="15112" max="15356" width="9.140625" style="3"/>
    <col min="15357" max="15357" width="7" style="3" customWidth="1"/>
    <col min="15358" max="15358" width="49.140625" style="3" customWidth="1"/>
    <col min="15359" max="15359" width="11" style="3" customWidth="1"/>
    <col min="15360" max="15362" width="12.140625" style="3" customWidth="1"/>
    <col min="15363" max="15363" width="11" style="3" customWidth="1"/>
    <col min="15364" max="15364" width="11.85546875" style="3" customWidth="1"/>
    <col min="15365" max="15365" width="12.7109375" style="3" customWidth="1"/>
    <col min="15366" max="15366" width="9.140625" style="3"/>
    <col min="15367" max="15367" width="10.85546875" style="3" customWidth="1"/>
    <col min="15368" max="15612" width="9.140625" style="3"/>
    <col min="15613" max="15613" width="7" style="3" customWidth="1"/>
    <col min="15614" max="15614" width="49.140625" style="3" customWidth="1"/>
    <col min="15615" max="15615" width="11" style="3" customWidth="1"/>
    <col min="15616" max="15618" width="12.140625" style="3" customWidth="1"/>
    <col min="15619" max="15619" width="11" style="3" customWidth="1"/>
    <col min="15620" max="15620" width="11.85546875" style="3" customWidth="1"/>
    <col min="15621" max="15621" width="12.7109375" style="3" customWidth="1"/>
    <col min="15622" max="15622" width="9.140625" style="3"/>
    <col min="15623" max="15623" width="10.85546875" style="3" customWidth="1"/>
    <col min="15624" max="15868" width="9.140625" style="3"/>
    <col min="15869" max="15869" width="7" style="3" customWidth="1"/>
    <col min="15870" max="15870" width="49.140625" style="3" customWidth="1"/>
    <col min="15871" max="15871" width="11" style="3" customWidth="1"/>
    <col min="15872" max="15874" width="12.140625" style="3" customWidth="1"/>
    <col min="15875" max="15875" width="11" style="3" customWidth="1"/>
    <col min="15876" max="15876" width="11.85546875" style="3" customWidth="1"/>
    <col min="15877" max="15877" width="12.7109375" style="3" customWidth="1"/>
    <col min="15878" max="15878" width="9.140625" style="3"/>
    <col min="15879" max="15879" width="10.85546875" style="3" customWidth="1"/>
    <col min="15880" max="16124" width="9.140625" style="3"/>
    <col min="16125" max="16125" width="7" style="3" customWidth="1"/>
    <col min="16126" max="16126" width="49.140625" style="3" customWidth="1"/>
    <col min="16127" max="16127" width="11" style="3" customWidth="1"/>
    <col min="16128" max="16130" width="12.140625" style="3" customWidth="1"/>
    <col min="16131" max="16131" width="11" style="3" customWidth="1"/>
    <col min="16132" max="16132" width="11.85546875" style="3" customWidth="1"/>
    <col min="16133" max="16133" width="12.7109375" style="3" customWidth="1"/>
    <col min="16134" max="16134" width="9.140625" style="3"/>
    <col min="16135" max="16135" width="10.85546875" style="3" customWidth="1"/>
    <col min="16136" max="16384" width="9.140625" style="3"/>
  </cols>
  <sheetData>
    <row r="1" spans="1:11" ht="37.5" customHeight="1" x14ac:dyDescent="0.3">
      <c r="A1" s="114" t="s">
        <v>72</v>
      </c>
      <c r="B1" s="114"/>
      <c r="C1" s="114"/>
      <c r="D1" s="114"/>
      <c r="E1" s="114"/>
      <c r="F1" s="114"/>
      <c r="G1" s="114"/>
      <c r="H1" s="114"/>
      <c r="I1" s="114"/>
      <c r="J1" s="2"/>
      <c r="K1" s="2"/>
    </row>
    <row r="2" spans="1:11" x14ac:dyDescent="0.3">
      <c r="A2" s="112" t="s">
        <v>0</v>
      </c>
      <c r="B2" s="112"/>
      <c r="C2" s="112"/>
      <c r="D2" s="112"/>
      <c r="E2" s="112"/>
      <c r="F2" s="112"/>
      <c r="G2" s="112"/>
      <c r="H2" s="112"/>
      <c r="I2" s="112"/>
    </row>
    <row r="3" spans="1:11" x14ac:dyDescent="0.3">
      <c r="A3" s="115" t="s">
        <v>1</v>
      </c>
      <c r="B3" s="115"/>
      <c r="C3" s="115"/>
      <c r="D3" s="115"/>
      <c r="E3" s="115"/>
      <c r="F3" s="115"/>
      <c r="G3" s="115"/>
      <c r="H3" s="115"/>
      <c r="I3" s="115"/>
    </row>
    <row r="4" spans="1:11" ht="19.5" x14ac:dyDescent="0.35">
      <c r="A4" s="110" t="s">
        <v>25</v>
      </c>
      <c r="B4" s="110"/>
      <c r="C4" s="110"/>
      <c r="D4" s="110"/>
      <c r="E4" s="110"/>
      <c r="F4" s="110"/>
      <c r="G4" s="110"/>
      <c r="H4" s="110"/>
      <c r="I4" s="110"/>
    </row>
    <row r="5" spans="1:11" x14ac:dyDescent="0.3">
      <c r="A5" s="116"/>
      <c r="B5" s="116"/>
      <c r="C5" s="4"/>
      <c r="D5" s="4"/>
      <c r="E5" s="4"/>
      <c r="F5" s="4"/>
      <c r="G5" s="115"/>
      <c r="H5" s="115"/>
      <c r="I5" s="115"/>
    </row>
    <row r="6" spans="1:11" x14ac:dyDescent="0.3">
      <c r="A6" s="110" t="s">
        <v>5</v>
      </c>
      <c r="B6" s="110"/>
      <c r="C6" s="110"/>
      <c r="D6" s="110"/>
      <c r="E6" s="110"/>
      <c r="F6" s="110"/>
      <c r="G6" s="110"/>
      <c r="H6" s="110"/>
      <c r="I6" s="110"/>
    </row>
    <row r="7" spans="1:11" x14ac:dyDescent="0.3">
      <c r="A7" s="5"/>
      <c r="B7" s="5"/>
      <c r="C7" s="4"/>
      <c r="D7" s="4"/>
      <c r="E7" s="4"/>
      <c r="F7" s="4"/>
      <c r="G7" s="4"/>
      <c r="H7" s="4"/>
      <c r="I7" s="4"/>
    </row>
    <row r="8" spans="1:11" ht="19.5" x14ac:dyDescent="0.35">
      <c r="A8" s="110" t="s">
        <v>26</v>
      </c>
      <c r="B8" s="110"/>
      <c r="C8" s="110"/>
      <c r="D8" s="110"/>
      <c r="E8" s="110"/>
      <c r="F8" s="110"/>
      <c r="G8" s="110"/>
      <c r="H8" s="110"/>
      <c r="I8" s="110"/>
    </row>
    <row r="9" spans="1:11" x14ac:dyDescent="0.3">
      <c r="A9" s="5"/>
      <c r="B9" s="5"/>
      <c r="C9" s="4"/>
      <c r="D9" s="4"/>
      <c r="E9" s="4"/>
      <c r="F9" s="4"/>
      <c r="G9" s="4"/>
      <c r="H9" s="4"/>
      <c r="I9" s="4"/>
    </row>
    <row r="10" spans="1:11" x14ac:dyDescent="0.3">
      <c r="A10" s="111" t="s">
        <v>2</v>
      </c>
      <c r="B10" s="111"/>
      <c r="C10" s="111"/>
      <c r="D10" s="111"/>
      <c r="E10" s="111"/>
      <c r="F10" s="111"/>
      <c r="G10" s="111"/>
      <c r="H10" s="111"/>
      <c r="I10" s="111"/>
    </row>
    <row r="12" spans="1:11" x14ac:dyDescent="0.3">
      <c r="A12" s="112" t="s">
        <v>33</v>
      </c>
      <c r="B12" s="112"/>
      <c r="C12" s="112"/>
      <c r="D12" s="112"/>
      <c r="E12" s="112"/>
      <c r="F12" s="112"/>
      <c r="G12" s="112"/>
      <c r="H12" s="112"/>
      <c r="I12" s="112"/>
    </row>
    <row r="13" spans="1:11" x14ac:dyDescent="0.3">
      <c r="A13" s="113" t="s">
        <v>3</v>
      </c>
      <c r="B13" s="113"/>
      <c r="C13" s="113"/>
      <c r="D13" s="113"/>
      <c r="E13" s="113"/>
      <c r="F13" s="113"/>
      <c r="G13" s="113"/>
      <c r="H13" s="113"/>
      <c r="I13" s="113"/>
    </row>
    <row r="15" spans="1:11" x14ac:dyDescent="0.3">
      <c r="A15" s="6" t="s">
        <v>7</v>
      </c>
      <c r="B15" s="7"/>
    </row>
    <row r="16" spans="1:11" ht="19.5" thickBot="1" x14ac:dyDescent="0.35">
      <c r="A16" s="6"/>
      <c r="B16" s="7"/>
      <c r="J16" s="1" t="s">
        <v>101</v>
      </c>
    </row>
    <row r="17" spans="1:19" ht="38.25" customHeight="1" x14ac:dyDescent="0.3">
      <c r="A17" s="103" t="s">
        <v>8</v>
      </c>
      <c r="B17" s="105" t="s">
        <v>4</v>
      </c>
      <c r="C17" s="105" t="s">
        <v>9</v>
      </c>
      <c r="D17" s="107" t="s">
        <v>10</v>
      </c>
      <c r="E17" s="108"/>
      <c r="F17" s="108"/>
      <c r="G17" s="108"/>
      <c r="H17" s="109"/>
      <c r="I17" s="105" t="s">
        <v>11</v>
      </c>
      <c r="J17" s="101" t="s">
        <v>12</v>
      </c>
      <c r="P17" s="42" t="s">
        <v>40</v>
      </c>
      <c r="Q17" s="43">
        <v>32806287</v>
      </c>
    </row>
    <row r="18" spans="1:19" ht="35.25" customHeight="1" x14ac:dyDescent="0.3">
      <c r="A18" s="104"/>
      <c r="B18" s="106"/>
      <c r="C18" s="106"/>
      <c r="D18" s="15" t="s">
        <v>13</v>
      </c>
      <c r="E18" s="15" t="s">
        <v>14</v>
      </c>
      <c r="F18" s="15" t="s">
        <v>15</v>
      </c>
      <c r="G18" s="15" t="s">
        <v>16</v>
      </c>
      <c r="H18" s="15" t="s">
        <v>17</v>
      </c>
      <c r="I18" s="106"/>
      <c r="J18" s="102"/>
      <c r="M18" s="18">
        <f>50*I22</f>
        <v>0</v>
      </c>
      <c r="P18" s="42">
        <v>700</v>
      </c>
      <c r="Q18" s="43">
        <v>32682158</v>
      </c>
    </row>
    <row r="19" spans="1:19" s="18" customFormat="1" x14ac:dyDescent="0.3">
      <c r="A19" s="22">
        <v>1</v>
      </c>
      <c r="B19" s="16" t="s">
        <v>121</v>
      </c>
      <c r="C19" s="17" t="s">
        <v>18</v>
      </c>
      <c r="D19" s="25">
        <v>4</v>
      </c>
      <c r="E19" s="25">
        <v>3</v>
      </c>
      <c r="F19" s="25">
        <v>4</v>
      </c>
      <c r="G19" s="25">
        <v>1</v>
      </c>
      <c r="H19" s="17">
        <v>12</v>
      </c>
      <c r="I19" s="69">
        <v>0</v>
      </c>
      <c r="J19" s="70">
        <f>I19*H19</f>
        <v>0</v>
      </c>
    </row>
    <row r="20" spans="1:19" s="18" customFormat="1" x14ac:dyDescent="0.3">
      <c r="A20" s="22">
        <f t="shared" ref="A20:A28" si="0">A19+1</f>
        <v>2</v>
      </c>
      <c r="B20" s="16" t="s">
        <v>122</v>
      </c>
      <c r="C20" s="17" t="s">
        <v>18</v>
      </c>
      <c r="D20" s="25">
        <v>0</v>
      </c>
      <c r="E20" s="25">
        <v>0</v>
      </c>
      <c r="F20" s="25">
        <v>0</v>
      </c>
      <c r="G20" s="25">
        <v>0</v>
      </c>
      <c r="H20" s="17">
        <v>0</v>
      </c>
      <c r="I20" s="69">
        <v>0</v>
      </c>
      <c r="J20" s="70">
        <f t="shared" ref="J20:J25" si="1">I20*H20</f>
        <v>0</v>
      </c>
    </row>
    <row r="21" spans="1:19" s="18" customFormat="1" x14ac:dyDescent="0.3">
      <c r="A21" s="22">
        <f t="shared" si="0"/>
        <v>3</v>
      </c>
      <c r="B21" s="16" t="s">
        <v>39</v>
      </c>
      <c r="C21" s="17" t="s">
        <v>18</v>
      </c>
      <c r="D21" s="25">
        <v>1</v>
      </c>
      <c r="E21" s="25">
        <v>0</v>
      </c>
      <c r="F21" s="25">
        <v>0</v>
      </c>
      <c r="G21" s="25">
        <v>0</v>
      </c>
      <c r="H21" s="17">
        <v>1</v>
      </c>
      <c r="I21" s="69">
        <v>0</v>
      </c>
      <c r="J21" s="70">
        <f>I21*H21</f>
        <v>0</v>
      </c>
      <c r="M21" s="18">
        <v>32682158</v>
      </c>
      <c r="N21" s="18">
        <v>14</v>
      </c>
      <c r="O21" s="18">
        <f>M21*N21</f>
        <v>457550212</v>
      </c>
      <c r="S21" s="31">
        <f>7*0.8</f>
        <v>5.6000000000000005</v>
      </c>
    </row>
    <row r="22" spans="1:19" s="18" customFormat="1" x14ac:dyDescent="0.3">
      <c r="A22" s="22">
        <f t="shared" si="0"/>
        <v>4</v>
      </c>
      <c r="B22" s="16" t="s">
        <v>38</v>
      </c>
      <c r="C22" s="17" t="s">
        <v>21</v>
      </c>
      <c r="D22" s="25">
        <v>300</v>
      </c>
      <c r="E22" s="25">
        <v>225</v>
      </c>
      <c r="F22" s="25">
        <v>300</v>
      </c>
      <c r="G22" s="25">
        <v>75</v>
      </c>
      <c r="H22" s="17">
        <v>900</v>
      </c>
      <c r="I22" s="69">
        <v>0</v>
      </c>
      <c r="J22" s="70">
        <f>I22*H22</f>
        <v>0</v>
      </c>
      <c r="M22" s="18">
        <v>29776641</v>
      </c>
      <c r="N22" s="18">
        <v>86</v>
      </c>
      <c r="O22" s="18">
        <f>M22*N22</f>
        <v>2560791126</v>
      </c>
    </row>
    <row r="23" spans="1:19" s="18" customFormat="1" x14ac:dyDescent="0.3">
      <c r="A23" s="22">
        <f t="shared" si="0"/>
        <v>5</v>
      </c>
      <c r="B23" s="24" t="s">
        <v>32</v>
      </c>
      <c r="C23" s="17" t="s">
        <v>18</v>
      </c>
      <c r="D23" s="25">
        <v>4</v>
      </c>
      <c r="E23" s="25">
        <v>3</v>
      </c>
      <c r="F23" s="25">
        <v>4</v>
      </c>
      <c r="G23" s="25">
        <v>1</v>
      </c>
      <c r="H23" s="25">
        <v>12</v>
      </c>
      <c r="I23" s="71">
        <v>0</v>
      </c>
      <c r="J23" s="70">
        <f>I23*H23</f>
        <v>0</v>
      </c>
      <c r="M23" s="32">
        <f>O23-J29</f>
        <v>2832240000</v>
      </c>
      <c r="O23" s="18">
        <f>(37603-2200)*80*1000</f>
        <v>2832240000</v>
      </c>
    </row>
    <row r="24" spans="1:19" s="18" customFormat="1" x14ac:dyDescent="0.3">
      <c r="A24" s="22">
        <f t="shared" si="0"/>
        <v>6</v>
      </c>
      <c r="B24" s="24" t="s">
        <v>28</v>
      </c>
      <c r="C24" s="17" t="s">
        <v>18</v>
      </c>
      <c r="D24" s="25">
        <v>4</v>
      </c>
      <c r="E24" s="25">
        <v>3</v>
      </c>
      <c r="F24" s="25">
        <v>4</v>
      </c>
      <c r="G24" s="25">
        <v>1</v>
      </c>
      <c r="H24" s="25">
        <v>12</v>
      </c>
      <c r="I24" s="71">
        <v>0</v>
      </c>
      <c r="J24" s="70">
        <f>I24*H24</f>
        <v>0</v>
      </c>
    </row>
    <row r="25" spans="1:19" s="18" customFormat="1" x14ac:dyDescent="0.3">
      <c r="A25" s="22">
        <f t="shared" si="0"/>
        <v>7</v>
      </c>
      <c r="B25" s="16" t="s">
        <v>27</v>
      </c>
      <c r="C25" s="17" t="s">
        <v>6</v>
      </c>
      <c r="D25" s="25">
        <v>60</v>
      </c>
      <c r="E25" s="25">
        <v>45</v>
      </c>
      <c r="F25" s="25">
        <v>60</v>
      </c>
      <c r="G25" s="25">
        <v>15</v>
      </c>
      <c r="H25" s="17">
        <v>180</v>
      </c>
      <c r="I25" s="69">
        <v>0</v>
      </c>
      <c r="J25" s="70">
        <f t="shared" si="1"/>
        <v>0</v>
      </c>
      <c r="M25" s="18">
        <f>I25*24</f>
        <v>0</v>
      </c>
    </row>
    <row r="26" spans="1:19" s="18" customFormat="1" x14ac:dyDescent="0.3">
      <c r="A26" s="22">
        <f t="shared" si="0"/>
        <v>8</v>
      </c>
      <c r="B26" s="16" t="s">
        <v>19</v>
      </c>
      <c r="C26" s="17" t="s">
        <v>6</v>
      </c>
      <c r="D26" s="25">
        <v>140</v>
      </c>
      <c r="E26" s="25">
        <v>105</v>
      </c>
      <c r="F26" s="25">
        <v>140</v>
      </c>
      <c r="G26" s="25">
        <v>35</v>
      </c>
      <c r="H26" s="17">
        <v>420</v>
      </c>
      <c r="I26" s="69">
        <v>0</v>
      </c>
      <c r="J26" s="70">
        <f>I26*H26</f>
        <v>0</v>
      </c>
      <c r="M26" s="18">
        <f>I26*24</f>
        <v>0</v>
      </c>
      <c r="N26" s="18">
        <f>M26-M25</f>
        <v>0</v>
      </c>
      <c r="P26" s="18">
        <v>15000</v>
      </c>
      <c r="Q26" s="18">
        <v>15000</v>
      </c>
    </row>
    <row r="27" spans="1:19" s="18" customFormat="1" x14ac:dyDescent="0.3">
      <c r="A27" s="22">
        <f t="shared" si="0"/>
        <v>9</v>
      </c>
      <c r="B27" s="16" t="s">
        <v>20</v>
      </c>
      <c r="C27" s="17" t="s">
        <v>6</v>
      </c>
      <c r="D27" s="25">
        <v>140</v>
      </c>
      <c r="E27" s="25">
        <v>105</v>
      </c>
      <c r="F27" s="25">
        <v>140</v>
      </c>
      <c r="G27" s="25">
        <v>35</v>
      </c>
      <c r="H27" s="17">
        <v>420</v>
      </c>
      <c r="I27" s="69">
        <v>0</v>
      </c>
      <c r="J27" s="70">
        <f>I27*H27</f>
        <v>0</v>
      </c>
      <c r="M27" s="18">
        <f>I27*24</f>
        <v>0</v>
      </c>
      <c r="N27" s="18">
        <f>M27-M25</f>
        <v>0</v>
      </c>
      <c r="O27" s="18">
        <f>N27-N26</f>
        <v>0</v>
      </c>
    </row>
    <row r="28" spans="1:19" s="18" customFormat="1" x14ac:dyDescent="0.3">
      <c r="A28" s="22">
        <f t="shared" si="0"/>
        <v>10</v>
      </c>
      <c r="B28" s="16" t="s">
        <v>37</v>
      </c>
      <c r="C28" s="17" t="s">
        <v>6</v>
      </c>
      <c r="D28" s="25">
        <v>2400</v>
      </c>
      <c r="E28" s="25">
        <v>1800</v>
      </c>
      <c r="F28" s="25">
        <v>2400</v>
      </c>
      <c r="G28" s="25">
        <v>600</v>
      </c>
      <c r="H28" s="17">
        <v>7200</v>
      </c>
      <c r="I28" s="69">
        <v>0</v>
      </c>
      <c r="J28" s="70">
        <f>I28*H28</f>
        <v>0</v>
      </c>
    </row>
    <row r="29" spans="1:19" s="18" customFormat="1" ht="19.5" thickBot="1" x14ac:dyDescent="0.35">
      <c r="A29" s="19"/>
      <c r="B29" s="20" t="s">
        <v>22</v>
      </c>
      <c r="C29" s="21"/>
      <c r="D29" s="21">
        <f>SUM(D19)</f>
        <v>4</v>
      </c>
      <c r="E29" s="21">
        <f t="shared" ref="E29:H29" si="2">SUM(E19)</f>
        <v>3</v>
      </c>
      <c r="F29" s="21">
        <f t="shared" si="2"/>
        <v>4</v>
      </c>
      <c r="G29" s="21">
        <f t="shared" si="2"/>
        <v>1</v>
      </c>
      <c r="H29" s="21">
        <f t="shared" si="2"/>
        <v>12</v>
      </c>
      <c r="I29" s="72">
        <v>0</v>
      </c>
      <c r="J29" s="73">
        <f>SUM(J19:J28)</f>
        <v>0</v>
      </c>
      <c r="N29" s="18">
        <f>SUM(N22:N22)</f>
        <v>86</v>
      </c>
      <c r="O29" s="18">
        <f>SUM(O22:O22)</f>
        <v>2560791126</v>
      </c>
      <c r="P29" s="18">
        <f>O29/N29</f>
        <v>29776641</v>
      </c>
    </row>
    <row r="30" spans="1:19" x14ac:dyDescent="0.3">
      <c r="A30" s="6"/>
      <c r="B30" s="7"/>
    </row>
    <row r="31" spans="1:19" ht="19.5" thickBot="1" x14ac:dyDescent="0.35">
      <c r="A31" s="8"/>
      <c r="B31" s="1" t="s">
        <v>102</v>
      </c>
      <c r="I31" s="9"/>
    </row>
    <row r="32" spans="1:19" ht="37.5" x14ac:dyDescent="0.3">
      <c r="A32" s="85" t="s">
        <v>8</v>
      </c>
      <c r="B32" s="86" t="s">
        <v>23</v>
      </c>
      <c r="C32" s="86" t="s">
        <v>9</v>
      </c>
      <c r="D32" s="84" t="s">
        <v>11</v>
      </c>
      <c r="E32" s="13"/>
      <c r="F32" s="9"/>
      <c r="G32" s="34"/>
      <c r="H32" s="37"/>
      <c r="I32" s="37"/>
      <c r="J32" s="35"/>
      <c r="M32" s="3">
        <v>0.9242424242424242</v>
      </c>
      <c r="N32" s="3">
        <f>ROUND(M32*I27,0)</f>
        <v>0</v>
      </c>
    </row>
    <row r="33" spans="1:10" s="18" customFormat="1" x14ac:dyDescent="0.3">
      <c r="A33" s="23">
        <v>1</v>
      </c>
      <c r="B33" s="24" t="s">
        <v>29</v>
      </c>
      <c r="C33" s="26" t="s">
        <v>18</v>
      </c>
      <c r="D33" s="80">
        <v>0</v>
      </c>
      <c r="E33" s="33"/>
      <c r="F33" s="33"/>
      <c r="G33" s="36"/>
      <c r="H33" s="36"/>
      <c r="I33" s="36"/>
      <c r="J33" s="36"/>
    </row>
    <row r="34" spans="1:10" s="18" customFormat="1" x14ac:dyDescent="0.3">
      <c r="A34" s="23">
        <v>2</v>
      </c>
      <c r="B34" s="24" t="s">
        <v>30</v>
      </c>
      <c r="C34" s="26" t="s">
        <v>18</v>
      </c>
      <c r="D34" s="80">
        <v>0</v>
      </c>
      <c r="E34" s="33"/>
      <c r="F34" s="33"/>
      <c r="G34" s="36"/>
      <c r="H34" s="36"/>
      <c r="I34" s="36"/>
      <c r="J34" s="36"/>
    </row>
    <row r="35" spans="1:10" s="18" customFormat="1" ht="38.25" thickBot="1" x14ac:dyDescent="0.35">
      <c r="A35" s="38">
        <v>3</v>
      </c>
      <c r="B35" s="39" t="s">
        <v>31</v>
      </c>
      <c r="C35" s="40" t="s">
        <v>18</v>
      </c>
      <c r="D35" s="81">
        <v>0</v>
      </c>
      <c r="E35" s="33"/>
      <c r="F35" s="33"/>
      <c r="G35" s="33"/>
      <c r="H35" s="33"/>
      <c r="I35" s="33"/>
      <c r="J35" s="33"/>
    </row>
    <row r="36" spans="1:10" x14ac:dyDescent="0.3">
      <c r="B36" s="8"/>
      <c r="C36" s="10"/>
      <c r="D36" s="10"/>
      <c r="E36" s="10"/>
      <c r="F36" s="14"/>
      <c r="G36" s="14"/>
      <c r="H36" s="14"/>
      <c r="I36" s="14"/>
    </row>
    <row r="37" spans="1:10" x14ac:dyDescent="0.3">
      <c r="B37" s="100" t="s">
        <v>24</v>
      </c>
      <c r="C37" s="100"/>
      <c r="D37" s="100"/>
      <c r="E37" s="100"/>
      <c r="F37" s="100"/>
      <c r="G37" s="100"/>
      <c r="H37" s="100"/>
      <c r="I37" s="100"/>
      <c r="J37" s="100"/>
    </row>
    <row r="38" spans="1:10" x14ac:dyDescent="0.3">
      <c r="B38" s="88" t="s">
        <v>110</v>
      </c>
      <c r="C38" s="83"/>
      <c r="D38" s="83"/>
      <c r="E38" s="83"/>
      <c r="F38" s="83"/>
      <c r="G38" s="83"/>
      <c r="H38" s="83"/>
      <c r="I38" s="83"/>
      <c r="J38" s="83"/>
    </row>
    <row r="39" spans="1:10" x14ac:dyDescent="0.3">
      <c r="B39" s="88" t="s">
        <v>111</v>
      </c>
      <c r="C39" s="83"/>
      <c r="D39" s="83"/>
      <c r="E39" s="83"/>
      <c r="F39" s="83"/>
      <c r="G39" s="83"/>
      <c r="H39" s="83"/>
      <c r="I39" s="83"/>
      <c r="J39" s="83"/>
    </row>
    <row r="40" spans="1:10" x14ac:dyDescent="0.3">
      <c r="B40" s="8" t="s">
        <v>112</v>
      </c>
      <c r="C40" s="10"/>
      <c r="D40" s="10"/>
      <c r="E40" s="10"/>
      <c r="F40" s="10"/>
      <c r="G40" s="11"/>
      <c r="H40" s="12"/>
      <c r="I40" s="12"/>
      <c r="J40" s="8"/>
    </row>
    <row r="41" spans="1:10" x14ac:dyDescent="0.3">
      <c r="B41" s="8" t="s">
        <v>113</v>
      </c>
      <c r="C41" s="10"/>
      <c r="D41" s="10"/>
      <c r="E41" s="10"/>
      <c r="F41" s="10"/>
      <c r="G41" s="11"/>
      <c r="H41" s="12"/>
      <c r="I41" s="12"/>
      <c r="J41" s="8"/>
    </row>
    <row r="42" spans="1:10" x14ac:dyDescent="0.3">
      <c r="B42" s="8" t="s">
        <v>114</v>
      </c>
      <c r="C42" s="10"/>
      <c r="D42" s="10"/>
      <c r="E42" s="10"/>
      <c r="F42" s="10"/>
      <c r="G42" s="11"/>
      <c r="H42" s="12"/>
      <c r="I42" s="12"/>
      <c r="J42" s="8"/>
    </row>
    <row r="43" spans="1:10" x14ac:dyDescent="0.3">
      <c r="B43" s="8"/>
      <c r="C43" s="10"/>
      <c r="D43" s="10"/>
      <c r="E43" s="10"/>
      <c r="F43" s="10"/>
      <c r="G43" s="11"/>
      <c r="H43" s="12"/>
      <c r="I43" s="12"/>
      <c r="J43" s="8"/>
    </row>
    <row r="44" spans="1:10" x14ac:dyDescent="0.3">
      <c r="B44" s="52" t="s">
        <v>107</v>
      </c>
      <c r="C44" s="14"/>
      <c r="D44" s="14"/>
      <c r="E44" s="14"/>
      <c r="F44" s="14"/>
      <c r="G44" s="14"/>
      <c r="H44" s="51"/>
      <c r="I44" s="51"/>
      <c r="J44" s="52"/>
    </row>
    <row r="45" spans="1:10" x14ac:dyDescent="0.3">
      <c r="B45" s="98" t="s">
        <v>45</v>
      </c>
      <c r="C45" s="98"/>
      <c r="D45" s="98"/>
      <c r="E45" s="98"/>
      <c r="F45" s="98"/>
      <c r="G45" s="98"/>
      <c r="H45" s="98"/>
      <c r="I45" s="98"/>
      <c r="J45" s="98"/>
    </row>
    <row r="46" spans="1:10" x14ac:dyDescent="0.3">
      <c r="B46" s="98" t="s">
        <v>46</v>
      </c>
      <c r="C46" s="98"/>
      <c r="D46" s="98"/>
      <c r="E46" s="98"/>
      <c r="F46" s="98"/>
      <c r="G46" s="98"/>
      <c r="H46" s="98"/>
      <c r="I46" s="98"/>
      <c r="J46" s="98"/>
    </row>
    <row r="47" spans="1:10" x14ac:dyDescent="0.3">
      <c r="B47" s="98" t="s">
        <v>47</v>
      </c>
      <c r="C47" s="98"/>
      <c r="D47" s="98"/>
      <c r="E47" s="98"/>
      <c r="F47" s="98"/>
      <c r="G47" s="98"/>
      <c r="H47" s="98"/>
      <c r="I47" s="98"/>
      <c r="J47" s="98"/>
    </row>
    <row r="48" spans="1:10" x14ac:dyDescent="0.3">
      <c r="B48" s="98" t="s">
        <v>48</v>
      </c>
      <c r="C48" s="98"/>
      <c r="D48" s="98"/>
      <c r="E48" s="98"/>
      <c r="F48" s="98"/>
      <c r="G48" s="98"/>
      <c r="H48" s="98"/>
      <c r="I48" s="98"/>
      <c r="J48" s="98"/>
    </row>
    <row r="49" spans="2:10" x14ac:dyDescent="0.3">
      <c r="B49" s="98" t="s">
        <v>49</v>
      </c>
      <c r="C49" s="98"/>
      <c r="D49" s="98"/>
      <c r="E49" s="98"/>
      <c r="F49" s="98"/>
      <c r="G49" s="98"/>
      <c r="H49" s="98"/>
      <c r="I49" s="98"/>
      <c r="J49" s="98"/>
    </row>
    <row r="50" spans="2:10" x14ac:dyDescent="0.3">
      <c r="B50" s="98" t="s">
        <v>50</v>
      </c>
      <c r="C50" s="98"/>
      <c r="D50" s="98"/>
      <c r="E50" s="98"/>
      <c r="F50" s="98"/>
      <c r="G50" s="98"/>
      <c r="H50" s="98"/>
      <c r="I50" s="98"/>
      <c r="J50" s="98"/>
    </row>
    <row r="51" spans="2:10" x14ac:dyDescent="0.3">
      <c r="B51" s="98" t="s">
        <v>56</v>
      </c>
      <c r="C51" s="98"/>
      <c r="D51" s="98"/>
      <c r="E51" s="98"/>
      <c r="F51" s="98"/>
      <c r="G51" s="98"/>
      <c r="H51" s="98"/>
      <c r="I51" s="98"/>
      <c r="J51" s="98"/>
    </row>
    <row r="52" spans="2:10" x14ac:dyDescent="0.3">
      <c r="B52" s="98" t="s">
        <v>57</v>
      </c>
      <c r="C52" s="98"/>
      <c r="D52" s="98"/>
      <c r="E52" s="98"/>
      <c r="F52" s="98"/>
      <c r="G52" s="98"/>
      <c r="H52" s="98"/>
      <c r="I52" s="98"/>
      <c r="J52" s="98"/>
    </row>
    <row r="53" spans="2:10" x14ac:dyDescent="0.3">
      <c r="B53" s="98" t="s">
        <v>58</v>
      </c>
      <c r="C53" s="98"/>
      <c r="D53" s="98"/>
      <c r="E53" s="98"/>
      <c r="F53" s="98"/>
      <c r="G53" s="98"/>
      <c r="H53" s="98"/>
      <c r="I53" s="98"/>
      <c r="J53" s="98"/>
    </row>
    <row r="54" spans="2:10" x14ac:dyDescent="0.3">
      <c r="B54" s="98" t="s">
        <v>51</v>
      </c>
      <c r="C54" s="98"/>
      <c r="D54" s="98"/>
      <c r="E54" s="98"/>
      <c r="F54" s="98"/>
      <c r="G54" s="98"/>
      <c r="H54" s="98"/>
      <c r="I54" s="98"/>
      <c r="J54" s="98"/>
    </row>
    <row r="55" spans="2:10" x14ac:dyDescent="0.3">
      <c r="B55" s="98" t="s">
        <v>53</v>
      </c>
      <c r="C55" s="98"/>
      <c r="D55" s="98"/>
      <c r="E55" s="98"/>
      <c r="F55" s="98"/>
      <c r="G55" s="98"/>
      <c r="H55" s="98"/>
      <c r="I55" s="98"/>
      <c r="J55" s="98"/>
    </row>
    <row r="56" spans="2:10" x14ac:dyDescent="0.3">
      <c r="B56" s="98" t="s">
        <v>54</v>
      </c>
      <c r="C56" s="98"/>
      <c r="D56" s="98"/>
      <c r="E56" s="98"/>
      <c r="F56" s="98"/>
      <c r="G56" s="98"/>
      <c r="H56" s="98"/>
      <c r="I56" s="98"/>
      <c r="J56" s="98"/>
    </row>
    <row r="57" spans="2:10" ht="38.25" customHeight="1" x14ac:dyDescent="0.3">
      <c r="B57" s="98" t="s">
        <v>55</v>
      </c>
      <c r="C57" s="98"/>
      <c r="D57" s="98"/>
      <c r="E57" s="98"/>
      <c r="F57" s="98"/>
      <c r="G57" s="98"/>
      <c r="H57" s="98"/>
      <c r="I57" s="98"/>
      <c r="J57" s="98"/>
    </row>
    <row r="58" spans="2:10" x14ac:dyDescent="0.3">
      <c r="B58" s="98" t="s">
        <v>52</v>
      </c>
      <c r="C58" s="98"/>
      <c r="D58" s="98"/>
      <c r="E58" s="98"/>
      <c r="F58" s="98"/>
      <c r="G58" s="98"/>
      <c r="H58" s="98"/>
      <c r="I58" s="98"/>
      <c r="J58" s="98"/>
    </row>
    <row r="59" spans="2:10" x14ac:dyDescent="0.3">
      <c r="B59" s="98" t="s">
        <v>59</v>
      </c>
      <c r="C59" s="98"/>
      <c r="D59" s="98"/>
      <c r="E59" s="98"/>
      <c r="F59" s="98"/>
      <c r="G59" s="98"/>
      <c r="H59" s="98"/>
      <c r="I59" s="98"/>
      <c r="J59" s="98"/>
    </row>
    <row r="60" spans="2:10" x14ac:dyDescent="0.3">
      <c r="B60" s="55"/>
      <c r="C60" s="55"/>
      <c r="D60" s="55"/>
      <c r="E60" s="55"/>
      <c r="F60" s="55"/>
      <c r="G60" s="55"/>
      <c r="H60" s="55"/>
      <c r="I60" s="55"/>
      <c r="J60" s="55"/>
    </row>
    <row r="61" spans="2:10" x14ac:dyDescent="0.3">
      <c r="B61" s="50" t="s">
        <v>108</v>
      </c>
      <c r="C61" s="54"/>
      <c r="D61" s="54"/>
      <c r="E61" s="54"/>
      <c r="F61" s="54"/>
      <c r="G61" s="54"/>
      <c r="H61" s="54"/>
      <c r="I61" s="54"/>
      <c r="J61" s="54"/>
    </row>
    <row r="62" spans="2:10" x14ac:dyDescent="0.3">
      <c r="B62" s="98" t="s">
        <v>60</v>
      </c>
      <c r="C62" s="98"/>
      <c r="D62" s="98"/>
      <c r="E62" s="98"/>
      <c r="F62" s="98"/>
      <c r="G62" s="98"/>
      <c r="H62" s="98"/>
      <c r="I62" s="98"/>
      <c r="J62" s="98"/>
    </row>
    <row r="63" spans="2:10" x14ac:dyDescent="0.3">
      <c r="B63" s="98" t="s">
        <v>61</v>
      </c>
      <c r="C63" s="98"/>
      <c r="D63" s="98"/>
      <c r="E63" s="98"/>
      <c r="F63" s="98"/>
      <c r="G63" s="98"/>
      <c r="H63" s="98"/>
      <c r="I63" s="98"/>
      <c r="J63" s="98"/>
    </row>
    <row r="64" spans="2:10" x14ac:dyDescent="0.3">
      <c r="B64" s="98" t="s">
        <v>62</v>
      </c>
      <c r="C64" s="98"/>
      <c r="D64" s="98"/>
      <c r="E64" s="98"/>
      <c r="F64" s="98"/>
      <c r="G64" s="98"/>
      <c r="H64" s="98"/>
      <c r="I64" s="98"/>
      <c r="J64" s="98"/>
    </row>
    <row r="65" spans="2:10" x14ac:dyDescent="0.3">
      <c r="B65" s="98" t="s">
        <v>63</v>
      </c>
      <c r="C65" s="98"/>
      <c r="D65" s="98"/>
      <c r="E65" s="98"/>
      <c r="F65" s="98"/>
      <c r="G65" s="98"/>
      <c r="H65" s="98"/>
      <c r="I65" s="98"/>
      <c r="J65" s="98"/>
    </row>
    <row r="66" spans="2:10" ht="37.5" customHeight="1" x14ac:dyDescent="0.3">
      <c r="B66" s="98" t="s">
        <v>64</v>
      </c>
      <c r="C66" s="98"/>
      <c r="D66" s="98"/>
      <c r="E66" s="98"/>
      <c r="F66" s="98"/>
      <c r="G66" s="98"/>
      <c r="H66" s="98"/>
      <c r="I66" s="98"/>
      <c r="J66" s="98"/>
    </row>
    <row r="67" spans="2:10" x14ac:dyDescent="0.3">
      <c r="B67" s="53"/>
      <c r="C67" s="54"/>
      <c r="D67" s="54"/>
      <c r="E67" s="54"/>
      <c r="F67" s="54"/>
      <c r="G67" s="54"/>
      <c r="H67" s="54"/>
      <c r="I67" s="54"/>
      <c r="J67" s="54"/>
    </row>
    <row r="68" spans="2:10" ht="90" customHeight="1" x14ac:dyDescent="0.3">
      <c r="B68" s="99" t="s">
        <v>109</v>
      </c>
      <c r="C68" s="99"/>
      <c r="D68" s="99"/>
      <c r="E68" s="99"/>
      <c r="F68" s="99"/>
      <c r="G68" s="99"/>
      <c r="H68" s="99"/>
      <c r="I68" s="99"/>
      <c r="J68" s="99"/>
    </row>
    <row r="69" spans="2:10" x14ac:dyDescent="0.3">
      <c r="B69" s="74" t="s">
        <v>73</v>
      </c>
      <c r="C69" s="10"/>
      <c r="D69" s="10"/>
      <c r="E69" s="10"/>
      <c r="F69" s="10"/>
      <c r="G69" s="11"/>
      <c r="H69" s="12"/>
      <c r="I69" s="12"/>
      <c r="J69" s="8"/>
    </row>
    <row r="70" spans="2:10" x14ac:dyDescent="0.3">
      <c r="B70" s="8"/>
      <c r="C70" s="10"/>
      <c r="D70" s="10"/>
      <c r="E70" s="10"/>
      <c r="F70" s="10"/>
      <c r="G70" s="11"/>
      <c r="H70" s="12"/>
      <c r="I70" s="12"/>
      <c r="J70" s="8"/>
    </row>
    <row r="71" spans="2:10" x14ac:dyDescent="0.3">
      <c r="B71" s="75"/>
      <c r="C71" s="75"/>
      <c r="D71" s="75"/>
      <c r="E71" s="75"/>
      <c r="F71" s="75"/>
      <c r="G71" s="75"/>
      <c r="H71" s="2"/>
      <c r="I71" s="12"/>
      <c r="J71" s="8"/>
    </row>
    <row r="72" spans="2:10" x14ac:dyDescent="0.3">
      <c r="B72" s="3" t="s">
        <v>74</v>
      </c>
      <c r="C72" s="76"/>
      <c r="D72" s="76"/>
      <c r="E72" s="76"/>
      <c r="F72" s="76"/>
      <c r="G72" s="77"/>
      <c r="H72" s="2"/>
      <c r="I72" s="12"/>
      <c r="J72" s="8"/>
    </row>
    <row r="73" spans="2:10" x14ac:dyDescent="0.3">
      <c r="B73" s="78" t="s">
        <v>75</v>
      </c>
      <c r="C73" s="79"/>
      <c r="D73" s="79"/>
      <c r="E73" s="79"/>
      <c r="F73" s="79"/>
      <c r="G73" s="79"/>
      <c r="H73" s="79"/>
    </row>
    <row r="74" spans="2:10" x14ac:dyDescent="0.3">
      <c r="B74" s="78" t="s">
        <v>76</v>
      </c>
      <c r="C74" s="79"/>
      <c r="D74" s="79"/>
      <c r="E74" s="79"/>
      <c r="F74" s="79"/>
      <c r="G74" s="79"/>
      <c r="H74" s="79"/>
    </row>
    <row r="75" spans="2:10" x14ac:dyDescent="0.3">
      <c r="B75" s="3" t="s">
        <v>77</v>
      </c>
      <c r="C75" s="79"/>
      <c r="D75" s="79"/>
      <c r="E75" s="79"/>
      <c r="F75" s="79"/>
      <c r="G75" s="79"/>
      <c r="H75" s="79"/>
    </row>
    <row r="76" spans="2:10" x14ac:dyDescent="0.3">
      <c r="C76" s="79"/>
      <c r="D76" s="79"/>
      <c r="E76" s="79"/>
      <c r="F76" s="79"/>
      <c r="G76" s="79"/>
      <c r="H76" s="79"/>
    </row>
    <row r="78" spans="2:10" x14ac:dyDescent="0.3">
      <c r="B78" s="96"/>
      <c r="C78" s="97"/>
      <c r="D78" s="97"/>
      <c r="E78" s="97"/>
      <c r="F78" s="97"/>
      <c r="G78" s="97"/>
    </row>
  </sheetData>
  <mergeCells count="40">
    <mergeCell ref="A1:I1"/>
    <mergeCell ref="A2:I2"/>
    <mergeCell ref="A3:I3"/>
    <mergeCell ref="A4:I4"/>
    <mergeCell ref="A5:B5"/>
    <mergeCell ref="G5:I5"/>
    <mergeCell ref="A6:I6"/>
    <mergeCell ref="A8:I8"/>
    <mergeCell ref="A10:I10"/>
    <mergeCell ref="A12:I12"/>
    <mergeCell ref="A13:I13"/>
    <mergeCell ref="J17:J18"/>
    <mergeCell ref="A17:A18"/>
    <mergeCell ref="B17:B18"/>
    <mergeCell ref="C17:C18"/>
    <mergeCell ref="D17:H17"/>
    <mergeCell ref="I17:I18"/>
    <mergeCell ref="B54:J54"/>
    <mergeCell ref="B53:J53"/>
    <mergeCell ref="B55:J55"/>
    <mergeCell ref="B56:J56"/>
    <mergeCell ref="B37:J37"/>
    <mergeCell ref="B45:J45"/>
    <mergeCell ref="B46:J46"/>
    <mergeCell ref="B47:J47"/>
    <mergeCell ref="B50:J50"/>
    <mergeCell ref="B51:J51"/>
    <mergeCell ref="B48:J48"/>
    <mergeCell ref="B49:J49"/>
    <mergeCell ref="B52:J52"/>
    <mergeCell ref="B78:G78"/>
    <mergeCell ref="B65:J65"/>
    <mergeCell ref="B66:J66"/>
    <mergeCell ref="B68:J68"/>
    <mergeCell ref="B57:J57"/>
    <mergeCell ref="B59:J59"/>
    <mergeCell ref="B62:J62"/>
    <mergeCell ref="B63:J63"/>
    <mergeCell ref="B64:J64"/>
    <mergeCell ref="B58:J58"/>
  </mergeCells>
  <printOptions horizontalCentered="1"/>
  <pageMargins left="0.59055118110236227" right="0.39370078740157483" top="0.59055118110236227" bottom="0.59055118110236227" header="0.51181102362204722" footer="0.51181102362204722"/>
  <pageSetup paperSize="9" scale="3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FF00"/>
    <pageSetUpPr fitToPage="1"/>
  </sheetPr>
  <dimension ref="A1:S106"/>
  <sheetViews>
    <sheetView topLeftCell="A16" zoomScale="55" zoomScaleNormal="55" zoomScaleSheetLayoutView="55" workbookViewId="0">
      <selection activeCell="H29" sqref="H29"/>
    </sheetView>
  </sheetViews>
  <sheetFormatPr defaultRowHeight="18.75" x14ac:dyDescent="0.3"/>
  <cols>
    <col min="1" max="1" width="9.42578125" style="3" customWidth="1"/>
    <col min="2" max="2" width="84.85546875" style="3" customWidth="1"/>
    <col min="3" max="3" width="17.5703125" style="1" customWidth="1"/>
    <col min="4" max="8" width="18.28515625" style="1" customWidth="1"/>
    <col min="9" max="9" width="24.7109375" style="1" customWidth="1"/>
    <col min="10" max="10" width="24.7109375" style="3" customWidth="1"/>
    <col min="11" max="11" width="10.85546875" style="3" customWidth="1"/>
    <col min="12" max="12" width="9.140625" style="3"/>
    <col min="13" max="13" width="27.140625" style="3" hidden="1" customWidth="1"/>
    <col min="14" max="14" width="13.7109375" style="3" hidden="1" customWidth="1"/>
    <col min="15" max="15" width="20.5703125" style="3" hidden="1" customWidth="1"/>
    <col min="16" max="16" width="20.42578125" style="3" hidden="1" customWidth="1"/>
    <col min="17" max="17" width="12.28515625" style="3" hidden="1" customWidth="1"/>
    <col min="18" max="18" width="0" style="3" hidden="1" customWidth="1"/>
    <col min="19" max="19" width="9.7109375" style="3" hidden="1" customWidth="1"/>
    <col min="20" max="252" width="9.140625" style="3"/>
    <col min="253" max="253" width="7" style="3" customWidth="1"/>
    <col min="254" max="254" width="49.140625" style="3" customWidth="1"/>
    <col min="255" max="255" width="11" style="3" customWidth="1"/>
    <col min="256" max="258" width="12.140625" style="3" customWidth="1"/>
    <col min="259" max="259" width="11" style="3" customWidth="1"/>
    <col min="260" max="260" width="11.85546875" style="3" customWidth="1"/>
    <col min="261" max="261" width="12.7109375" style="3" customWidth="1"/>
    <col min="262" max="262" width="9.140625" style="3"/>
    <col min="263" max="263" width="10.85546875" style="3" customWidth="1"/>
    <col min="264" max="508" width="9.140625" style="3"/>
    <col min="509" max="509" width="7" style="3" customWidth="1"/>
    <col min="510" max="510" width="49.140625" style="3" customWidth="1"/>
    <col min="511" max="511" width="11" style="3" customWidth="1"/>
    <col min="512" max="514" width="12.140625" style="3" customWidth="1"/>
    <col min="515" max="515" width="11" style="3" customWidth="1"/>
    <col min="516" max="516" width="11.85546875" style="3" customWidth="1"/>
    <col min="517" max="517" width="12.7109375" style="3" customWidth="1"/>
    <col min="518" max="518" width="9.140625" style="3"/>
    <col min="519" max="519" width="10.85546875" style="3" customWidth="1"/>
    <col min="520" max="764" width="9.140625" style="3"/>
    <col min="765" max="765" width="7" style="3" customWidth="1"/>
    <col min="766" max="766" width="49.140625" style="3" customWidth="1"/>
    <col min="767" max="767" width="11" style="3" customWidth="1"/>
    <col min="768" max="770" width="12.140625" style="3" customWidth="1"/>
    <col min="771" max="771" width="11" style="3" customWidth="1"/>
    <col min="772" max="772" width="11.85546875" style="3" customWidth="1"/>
    <col min="773" max="773" width="12.7109375" style="3" customWidth="1"/>
    <col min="774" max="774" width="9.140625" style="3"/>
    <col min="775" max="775" width="10.85546875" style="3" customWidth="1"/>
    <col min="776" max="1020" width="9.140625" style="3"/>
    <col min="1021" max="1021" width="7" style="3" customWidth="1"/>
    <col min="1022" max="1022" width="49.140625" style="3" customWidth="1"/>
    <col min="1023" max="1023" width="11" style="3" customWidth="1"/>
    <col min="1024" max="1026" width="12.140625" style="3" customWidth="1"/>
    <col min="1027" max="1027" width="11" style="3" customWidth="1"/>
    <col min="1028" max="1028" width="11.85546875" style="3" customWidth="1"/>
    <col min="1029" max="1029" width="12.7109375" style="3" customWidth="1"/>
    <col min="1030" max="1030" width="9.140625" style="3"/>
    <col min="1031" max="1031" width="10.85546875" style="3" customWidth="1"/>
    <col min="1032" max="1276" width="9.140625" style="3"/>
    <col min="1277" max="1277" width="7" style="3" customWidth="1"/>
    <col min="1278" max="1278" width="49.140625" style="3" customWidth="1"/>
    <col min="1279" max="1279" width="11" style="3" customWidth="1"/>
    <col min="1280" max="1282" width="12.140625" style="3" customWidth="1"/>
    <col min="1283" max="1283" width="11" style="3" customWidth="1"/>
    <col min="1284" max="1284" width="11.85546875" style="3" customWidth="1"/>
    <col min="1285" max="1285" width="12.7109375" style="3" customWidth="1"/>
    <col min="1286" max="1286" width="9.140625" style="3"/>
    <col min="1287" max="1287" width="10.85546875" style="3" customWidth="1"/>
    <col min="1288" max="1532" width="9.140625" style="3"/>
    <col min="1533" max="1533" width="7" style="3" customWidth="1"/>
    <col min="1534" max="1534" width="49.140625" style="3" customWidth="1"/>
    <col min="1535" max="1535" width="11" style="3" customWidth="1"/>
    <col min="1536" max="1538" width="12.140625" style="3" customWidth="1"/>
    <col min="1539" max="1539" width="11" style="3" customWidth="1"/>
    <col min="1540" max="1540" width="11.85546875" style="3" customWidth="1"/>
    <col min="1541" max="1541" width="12.7109375" style="3" customWidth="1"/>
    <col min="1542" max="1542" width="9.140625" style="3"/>
    <col min="1543" max="1543" width="10.85546875" style="3" customWidth="1"/>
    <col min="1544" max="1788" width="9.140625" style="3"/>
    <col min="1789" max="1789" width="7" style="3" customWidth="1"/>
    <col min="1790" max="1790" width="49.140625" style="3" customWidth="1"/>
    <col min="1791" max="1791" width="11" style="3" customWidth="1"/>
    <col min="1792" max="1794" width="12.140625" style="3" customWidth="1"/>
    <col min="1795" max="1795" width="11" style="3" customWidth="1"/>
    <col min="1796" max="1796" width="11.85546875" style="3" customWidth="1"/>
    <col min="1797" max="1797" width="12.7109375" style="3" customWidth="1"/>
    <col min="1798" max="1798" width="9.140625" style="3"/>
    <col min="1799" max="1799" width="10.85546875" style="3" customWidth="1"/>
    <col min="1800" max="2044" width="9.140625" style="3"/>
    <col min="2045" max="2045" width="7" style="3" customWidth="1"/>
    <col min="2046" max="2046" width="49.140625" style="3" customWidth="1"/>
    <col min="2047" max="2047" width="11" style="3" customWidth="1"/>
    <col min="2048" max="2050" width="12.140625" style="3" customWidth="1"/>
    <col min="2051" max="2051" width="11" style="3" customWidth="1"/>
    <col min="2052" max="2052" width="11.85546875" style="3" customWidth="1"/>
    <col min="2053" max="2053" width="12.7109375" style="3" customWidth="1"/>
    <col min="2054" max="2054" width="9.140625" style="3"/>
    <col min="2055" max="2055" width="10.85546875" style="3" customWidth="1"/>
    <col min="2056" max="2300" width="9.140625" style="3"/>
    <col min="2301" max="2301" width="7" style="3" customWidth="1"/>
    <col min="2302" max="2302" width="49.140625" style="3" customWidth="1"/>
    <col min="2303" max="2303" width="11" style="3" customWidth="1"/>
    <col min="2304" max="2306" width="12.140625" style="3" customWidth="1"/>
    <col min="2307" max="2307" width="11" style="3" customWidth="1"/>
    <col min="2308" max="2308" width="11.85546875" style="3" customWidth="1"/>
    <col min="2309" max="2309" width="12.7109375" style="3" customWidth="1"/>
    <col min="2310" max="2310" width="9.140625" style="3"/>
    <col min="2311" max="2311" width="10.85546875" style="3" customWidth="1"/>
    <col min="2312" max="2556" width="9.140625" style="3"/>
    <col min="2557" max="2557" width="7" style="3" customWidth="1"/>
    <col min="2558" max="2558" width="49.140625" style="3" customWidth="1"/>
    <col min="2559" max="2559" width="11" style="3" customWidth="1"/>
    <col min="2560" max="2562" width="12.140625" style="3" customWidth="1"/>
    <col min="2563" max="2563" width="11" style="3" customWidth="1"/>
    <col min="2564" max="2564" width="11.85546875" style="3" customWidth="1"/>
    <col min="2565" max="2565" width="12.7109375" style="3" customWidth="1"/>
    <col min="2566" max="2566" width="9.140625" style="3"/>
    <col min="2567" max="2567" width="10.85546875" style="3" customWidth="1"/>
    <col min="2568" max="2812" width="9.140625" style="3"/>
    <col min="2813" max="2813" width="7" style="3" customWidth="1"/>
    <col min="2814" max="2814" width="49.140625" style="3" customWidth="1"/>
    <col min="2815" max="2815" width="11" style="3" customWidth="1"/>
    <col min="2816" max="2818" width="12.140625" style="3" customWidth="1"/>
    <col min="2819" max="2819" width="11" style="3" customWidth="1"/>
    <col min="2820" max="2820" width="11.85546875" style="3" customWidth="1"/>
    <col min="2821" max="2821" width="12.7109375" style="3" customWidth="1"/>
    <col min="2822" max="2822" width="9.140625" style="3"/>
    <col min="2823" max="2823" width="10.85546875" style="3" customWidth="1"/>
    <col min="2824" max="3068" width="9.140625" style="3"/>
    <col min="3069" max="3069" width="7" style="3" customWidth="1"/>
    <col min="3070" max="3070" width="49.140625" style="3" customWidth="1"/>
    <col min="3071" max="3071" width="11" style="3" customWidth="1"/>
    <col min="3072" max="3074" width="12.140625" style="3" customWidth="1"/>
    <col min="3075" max="3075" width="11" style="3" customWidth="1"/>
    <col min="3076" max="3076" width="11.85546875" style="3" customWidth="1"/>
    <col min="3077" max="3077" width="12.7109375" style="3" customWidth="1"/>
    <col min="3078" max="3078" width="9.140625" style="3"/>
    <col min="3079" max="3079" width="10.85546875" style="3" customWidth="1"/>
    <col min="3080" max="3324" width="9.140625" style="3"/>
    <col min="3325" max="3325" width="7" style="3" customWidth="1"/>
    <col min="3326" max="3326" width="49.140625" style="3" customWidth="1"/>
    <col min="3327" max="3327" width="11" style="3" customWidth="1"/>
    <col min="3328" max="3330" width="12.140625" style="3" customWidth="1"/>
    <col min="3331" max="3331" width="11" style="3" customWidth="1"/>
    <col min="3332" max="3332" width="11.85546875" style="3" customWidth="1"/>
    <col min="3333" max="3333" width="12.7109375" style="3" customWidth="1"/>
    <col min="3334" max="3334" width="9.140625" style="3"/>
    <col min="3335" max="3335" width="10.85546875" style="3" customWidth="1"/>
    <col min="3336" max="3580" width="9.140625" style="3"/>
    <col min="3581" max="3581" width="7" style="3" customWidth="1"/>
    <col min="3582" max="3582" width="49.140625" style="3" customWidth="1"/>
    <col min="3583" max="3583" width="11" style="3" customWidth="1"/>
    <col min="3584" max="3586" width="12.140625" style="3" customWidth="1"/>
    <col min="3587" max="3587" width="11" style="3" customWidth="1"/>
    <col min="3588" max="3588" width="11.85546875" style="3" customWidth="1"/>
    <col min="3589" max="3589" width="12.7109375" style="3" customWidth="1"/>
    <col min="3590" max="3590" width="9.140625" style="3"/>
    <col min="3591" max="3591" width="10.85546875" style="3" customWidth="1"/>
    <col min="3592" max="3836" width="9.140625" style="3"/>
    <col min="3837" max="3837" width="7" style="3" customWidth="1"/>
    <col min="3838" max="3838" width="49.140625" style="3" customWidth="1"/>
    <col min="3839" max="3839" width="11" style="3" customWidth="1"/>
    <col min="3840" max="3842" width="12.140625" style="3" customWidth="1"/>
    <col min="3843" max="3843" width="11" style="3" customWidth="1"/>
    <col min="3844" max="3844" width="11.85546875" style="3" customWidth="1"/>
    <col min="3845" max="3845" width="12.7109375" style="3" customWidth="1"/>
    <col min="3846" max="3846" width="9.140625" style="3"/>
    <col min="3847" max="3847" width="10.85546875" style="3" customWidth="1"/>
    <col min="3848" max="4092" width="9.140625" style="3"/>
    <col min="4093" max="4093" width="7" style="3" customWidth="1"/>
    <col min="4094" max="4094" width="49.140625" style="3" customWidth="1"/>
    <col min="4095" max="4095" width="11" style="3" customWidth="1"/>
    <col min="4096" max="4098" width="12.140625" style="3" customWidth="1"/>
    <col min="4099" max="4099" width="11" style="3" customWidth="1"/>
    <col min="4100" max="4100" width="11.85546875" style="3" customWidth="1"/>
    <col min="4101" max="4101" width="12.7109375" style="3" customWidth="1"/>
    <col min="4102" max="4102" width="9.140625" style="3"/>
    <col min="4103" max="4103" width="10.85546875" style="3" customWidth="1"/>
    <col min="4104" max="4348" width="9.140625" style="3"/>
    <col min="4349" max="4349" width="7" style="3" customWidth="1"/>
    <col min="4350" max="4350" width="49.140625" style="3" customWidth="1"/>
    <col min="4351" max="4351" width="11" style="3" customWidth="1"/>
    <col min="4352" max="4354" width="12.140625" style="3" customWidth="1"/>
    <col min="4355" max="4355" width="11" style="3" customWidth="1"/>
    <col min="4356" max="4356" width="11.85546875" style="3" customWidth="1"/>
    <col min="4357" max="4357" width="12.7109375" style="3" customWidth="1"/>
    <col min="4358" max="4358" width="9.140625" style="3"/>
    <col min="4359" max="4359" width="10.85546875" style="3" customWidth="1"/>
    <col min="4360" max="4604" width="9.140625" style="3"/>
    <col min="4605" max="4605" width="7" style="3" customWidth="1"/>
    <col min="4606" max="4606" width="49.140625" style="3" customWidth="1"/>
    <col min="4607" max="4607" width="11" style="3" customWidth="1"/>
    <col min="4608" max="4610" width="12.140625" style="3" customWidth="1"/>
    <col min="4611" max="4611" width="11" style="3" customWidth="1"/>
    <col min="4612" max="4612" width="11.85546875" style="3" customWidth="1"/>
    <col min="4613" max="4613" width="12.7109375" style="3" customWidth="1"/>
    <col min="4614" max="4614" width="9.140625" style="3"/>
    <col min="4615" max="4615" width="10.85546875" style="3" customWidth="1"/>
    <col min="4616" max="4860" width="9.140625" style="3"/>
    <col min="4861" max="4861" width="7" style="3" customWidth="1"/>
    <col min="4862" max="4862" width="49.140625" style="3" customWidth="1"/>
    <col min="4863" max="4863" width="11" style="3" customWidth="1"/>
    <col min="4864" max="4866" width="12.140625" style="3" customWidth="1"/>
    <col min="4867" max="4867" width="11" style="3" customWidth="1"/>
    <col min="4868" max="4868" width="11.85546875" style="3" customWidth="1"/>
    <col min="4869" max="4869" width="12.7109375" style="3" customWidth="1"/>
    <col min="4870" max="4870" width="9.140625" style="3"/>
    <col min="4871" max="4871" width="10.85546875" style="3" customWidth="1"/>
    <col min="4872" max="5116" width="9.140625" style="3"/>
    <col min="5117" max="5117" width="7" style="3" customWidth="1"/>
    <col min="5118" max="5118" width="49.140625" style="3" customWidth="1"/>
    <col min="5119" max="5119" width="11" style="3" customWidth="1"/>
    <col min="5120" max="5122" width="12.140625" style="3" customWidth="1"/>
    <col min="5123" max="5123" width="11" style="3" customWidth="1"/>
    <col min="5124" max="5124" width="11.85546875" style="3" customWidth="1"/>
    <col min="5125" max="5125" width="12.7109375" style="3" customWidth="1"/>
    <col min="5126" max="5126" width="9.140625" style="3"/>
    <col min="5127" max="5127" width="10.85546875" style="3" customWidth="1"/>
    <col min="5128" max="5372" width="9.140625" style="3"/>
    <col min="5373" max="5373" width="7" style="3" customWidth="1"/>
    <col min="5374" max="5374" width="49.140625" style="3" customWidth="1"/>
    <col min="5375" max="5375" width="11" style="3" customWidth="1"/>
    <col min="5376" max="5378" width="12.140625" style="3" customWidth="1"/>
    <col min="5379" max="5379" width="11" style="3" customWidth="1"/>
    <col min="5380" max="5380" width="11.85546875" style="3" customWidth="1"/>
    <col min="5381" max="5381" width="12.7109375" style="3" customWidth="1"/>
    <col min="5382" max="5382" width="9.140625" style="3"/>
    <col min="5383" max="5383" width="10.85546875" style="3" customWidth="1"/>
    <col min="5384" max="5628" width="9.140625" style="3"/>
    <col min="5629" max="5629" width="7" style="3" customWidth="1"/>
    <col min="5630" max="5630" width="49.140625" style="3" customWidth="1"/>
    <col min="5631" max="5631" width="11" style="3" customWidth="1"/>
    <col min="5632" max="5634" width="12.140625" style="3" customWidth="1"/>
    <col min="5635" max="5635" width="11" style="3" customWidth="1"/>
    <col min="5636" max="5636" width="11.85546875" style="3" customWidth="1"/>
    <col min="5637" max="5637" width="12.7109375" style="3" customWidth="1"/>
    <col min="5638" max="5638" width="9.140625" style="3"/>
    <col min="5639" max="5639" width="10.85546875" style="3" customWidth="1"/>
    <col min="5640" max="5884" width="9.140625" style="3"/>
    <col min="5885" max="5885" width="7" style="3" customWidth="1"/>
    <col min="5886" max="5886" width="49.140625" style="3" customWidth="1"/>
    <col min="5887" max="5887" width="11" style="3" customWidth="1"/>
    <col min="5888" max="5890" width="12.140625" style="3" customWidth="1"/>
    <col min="5891" max="5891" width="11" style="3" customWidth="1"/>
    <col min="5892" max="5892" width="11.85546875" style="3" customWidth="1"/>
    <col min="5893" max="5893" width="12.7109375" style="3" customWidth="1"/>
    <col min="5894" max="5894" width="9.140625" style="3"/>
    <col min="5895" max="5895" width="10.85546875" style="3" customWidth="1"/>
    <col min="5896" max="6140" width="9.140625" style="3"/>
    <col min="6141" max="6141" width="7" style="3" customWidth="1"/>
    <col min="6142" max="6142" width="49.140625" style="3" customWidth="1"/>
    <col min="6143" max="6143" width="11" style="3" customWidth="1"/>
    <col min="6144" max="6146" width="12.140625" style="3" customWidth="1"/>
    <col min="6147" max="6147" width="11" style="3" customWidth="1"/>
    <col min="6148" max="6148" width="11.85546875" style="3" customWidth="1"/>
    <col min="6149" max="6149" width="12.7109375" style="3" customWidth="1"/>
    <col min="6150" max="6150" width="9.140625" style="3"/>
    <col min="6151" max="6151" width="10.85546875" style="3" customWidth="1"/>
    <col min="6152" max="6396" width="9.140625" style="3"/>
    <col min="6397" max="6397" width="7" style="3" customWidth="1"/>
    <col min="6398" max="6398" width="49.140625" style="3" customWidth="1"/>
    <col min="6399" max="6399" width="11" style="3" customWidth="1"/>
    <col min="6400" max="6402" width="12.140625" style="3" customWidth="1"/>
    <col min="6403" max="6403" width="11" style="3" customWidth="1"/>
    <col min="6404" max="6404" width="11.85546875" style="3" customWidth="1"/>
    <col min="6405" max="6405" width="12.7109375" style="3" customWidth="1"/>
    <col min="6406" max="6406" width="9.140625" style="3"/>
    <col min="6407" max="6407" width="10.85546875" style="3" customWidth="1"/>
    <col min="6408" max="6652" width="9.140625" style="3"/>
    <col min="6653" max="6653" width="7" style="3" customWidth="1"/>
    <col min="6654" max="6654" width="49.140625" style="3" customWidth="1"/>
    <col min="6655" max="6655" width="11" style="3" customWidth="1"/>
    <col min="6656" max="6658" width="12.140625" style="3" customWidth="1"/>
    <col min="6659" max="6659" width="11" style="3" customWidth="1"/>
    <col min="6660" max="6660" width="11.85546875" style="3" customWidth="1"/>
    <col min="6661" max="6661" width="12.7109375" style="3" customWidth="1"/>
    <col min="6662" max="6662" width="9.140625" style="3"/>
    <col min="6663" max="6663" width="10.85546875" style="3" customWidth="1"/>
    <col min="6664" max="6908" width="9.140625" style="3"/>
    <col min="6909" max="6909" width="7" style="3" customWidth="1"/>
    <col min="6910" max="6910" width="49.140625" style="3" customWidth="1"/>
    <col min="6911" max="6911" width="11" style="3" customWidth="1"/>
    <col min="6912" max="6914" width="12.140625" style="3" customWidth="1"/>
    <col min="6915" max="6915" width="11" style="3" customWidth="1"/>
    <col min="6916" max="6916" width="11.85546875" style="3" customWidth="1"/>
    <col min="6917" max="6917" width="12.7109375" style="3" customWidth="1"/>
    <col min="6918" max="6918" width="9.140625" style="3"/>
    <col min="6919" max="6919" width="10.85546875" style="3" customWidth="1"/>
    <col min="6920" max="7164" width="9.140625" style="3"/>
    <col min="7165" max="7165" width="7" style="3" customWidth="1"/>
    <col min="7166" max="7166" width="49.140625" style="3" customWidth="1"/>
    <col min="7167" max="7167" width="11" style="3" customWidth="1"/>
    <col min="7168" max="7170" width="12.140625" style="3" customWidth="1"/>
    <col min="7171" max="7171" width="11" style="3" customWidth="1"/>
    <col min="7172" max="7172" width="11.85546875" style="3" customWidth="1"/>
    <col min="7173" max="7173" width="12.7109375" style="3" customWidth="1"/>
    <col min="7174" max="7174" width="9.140625" style="3"/>
    <col min="7175" max="7175" width="10.85546875" style="3" customWidth="1"/>
    <col min="7176" max="7420" width="9.140625" style="3"/>
    <col min="7421" max="7421" width="7" style="3" customWidth="1"/>
    <col min="7422" max="7422" width="49.140625" style="3" customWidth="1"/>
    <col min="7423" max="7423" width="11" style="3" customWidth="1"/>
    <col min="7424" max="7426" width="12.140625" style="3" customWidth="1"/>
    <col min="7427" max="7427" width="11" style="3" customWidth="1"/>
    <col min="7428" max="7428" width="11.85546875" style="3" customWidth="1"/>
    <col min="7429" max="7429" width="12.7109375" style="3" customWidth="1"/>
    <col min="7430" max="7430" width="9.140625" style="3"/>
    <col min="7431" max="7431" width="10.85546875" style="3" customWidth="1"/>
    <col min="7432" max="7676" width="9.140625" style="3"/>
    <col min="7677" max="7677" width="7" style="3" customWidth="1"/>
    <col min="7678" max="7678" width="49.140625" style="3" customWidth="1"/>
    <col min="7679" max="7679" width="11" style="3" customWidth="1"/>
    <col min="7680" max="7682" width="12.140625" style="3" customWidth="1"/>
    <col min="7683" max="7683" width="11" style="3" customWidth="1"/>
    <col min="7684" max="7684" width="11.85546875" style="3" customWidth="1"/>
    <col min="7685" max="7685" width="12.7109375" style="3" customWidth="1"/>
    <col min="7686" max="7686" width="9.140625" style="3"/>
    <col min="7687" max="7687" width="10.85546875" style="3" customWidth="1"/>
    <col min="7688" max="7932" width="9.140625" style="3"/>
    <col min="7933" max="7933" width="7" style="3" customWidth="1"/>
    <col min="7934" max="7934" width="49.140625" style="3" customWidth="1"/>
    <col min="7935" max="7935" width="11" style="3" customWidth="1"/>
    <col min="7936" max="7938" width="12.140625" style="3" customWidth="1"/>
    <col min="7939" max="7939" width="11" style="3" customWidth="1"/>
    <col min="7940" max="7940" width="11.85546875" style="3" customWidth="1"/>
    <col min="7941" max="7941" width="12.7109375" style="3" customWidth="1"/>
    <col min="7942" max="7942" width="9.140625" style="3"/>
    <col min="7943" max="7943" width="10.85546875" style="3" customWidth="1"/>
    <col min="7944" max="8188" width="9.140625" style="3"/>
    <col min="8189" max="8189" width="7" style="3" customWidth="1"/>
    <col min="8190" max="8190" width="49.140625" style="3" customWidth="1"/>
    <col min="8191" max="8191" width="11" style="3" customWidth="1"/>
    <col min="8192" max="8194" width="12.140625" style="3" customWidth="1"/>
    <col min="8195" max="8195" width="11" style="3" customWidth="1"/>
    <col min="8196" max="8196" width="11.85546875" style="3" customWidth="1"/>
    <col min="8197" max="8197" width="12.7109375" style="3" customWidth="1"/>
    <col min="8198" max="8198" width="9.140625" style="3"/>
    <col min="8199" max="8199" width="10.85546875" style="3" customWidth="1"/>
    <col min="8200" max="8444" width="9.140625" style="3"/>
    <col min="8445" max="8445" width="7" style="3" customWidth="1"/>
    <col min="8446" max="8446" width="49.140625" style="3" customWidth="1"/>
    <col min="8447" max="8447" width="11" style="3" customWidth="1"/>
    <col min="8448" max="8450" width="12.140625" style="3" customWidth="1"/>
    <col min="8451" max="8451" width="11" style="3" customWidth="1"/>
    <col min="8452" max="8452" width="11.85546875" style="3" customWidth="1"/>
    <col min="8453" max="8453" width="12.7109375" style="3" customWidth="1"/>
    <col min="8454" max="8454" width="9.140625" style="3"/>
    <col min="8455" max="8455" width="10.85546875" style="3" customWidth="1"/>
    <col min="8456" max="8700" width="9.140625" style="3"/>
    <col min="8701" max="8701" width="7" style="3" customWidth="1"/>
    <col min="8702" max="8702" width="49.140625" style="3" customWidth="1"/>
    <col min="8703" max="8703" width="11" style="3" customWidth="1"/>
    <col min="8704" max="8706" width="12.140625" style="3" customWidth="1"/>
    <col min="8707" max="8707" width="11" style="3" customWidth="1"/>
    <col min="8708" max="8708" width="11.85546875" style="3" customWidth="1"/>
    <col min="8709" max="8709" width="12.7109375" style="3" customWidth="1"/>
    <col min="8710" max="8710" width="9.140625" style="3"/>
    <col min="8711" max="8711" width="10.85546875" style="3" customWidth="1"/>
    <col min="8712" max="8956" width="9.140625" style="3"/>
    <col min="8957" max="8957" width="7" style="3" customWidth="1"/>
    <col min="8958" max="8958" width="49.140625" style="3" customWidth="1"/>
    <col min="8959" max="8959" width="11" style="3" customWidth="1"/>
    <col min="8960" max="8962" width="12.140625" style="3" customWidth="1"/>
    <col min="8963" max="8963" width="11" style="3" customWidth="1"/>
    <col min="8964" max="8964" width="11.85546875" style="3" customWidth="1"/>
    <col min="8965" max="8965" width="12.7109375" style="3" customWidth="1"/>
    <col min="8966" max="8966" width="9.140625" style="3"/>
    <col min="8967" max="8967" width="10.85546875" style="3" customWidth="1"/>
    <col min="8968" max="9212" width="9.140625" style="3"/>
    <col min="9213" max="9213" width="7" style="3" customWidth="1"/>
    <col min="9214" max="9214" width="49.140625" style="3" customWidth="1"/>
    <col min="9215" max="9215" width="11" style="3" customWidth="1"/>
    <col min="9216" max="9218" width="12.140625" style="3" customWidth="1"/>
    <col min="9219" max="9219" width="11" style="3" customWidth="1"/>
    <col min="9220" max="9220" width="11.85546875" style="3" customWidth="1"/>
    <col min="9221" max="9221" width="12.7109375" style="3" customWidth="1"/>
    <col min="9222" max="9222" width="9.140625" style="3"/>
    <col min="9223" max="9223" width="10.85546875" style="3" customWidth="1"/>
    <col min="9224" max="9468" width="9.140625" style="3"/>
    <col min="9469" max="9469" width="7" style="3" customWidth="1"/>
    <col min="9470" max="9470" width="49.140625" style="3" customWidth="1"/>
    <col min="9471" max="9471" width="11" style="3" customWidth="1"/>
    <col min="9472" max="9474" width="12.140625" style="3" customWidth="1"/>
    <col min="9475" max="9475" width="11" style="3" customWidth="1"/>
    <col min="9476" max="9476" width="11.85546875" style="3" customWidth="1"/>
    <col min="9477" max="9477" width="12.7109375" style="3" customWidth="1"/>
    <col min="9478" max="9478" width="9.140625" style="3"/>
    <col min="9479" max="9479" width="10.85546875" style="3" customWidth="1"/>
    <col min="9480" max="9724" width="9.140625" style="3"/>
    <col min="9725" max="9725" width="7" style="3" customWidth="1"/>
    <col min="9726" max="9726" width="49.140625" style="3" customWidth="1"/>
    <col min="9727" max="9727" width="11" style="3" customWidth="1"/>
    <col min="9728" max="9730" width="12.140625" style="3" customWidth="1"/>
    <col min="9731" max="9731" width="11" style="3" customWidth="1"/>
    <col min="9732" max="9732" width="11.85546875" style="3" customWidth="1"/>
    <col min="9733" max="9733" width="12.7109375" style="3" customWidth="1"/>
    <col min="9734" max="9734" width="9.140625" style="3"/>
    <col min="9735" max="9735" width="10.85546875" style="3" customWidth="1"/>
    <col min="9736" max="9980" width="9.140625" style="3"/>
    <col min="9981" max="9981" width="7" style="3" customWidth="1"/>
    <col min="9982" max="9982" width="49.140625" style="3" customWidth="1"/>
    <col min="9983" max="9983" width="11" style="3" customWidth="1"/>
    <col min="9984" max="9986" width="12.140625" style="3" customWidth="1"/>
    <col min="9987" max="9987" width="11" style="3" customWidth="1"/>
    <col min="9988" max="9988" width="11.85546875" style="3" customWidth="1"/>
    <col min="9989" max="9989" width="12.7109375" style="3" customWidth="1"/>
    <col min="9990" max="9990" width="9.140625" style="3"/>
    <col min="9991" max="9991" width="10.85546875" style="3" customWidth="1"/>
    <col min="9992" max="10236" width="9.140625" style="3"/>
    <col min="10237" max="10237" width="7" style="3" customWidth="1"/>
    <col min="10238" max="10238" width="49.140625" style="3" customWidth="1"/>
    <col min="10239" max="10239" width="11" style="3" customWidth="1"/>
    <col min="10240" max="10242" width="12.140625" style="3" customWidth="1"/>
    <col min="10243" max="10243" width="11" style="3" customWidth="1"/>
    <col min="10244" max="10244" width="11.85546875" style="3" customWidth="1"/>
    <col min="10245" max="10245" width="12.7109375" style="3" customWidth="1"/>
    <col min="10246" max="10246" width="9.140625" style="3"/>
    <col min="10247" max="10247" width="10.85546875" style="3" customWidth="1"/>
    <col min="10248" max="10492" width="9.140625" style="3"/>
    <col min="10493" max="10493" width="7" style="3" customWidth="1"/>
    <col min="10494" max="10494" width="49.140625" style="3" customWidth="1"/>
    <col min="10495" max="10495" width="11" style="3" customWidth="1"/>
    <col min="10496" max="10498" width="12.140625" style="3" customWidth="1"/>
    <col min="10499" max="10499" width="11" style="3" customWidth="1"/>
    <col min="10500" max="10500" width="11.85546875" style="3" customWidth="1"/>
    <col min="10501" max="10501" width="12.7109375" style="3" customWidth="1"/>
    <col min="10502" max="10502" width="9.140625" style="3"/>
    <col min="10503" max="10503" width="10.85546875" style="3" customWidth="1"/>
    <col min="10504" max="10748" width="9.140625" style="3"/>
    <col min="10749" max="10749" width="7" style="3" customWidth="1"/>
    <col min="10750" max="10750" width="49.140625" style="3" customWidth="1"/>
    <col min="10751" max="10751" width="11" style="3" customWidth="1"/>
    <col min="10752" max="10754" width="12.140625" style="3" customWidth="1"/>
    <col min="10755" max="10755" width="11" style="3" customWidth="1"/>
    <col min="10756" max="10756" width="11.85546875" style="3" customWidth="1"/>
    <col min="10757" max="10757" width="12.7109375" style="3" customWidth="1"/>
    <col min="10758" max="10758" width="9.140625" style="3"/>
    <col min="10759" max="10759" width="10.85546875" style="3" customWidth="1"/>
    <col min="10760" max="11004" width="9.140625" style="3"/>
    <col min="11005" max="11005" width="7" style="3" customWidth="1"/>
    <col min="11006" max="11006" width="49.140625" style="3" customWidth="1"/>
    <col min="11007" max="11007" width="11" style="3" customWidth="1"/>
    <col min="11008" max="11010" width="12.140625" style="3" customWidth="1"/>
    <col min="11011" max="11011" width="11" style="3" customWidth="1"/>
    <col min="11012" max="11012" width="11.85546875" style="3" customWidth="1"/>
    <col min="11013" max="11013" width="12.7109375" style="3" customWidth="1"/>
    <col min="11014" max="11014" width="9.140625" style="3"/>
    <col min="11015" max="11015" width="10.85546875" style="3" customWidth="1"/>
    <col min="11016" max="11260" width="9.140625" style="3"/>
    <col min="11261" max="11261" width="7" style="3" customWidth="1"/>
    <col min="11262" max="11262" width="49.140625" style="3" customWidth="1"/>
    <col min="11263" max="11263" width="11" style="3" customWidth="1"/>
    <col min="11264" max="11266" width="12.140625" style="3" customWidth="1"/>
    <col min="11267" max="11267" width="11" style="3" customWidth="1"/>
    <col min="11268" max="11268" width="11.85546875" style="3" customWidth="1"/>
    <col min="11269" max="11269" width="12.7109375" style="3" customWidth="1"/>
    <col min="11270" max="11270" width="9.140625" style="3"/>
    <col min="11271" max="11271" width="10.85546875" style="3" customWidth="1"/>
    <col min="11272" max="11516" width="9.140625" style="3"/>
    <col min="11517" max="11517" width="7" style="3" customWidth="1"/>
    <col min="11518" max="11518" width="49.140625" style="3" customWidth="1"/>
    <col min="11519" max="11519" width="11" style="3" customWidth="1"/>
    <col min="11520" max="11522" width="12.140625" style="3" customWidth="1"/>
    <col min="11523" max="11523" width="11" style="3" customWidth="1"/>
    <col min="11524" max="11524" width="11.85546875" style="3" customWidth="1"/>
    <col min="11525" max="11525" width="12.7109375" style="3" customWidth="1"/>
    <col min="11526" max="11526" width="9.140625" style="3"/>
    <col min="11527" max="11527" width="10.85546875" style="3" customWidth="1"/>
    <col min="11528" max="11772" width="9.140625" style="3"/>
    <col min="11773" max="11773" width="7" style="3" customWidth="1"/>
    <col min="11774" max="11774" width="49.140625" style="3" customWidth="1"/>
    <col min="11775" max="11775" width="11" style="3" customWidth="1"/>
    <col min="11776" max="11778" width="12.140625" style="3" customWidth="1"/>
    <col min="11779" max="11779" width="11" style="3" customWidth="1"/>
    <col min="11780" max="11780" width="11.85546875" style="3" customWidth="1"/>
    <col min="11781" max="11781" width="12.7109375" style="3" customWidth="1"/>
    <col min="11782" max="11782" width="9.140625" style="3"/>
    <col min="11783" max="11783" width="10.85546875" style="3" customWidth="1"/>
    <col min="11784" max="12028" width="9.140625" style="3"/>
    <col min="12029" max="12029" width="7" style="3" customWidth="1"/>
    <col min="12030" max="12030" width="49.140625" style="3" customWidth="1"/>
    <col min="12031" max="12031" width="11" style="3" customWidth="1"/>
    <col min="12032" max="12034" width="12.140625" style="3" customWidth="1"/>
    <col min="12035" max="12035" width="11" style="3" customWidth="1"/>
    <col min="12036" max="12036" width="11.85546875" style="3" customWidth="1"/>
    <col min="12037" max="12037" width="12.7109375" style="3" customWidth="1"/>
    <col min="12038" max="12038" width="9.140625" style="3"/>
    <col min="12039" max="12039" width="10.85546875" style="3" customWidth="1"/>
    <col min="12040" max="12284" width="9.140625" style="3"/>
    <col min="12285" max="12285" width="7" style="3" customWidth="1"/>
    <col min="12286" max="12286" width="49.140625" style="3" customWidth="1"/>
    <col min="12287" max="12287" width="11" style="3" customWidth="1"/>
    <col min="12288" max="12290" width="12.140625" style="3" customWidth="1"/>
    <col min="12291" max="12291" width="11" style="3" customWidth="1"/>
    <col min="12292" max="12292" width="11.85546875" style="3" customWidth="1"/>
    <col min="12293" max="12293" width="12.7109375" style="3" customWidth="1"/>
    <col min="12294" max="12294" width="9.140625" style="3"/>
    <col min="12295" max="12295" width="10.85546875" style="3" customWidth="1"/>
    <col min="12296" max="12540" width="9.140625" style="3"/>
    <col min="12541" max="12541" width="7" style="3" customWidth="1"/>
    <col min="12542" max="12542" width="49.140625" style="3" customWidth="1"/>
    <col min="12543" max="12543" width="11" style="3" customWidth="1"/>
    <col min="12544" max="12546" width="12.140625" style="3" customWidth="1"/>
    <col min="12547" max="12547" width="11" style="3" customWidth="1"/>
    <col min="12548" max="12548" width="11.85546875" style="3" customWidth="1"/>
    <col min="12549" max="12549" width="12.7109375" style="3" customWidth="1"/>
    <col min="12550" max="12550" width="9.140625" style="3"/>
    <col min="12551" max="12551" width="10.85546875" style="3" customWidth="1"/>
    <col min="12552" max="12796" width="9.140625" style="3"/>
    <col min="12797" max="12797" width="7" style="3" customWidth="1"/>
    <col min="12798" max="12798" width="49.140625" style="3" customWidth="1"/>
    <col min="12799" max="12799" width="11" style="3" customWidth="1"/>
    <col min="12800" max="12802" width="12.140625" style="3" customWidth="1"/>
    <col min="12803" max="12803" width="11" style="3" customWidth="1"/>
    <col min="12804" max="12804" width="11.85546875" style="3" customWidth="1"/>
    <col min="12805" max="12805" width="12.7109375" style="3" customWidth="1"/>
    <col min="12806" max="12806" width="9.140625" style="3"/>
    <col min="12807" max="12807" width="10.85546875" style="3" customWidth="1"/>
    <col min="12808" max="13052" width="9.140625" style="3"/>
    <col min="13053" max="13053" width="7" style="3" customWidth="1"/>
    <col min="13054" max="13054" width="49.140625" style="3" customWidth="1"/>
    <col min="13055" max="13055" width="11" style="3" customWidth="1"/>
    <col min="13056" max="13058" width="12.140625" style="3" customWidth="1"/>
    <col min="13059" max="13059" width="11" style="3" customWidth="1"/>
    <col min="13060" max="13060" width="11.85546875" style="3" customWidth="1"/>
    <col min="13061" max="13061" width="12.7109375" style="3" customWidth="1"/>
    <col min="13062" max="13062" width="9.140625" style="3"/>
    <col min="13063" max="13063" width="10.85546875" style="3" customWidth="1"/>
    <col min="13064" max="13308" width="9.140625" style="3"/>
    <col min="13309" max="13309" width="7" style="3" customWidth="1"/>
    <col min="13310" max="13310" width="49.140625" style="3" customWidth="1"/>
    <col min="13311" max="13311" width="11" style="3" customWidth="1"/>
    <col min="13312" max="13314" width="12.140625" style="3" customWidth="1"/>
    <col min="13315" max="13315" width="11" style="3" customWidth="1"/>
    <col min="13316" max="13316" width="11.85546875" style="3" customWidth="1"/>
    <col min="13317" max="13317" width="12.7109375" style="3" customWidth="1"/>
    <col min="13318" max="13318" width="9.140625" style="3"/>
    <col min="13319" max="13319" width="10.85546875" style="3" customWidth="1"/>
    <col min="13320" max="13564" width="9.140625" style="3"/>
    <col min="13565" max="13565" width="7" style="3" customWidth="1"/>
    <col min="13566" max="13566" width="49.140625" style="3" customWidth="1"/>
    <col min="13567" max="13567" width="11" style="3" customWidth="1"/>
    <col min="13568" max="13570" width="12.140625" style="3" customWidth="1"/>
    <col min="13571" max="13571" width="11" style="3" customWidth="1"/>
    <col min="13572" max="13572" width="11.85546875" style="3" customWidth="1"/>
    <col min="13573" max="13573" width="12.7109375" style="3" customWidth="1"/>
    <col min="13574" max="13574" width="9.140625" style="3"/>
    <col min="13575" max="13575" width="10.85546875" style="3" customWidth="1"/>
    <col min="13576" max="13820" width="9.140625" style="3"/>
    <col min="13821" max="13821" width="7" style="3" customWidth="1"/>
    <col min="13822" max="13822" width="49.140625" style="3" customWidth="1"/>
    <col min="13823" max="13823" width="11" style="3" customWidth="1"/>
    <col min="13824" max="13826" width="12.140625" style="3" customWidth="1"/>
    <col min="13827" max="13827" width="11" style="3" customWidth="1"/>
    <col min="13828" max="13828" width="11.85546875" style="3" customWidth="1"/>
    <col min="13829" max="13829" width="12.7109375" style="3" customWidth="1"/>
    <col min="13830" max="13830" width="9.140625" style="3"/>
    <col min="13831" max="13831" width="10.85546875" style="3" customWidth="1"/>
    <col min="13832" max="14076" width="9.140625" style="3"/>
    <col min="14077" max="14077" width="7" style="3" customWidth="1"/>
    <col min="14078" max="14078" width="49.140625" style="3" customWidth="1"/>
    <col min="14079" max="14079" width="11" style="3" customWidth="1"/>
    <col min="14080" max="14082" width="12.140625" style="3" customWidth="1"/>
    <col min="14083" max="14083" width="11" style="3" customWidth="1"/>
    <col min="14084" max="14084" width="11.85546875" style="3" customWidth="1"/>
    <col min="14085" max="14085" width="12.7109375" style="3" customWidth="1"/>
    <col min="14086" max="14086" width="9.140625" style="3"/>
    <col min="14087" max="14087" width="10.85546875" style="3" customWidth="1"/>
    <col min="14088" max="14332" width="9.140625" style="3"/>
    <col min="14333" max="14333" width="7" style="3" customWidth="1"/>
    <col min="14334" max="14334" width="49.140625" style="3" customWidth="1"/>
    <col min="14335" max="14335" width="11" style="3" customWidth="1"/>
    <col min="14336" max="14338" width="12.140625" style="3" customWidth="1"/>
    <col min="14339" max="14339" width="11" style="3" customWidth="1"/>
    <col min="14340" max="14340" width="11.85546875" style="3" customWidth="1"/>
    <col min="14341" max="14341" width="12.7109375" style="3" customWidth="1"/>
    <col min="14342" max="14342" width="9.140625" style="3"/>
    <col min="14343" max="14343" width="10.85546875" style="3" customWidth="1"/>
    <col min="14344" max="14588" width="9.140625" style="3"/>
    <col min="14589" max="14589" width="7" style="3" customWidth="1"/>
    <col min="14590" max="14590" width="49.140625" style="3" customWidth="1"/>
    <col min="14591" max="14591" width="11" style="3" customWidth="1"/>
    <col min="14592" max="14594" width="12.140625" style="3" customWidth="1"/>
    <col min="14595" max="14595" width="11" style="3" customWidth="1"/>
    <col min="14596" max="14596" width="11.85546875" style="3" customWidth="1"/>
    <col min="14597" max="14597" width="12.7109375" style="3" customWidth="1"/>
    <col min="14598" max="14598" width="9.140625" style="3"/>
    <col min="14599" max="14599" width="10.85546875" style="3" customWidth="1"/>
    <col min="14600" max="14844" width="9.140625" style="3"/>
    <col min="14845" max="14845" width="7" style="3" customWidth="1"/>
    <col min="14846" max="14846" width="49.140625" style="3" customWidth="1"/>
    <col min="14847" max="14847" width="11" style="3" customWidth="1"/>
    <col min="14848" max="14850" width="12.140625" style="3" customWidth="1"/>
    <col min="14851" max="14851" width="11" style="3" customWidth="1"/>
    <col min="14852" max="14852" width="11.85546875" style="3" customWidth="1"/>
    <col min="14853" max="14853" width="12.7109375" style="3" customWidth="1"/>
    <col min="14854" max="14854" width="9.140625" style="3"/>
    <col min="14855" max="14855" width="10.85546875" style="3" customWidth="1"/>
    <col min="14856" max="15100" width="9.140625" style="3"/>
    <col min="15101" max="15101" width="7" style="3" customWidth="1"/>
    <col min="15102" max="15102" width="49.140625" style="3" customWidth="1"/>
    <col min="15103" max="15103" width="11" style="3" customWidth="1"/>
    <col min="15104" max="15106" width="12.140625" style="3" customWidth="1"/>
    <col min="15107" max="15107" width="11" style="3" customWidth="1"/>
    <col min="15108" max="15108" width="11.85546875" style="3" customWidth="1"/>
    <col min="15109" max="15109" width="12.7109375" style="3" customWidth="1"/>
    <col min="15110" max="15110" width="9.140625" style="3"/>
    <col min="15111" max="15111" width="10.85546875" style="3" customWidth="1"/>
    <col min="15112" max="15356" width="9.140625" style="3"/>
    <col min="15357" max="15357" width="7" style="3" customWidth="1"/>
    <col min="15358" max="15358" width="49.140625" style="3" customWidth="1"/>
    <col min="15359" max="15359" width="11" style="3" customWidth="1"/>
    <col min="15360" max="15362" width="12.140625" style="3" customWidth="1"/>
    <col min="15363" max="15363" width="11" style="3" customWidth="1"/>
    <col min="15364" max="15364" width="11.85546875" style="3" customWidth="1"/>
    <col min="15365" max="15365" width="12.7109375" style="3" customWidth="1"/>
    <col min="15366" max="15366" width="9.140625" style="3"/>
    <col min="15367" max="15367" width="10.85546875" style="3" customWidth="1"/>
    <col min="15368" max="15612" width="9.140625" style="3"/>
    <col min="15613" max="15613" width="7" style="3" customWidth="1"/>
    <col min="15614" max="15614" width="49.140625" style="3" customWidth="1"/>
    <col min="15615" max="15615" width="11" style="3" customWidth="1"/>
    <col min="15616" max="15618" width="12.140625" style="3" customWidth="1"/>
    <col min="15619" max="15619" width="11" style="3" customWidth="1"/>
    <col min="15620" max="15620" width="11.85546875" style="3" customWidth="1"/>
    <col min="15621" max="15621" width="12.7109375" style="3" customWidth="1"/>
    <col min="15622" max="15622" width="9.140625" style="3"/>
    <col min="15623" max="15623" width="10.85546875" style="3" customWidth="1"/>
    <col min="15624" max="15868" width="9.140625" style="3"/>
    <col min="15869" max="15869" width="7" style="3" customWidth="1"/>
    <col min="15870" max="15870" width="49.140625" style="3" customWidth="1"/>
    <col min="15871" max="15871" width="11" style="3" customWidth="1"/>
    <col min="15872" max="15874" width="12.140625" style="3" customWidth="1"/>
    <col min="15875" max="15875" width="11" style="3" customWidth="1"/>
    <col min="15876" max="15876" width="11.85546875" style="3" customWidth="1"/>
    <col min="15877" max="15877" width="12.7109375" style="3" customWidth="1"/>
    <col min="15878" max="15878" width="9.140625" style="3"/>
    <col min="15879" max="15879" width="10.85546875" style="3" customWidth="1"/>
    <col min="15880" max="16124" width="9.140625" style="3"/>
    <col min="16125" max="16125" width="7" style="3" customWidth="1"/>
    <col min="16126" max="16126" width="49.140625" style="3" customWidth="1"/>
    <col min="16127" max="16127" width="11" style="3" customWidth="1"/>
    <col min="16128" max="16130" width="12.140625" style="3" customWidth="1"/>
    <col min="16131" max="16131" width="11" style="3" customWidth="1"/>
    <col min="16132" max="16132" width="11.85546875" style="3" customWidth="1"/>
    <col min="16133" max="16133" width="12.7109375" style="3" customWidth="1"/>
    <col min="16134" max="16134" width="9.140625" style="3"/>
    <col min="16135" max="16135" width="10.85546875" style="3" customWidth="1"/>
    <col min="16136" max="16384" width="9.140625" style="3"/>
  </cols>
  <sheetData>
    <row r="1" spans="1:11" ht="31.5" customHeight="1" x14ac:dyDescent="0.3">
      <c r="A1" s="114" t="s">
        <v>78</v>
      </c>
      <c r="B1" s="114"/>
      <c r="C1" s="114"/>
      <c r="D1" s="114"/>
      <c r="E1" s="114"/>
      <c r="F1" s="114"/>
      <c r="G1" s="114"/>
      <c r="H1" s="114"/>
      <c r="I1" s="114"/>
      <c r="J1" s="2"/>
      <c r="K1" s="2"/>
    </row>
    <row r="2" spans="1:11" x14ac:dyDescent="0.3">
      <c r="A2" s="112" t="s">
        <v>0</v>
      </c>
      <c r="B2" s="112"/>
      <c r="C2" s="112"/>
      <c r="D2" s="112"/>
      <c r="E2" s="112"/>
      <c r="F2" s="112"/>
      <c r="G2" s="112"/>
      <c r="H2" s="112"/>
      <c r="I2" s="112"/>
    </row>
    <row r="3" spans="1:11" x14ac:dyDescent="0.3">
      <c r="A3" s="115" t="s">
        <v>1</v>
      </c>
      <c r="B3" s="115"/>
      <c r="C3" s="115"/>
      <c r="D3" s="115"/>
      <c r="E3" s="115"/>
      <c r="F3" s="115"/>
      <c r="G3" s="115"/>
      <c r="H3" s="115"/>
      <c r="I3" s="115"/>
    </row>
    <row r="4" spans="1:11" ht="19.5" x14ac:dyDescent="0.35">
      <c r="A4" s="110" t="s">
        <v>25</v>
      </c>
      <c r="B4" s="110"/>
      <c r="C4" s="110"/>
      <c r="D4" s="110"/>
      <c r="E4" s="110"/>
      <c r="F4" s="110"/>
      <c r="G4" s="110"/>
      <c r="H4" s="110"/>
      <c r="I4" s="110"/>
    </row>
    <row r="5" spans="1:11" x14ac:dyDescent="0.3">
      <c r="A5" s="116"/>
      <c r="B5" s="116"/>
      <c r="C5" s="4"/>
      <c r="D5" s="4"/>
      <c r="E5" s="4"/>
      <c r="F5" s="4"/>
      <c r="G5" s="115"/>
      <c r="H5" s="115"/>
      <c r="I5" s="115"/>
    </row>
    <row r="6" spans="1:11" x14ac:dyDescent="0.3">
      <c r="A6" s="110" t="s">
        <v>5</v>
      </c>
      <c r="B6" s="110"/>
      <c r="C6" s="110"/>
      <c r="D6" s="110"/>
      <c r="E6" s="110"/>
      <c r="F6" s="110"/>
      <c r="G6" s="110"/>
      <c r="H6" s="110"/>
      <c r="I6" s="110"/>
    </row>
    <row r="7" spans="1:11" x14ac:dyDescent="0.3">
      <c r="A7" s="5"/>
      <c r="B7" s="5"/>
      <c r="C7" s="4"/>
      <c r="D7" s="4"/>
      <c r="E7" s="4"/>
      <c r="F7" s="4"/>
      <c r="G7" s="4"/>
      <c r="H7" s="4"/>
      <c r="I7" s="4"/>
    </row>
    <row r="8" spans="1:11" ht="19.5" x14ac:dyDescent="0.35">
      <c r="A8" s="110" t="s">
        <v>26</v>
      </c>
      <c r="B8" s="110"/>
      <c r="C8" s="110"/>
      <c r="D8" s="110"/>
      <c r="E8" s="110"/>
      <c r="F8" s="110"/>
      <c r="G8" s="110"/>
      <c r="H8" s="110"/>
      <c r="I8" s="110"/>
    </row>
    <row r="9" spans="1:11" x14ac:dyDescent="0.3">
      <c r="A9" s="5"/>
      <c r="B9" s="5"/>
      <c r="C9" s="4"/>
      <c r="D9" s="4"/>
      <c r="E9" s="4"/>
      <c r="F9" s="4"/>
      <c r="G9" s="4"/>
      <c r="H9" s="4"/>
      <c r="I9" s="4"/>
    </row>
    <row r="10" spans="1:11" x14ac:dyDescent="0.3">
      <c r="A10" s="111" t="s">
        <v>34</v>
      </c>
      <c r="B10" s="111"/>
      <c r="C10" s="111"/>
      <c r="D10" s="111"/>
      <c r="E10" s="111"/>
      <c r="F10" s="111"/>
      <c r="G10" s="111"/>
      <c r="H10" s="111"/>
      <c r="I10" s="111"/>
    </row>
    <row r="12" spans="1:11" x14ac:dyDescent="0.3">
      <c r="A12" s="112" t="s">
        <v>66</v>
      </c>
      <c r="B12" s="112"/>
      <c r="C12" s="112"/>
      <c r="D12" s="112"/>
      <c r="E12" s="112"/>
      <c r="F12" s="112"/>
      <c r="G12" s="112"/>
      <c r="H12" s="112"/>
      <c r="I12" s="112"/>
    </row>
    <row r="13" spans="1:11" x14ac:dyDescent="0.3">
      <c r="A13" s="113" t="s">
        <v>3</v>
      </c>
      <c r="B13" s="113"/>
      <c r="C13" s="113"/>
      <c r="D13" s="113"/>
      <c r="E13" s="113"/>
      <c r="F13" s="113"/>
      <c r="G13" s="113"/>
      <c r="H13" s="113"/>
      <c r="I13" s="113"/>
    </row>
    <row r="15" spans="1:11" x14ac:dyDescent="0.3">
      <c r="A15" s="6" t="s">
        <v>7</v>
      </c>
      <c r="B15" s="7"/>
    </row>
    <row r="16" spans="1:11" ht="19.5" thickBot="1" x14ac:dyDescent="0.35">
      <c r="A16" s="6"/>
      <c r="B16" s="7"/>
      <c r="J16" s="1" t="s">
        <v>101</v>
      </c>
    </row>
    <row r="17" spans="1:19" ht="38.25" customHeight="1" x14ac:dyDescent="0.3">
      <c r="A17" s="103" t="s">
        <v>8</v>
      </c>
      <c r="B17" s="105" t="s">
        <v>4</v>
      </c>
      <c r="C17" s="105" t="s">
        <v>9</v>
      </c>
      <c r="D17" s="107" t="s">
        <v>10</v>
      </c>
      <c r="E17" s="108"/>
      <c r="F17" s="108"/>
      <c r="G17" s="108"/>
      <c r="H17" s="109"/>
      <c r="I17" s="105" t="s">
        <v>11</v>
      </c>
      <c r="J17" s="101" t="s">
        <v>12</v>
      </c>
      <c r="O17" s="43" t="s">
        <v>41</v>
      </c>
      <c r="P17" s="43">
        <v>29820126</v>
      </c>
    </row>
    <row r="18" spans="1:19" ht="35.25" customHeight="1" x14ac:dyDescent="0.3">
      <c r="A18" s="104"/>
      <c r="B18" s="106"/>
      <c r="C18" s="106"/>
      <c r="D18" s="30" t="s">
        <v>13</v>
      </c>
      <c r="E18" s="30" t="s">
        <v>14</v>
      </c>
      <c r="F18" s="30" t="s">
        <v>15</v>
      </c>
      <c r="G18" s="30" t="s">
        <v>16</v>
      </c>
      <c r="H18" s="30" t="s">
        <v>17</v>
      </c>
      <c r="I18" s="106"/>
      <c r="J18" s="102"/>
      <c r="O18" s="44">
        <v>300</v>
      </c>
      <c r="P18" s="43">
        <v>29776641</v>
      </c>
    </row>
    <row r="19" spans="1:19" s="18" customFormat="1" x14ac:dyDescent="0.3">
      <c r="A19" s="22">
        <v>1</v>
      </c>
      <c r="B19" s="16" t="s">
        <v>121</v>
      </c>
      <c r="C19" s="17" t="s">
        <v>18</v>
      </c>
      <c r="D19" s="25">
        <v>5</v>
      </c>
      <c r="E19" s="25">
        <v>5</v>
      </c>
      <c r="F19" s="25">
        <v>7</v>
      </c>
      <c r="G19" s="25">
        <v>6</v>
      </c>
      <c r="H19" s="17">
        <v>23</v>
      </c>
      <c r="I19" s="69">
        <v>0</v>
      </c>
      <c r="J19" s="70">
        <f>I19*H19</f>
        <v>0</v>
      </c>
    </row>
    <row r="20" spans="1:19" s="18" customFormat="1" x14ac:dyDescent="0.3">
      <c r="A20" s="22">
        <f t="shared" ref="A20:A28" si="0">A19+1</f>
        <v>2</v>
      </c>
      <c r="B20" s="16" t="s">
        <v>122</v>
      </c>
      <c r="C20" s="17" t="s">
        <v>18</v>
      </c>
      <c r="D20" s="25">
        <v>0</v>
      </c>
      <c r="E20" s="25">
        <v>0</v>
      </c>
      <c r="F20" s="25">
        <v>0</v>
      </c>
      <c r="G20" s="25">
        <v>0</v>
      </c>
      <c r="H20" s="17">
        <v>0</v>
      </c>
      <c r="I20" s="69">
        <v>0</v>
      </c>
      <c r="J20" s="70">
        <f t="shared" ref="J20:J25" si="1">I20*H20</f>
        <v>0</v>
      </c>
    </row>
    <row r="21" spans="1:19" s="18" customFormat="1" x14ac:dyDescent="0.3">
      <c r="A21" s="22">
        <f t="shared" si="0"/>
        <v>3</v>
      </c>
      <c r="B21" s="16" t="s">
        <v>39</v>
      </c>
      <c r="C21" s="17" t="s">
        <v>18</v>
      </c>
      <c r="D21" s="25">
        <v>1</v>
      </c>
      <c r="E21" s="25">
        <v>0</v>
      </c>
      <c r="F21" s="25">
        <v>0</v>
      </c>
      <c r="G21" s="25">
        <v>0</v>
      </c>
      <c r="H21" s="17">
        <v>1</v>
      </c>
      <c r="I21" s="69">
        <v>0</v>
      </c>
      <c r="J21" s="70">
        <f>I21*H21</f>
        <v>0</v>
      </c>
      <c r="M21" s="18">
        <v>32682158</v>
      </c>
      <c r="N21" s="18">
        <v>14</v>
      </c>
      <c r="O21" s="18">
        <f>M21*N21</f>
        <v>457550212</v>
      </c>
      <c r="S21" s="31">
        <f>7*0.8</f>
        <v>5.6000000000000005</v>
      </c>
    </row>
    <row r="22" spans="1:19" s="18" customFormat="1" x14ac:dyDescent="0.3">
      <c r="A22" s="22">
        <f t="shared" si="0"/>
        <v>4</v>
      </c>
      <c r="B22" s="16" t="s">
        <v>38</v>
      </c>
      <c r="C22" s="17" t="s">
        <v>21</v>
      </c>
      <c r="D22" s="25">
        <v>375</v>
      </c>
      <c r="E22" s="25">
        <v>375</v>
      </c>
      <c r="F22" s="25">
        <v>525</v>
      </c>
      <c r="G22" s="25">
        <v>450</v>
      </c>
      <c r="H22" s="17">
        <v>1725</v>
      </c>
      <c r="I22" s="69">
        <v>0</v>
      </c>
      <c r="J22" s="70">
        <f>I22*H22</f>
        <v>0</v>
      </c>
      <c r="M22" s="18">
        <v>29776641</v>
      </c>
      <c r="N22" s="18">
        <v>86</v>
      </c>
      <c r="O22" s="18">
        <f>M22*N22</f>
        <v>2560791126</v>
      </c>
    </row>
    <row r="23" spans="1:19" s="18" customFormat="1" x14ac:dyDescent="0.3">
      <c r="A23" s="22">
        <f t="shared" si="0"/>
        <v>5</v>
      </c>
      <c r="B23" s="24" t="s">
        <v>32</v>
      </c>
      <c r="C23" s="17" t="s">
        <v>18</v>
      </c>
      <c r="D23" s="25">
        <v>5</v>
      </c>
      <c r="E23" s="25">
        <v>5</v>
      </c>
      <c r="F23" s="25">
        <v>7</v>
      </c>
      <c r="G23" s="25">
        <v>6</v>
      </c>
      <c r="H23" s="25">
        <v>23</v>
      </c>
      <c r="I23" s="71">
        <v>0</v>
      </c>
      <c r="J23" s="70">
        <f>I23*H23</f>
        <v>0</v>
      </c>
      <c r="M23" s="32">
        <f>O23-J29</f>
        <v>2832240000</v>
      </c>
      <c r="O23" s="18">
        <f>(37603-2200)*80*1000</f>
        <v>2832240000</v>
      </c>
    </row>
    <row r="24" spans="1:19" s="18" customFormat="1" x14ac:dyDescent="0.3">
      <c r="A24" s="22">
        <f t="shared" si="0"/>
        <v>6</v>
      </c>
      <c r="B24" s="24" t="s">
        <v>28</v>
      </c>
      <c r="C24" s="17" t="s">
        <v>18</v>
      </c>
      <c r="D24" s="25">
        <v>5</v>
      </c>
      <c r="E24" s="25">
        <v>5</v>
      </c>
      <c r="F24" s="25">
        <v>7</v>
      </c>
      <c r="G24" s="25">
        <v>6</v>
      </c>
      <c r="H24" s="25">
        <v>23</v>
      </c>
      <c r="I24" s="71">
        <v>0</v>
      </c>
      <c r="J24" s="70">
        <f>I24*H24</f>
        <v>0</v>
      </c>
    </row>
    <row r="25" spans="1:19" s="18" customFormat="1" x14ac:dyDescent="0.3">
      <c r="A25" s="22">
        <f t="shared" si="0"/>
        <v>7</v>
      </c>
      <c r="B25" s="16" t="s">
        <v>27</v>
      </c>
      <c r="C25" s="17" t="s">
        <v>6</v>
      </c>
      <c r="D25" s="25">
        <v>75</v>
      </c>
      <c r="E25" s="25">
        <v>75</v>
      </c>
      <c r="F25" s="25">
        <v>105</v>
      </c>
      <c r="G25" s="25">
        <v>90</v>
      </c>
      <c r="H25" s="17">
        <v>345</v>
      </c>
      <c r="I25" s="69">
        <v>0</v>
      </c>
      <c r="J25" s="70">
        <f t="shared" si="1"/>
        <v>0</v>
      </c>
      <c r="M25" s="18">
        <f>I25*24</f>
        <v>0</v>
      </c>
    </row>
    <row r="26" spans="1:19" s="18" customFormat="1" x14ac:dyDescent="0.3">
      <c r="A26" s="22">
        <f t="shared" si="0"/>
        <v>8</v>
      </c>
      <c r="B26" s="16" t="s">
        <v>19</v>
      </c>
      <c r="C26" s="17" t="s">
        <v>6</v>
      </c>
      <c r="D26" s="25">
        <v>175</v>
      </c>
      <c r="E26" s="25">
        <v>175</v>
      </c>
      <c r="F26" s="25">
        <v>245</v>
      </c>
      <c r="G26" s="25">
        <v>210</v>
      </c>
      <c r="H26" s="17">
        <v>805</v>
      </c>
      <c r="I26" s="69">
        <v>0</v>
      </c>
      <c r="J26" s="70">
        <f>I26*H26</f>
        <v>0</v>
      </c>
      <c r="M26" s="18">
        <f>I26*24</f>
        <v>0</v>
      </c>
      <c r="N26" s="18">
        <f>M26-M25</f>
        <v>0</v>
      </c>
      <c r="P26" s="18">
        <v>15000</v>
      </c>
      <c r="Q26" s="18">
        <v>15000</v>
      </c>
    </row>
    <row r="27" spans="1:19" s="18" customFormat="1" x14ac:dyDescent="0.3">
      <c r="A27" s="22">
        <f t="shared" si="0"/>
        <v>9</v>
      </c>
      <c r="B27" s="16" t="s">
        <v>20</v>
      </c>
      <c r="C27" s="17" t="s">
        <v>6</v>
      </c>
      <c r="D27" s="25">
        <v>175</v>
      </c>
      <c r="E27" s="25">
        <v>175</v>
      </c>
      <c r="F27" s="25">
        <v>245</v>
      </c>
      <c r="G27" s="25">
        <v>210</v>
      </c>
      <c r="H27" s="17">
        <v>805</v>
      </c>
      <c r="I27" s="69">
        <v>0</v>
      </c>
      <c r="J27" s="70">
        <f>I27*H27</f>
        <v>0</v>
      </c>
      <c r="M27" s="18">
        <f>I27*24</f>
        <v>0</v>
      </c>
      <c r="N27" s="18">
        <f>M27-M25</f>
        <v>0</v>
      </c>
      <c r="O27" s="18">
        <f>N27-N26</f>
        <v>0</v>
      </c>
    </row>
    <row r="28" spans="1:19" s="18" customFormat="1" x14ac:dyDescent="0.3">
      <c r="A28" s="22">
        <f t="shared" si="0"/>
        <v>10</v>
      </c>
      <c r="B28" s="16" t="s">
        <v>37</v>
      </c>
      <c r="C28" s="17" t="s">
        <v>6</v>
      </c>
      <c r="D28" s="25">
        <v>285</v>
      </c>
      <c r="E28" s="25">
        <v>285</v>
      </c>
      <c r="F28" s="25">
        <v>399</v>
      </c>
      <c r="G28" s="25">
        <v>342</v>
      </c>
      <c r="H28" s="17">
        <v>1311</v>
      </c>
      <c r="I28" s="69">
        <v>0</v>
      </c>
      <c r="J28" s="70">
        <f>I28*H28</f>
        <v>0</v>
      </c>
    </row>
    <row r="29" spans="1:19" s="18" customFormat="1" ht="19.5" thickBot="1" x14ac:dyDescent="0.35">
      <c r="A29" s="19"/>
      <c r="B29" s="20" t="s">
        <v>22</v>
      </c>
      <c r="C29" s="21"/>
      <c r="D29" s="21">
        <f>SUM(D19)</f>
        <v>5</v>
      </c>
      <c r="E29" s="21">
        <f t="shared" ref="E29:H29" si="2">SUM(E19)</f>
        <v>5</v>
      </c>
      <c r="F29" s="21">
        <f t="shared" si="2"/>
        <v>7</v>
      </c>
      <c r="G29" s="21">
        <f t="shared" si="2"/>
        <v>6</v>
      </c>
      <c r="H29" s="21">
        <f t="shared" si="2"/>
        <v>23</v>
      </c>
      <c r="I29" s="72">
        <v>0</v>
      </c>
      <c r="J29" s="73">
        <f>SUM(J19:J28)</f>
        <v>0</v>
      </c>
      <c r="N29" s="18">
        <f>SUM(N22:N22)</f>
        <v>86</v>
      </c>
      <c r="O29" s="18">
        <f>SUM(O22:O22)</f>
        <v>2560791126</v>
      </c>
      <c r="P29" s="18">
        <f>O29/N29</f>
        <v>29776641</v>
      </c>
    </row>
    <row r="30" spans="1:19" x14ac:dyDescent="0.3">
      <c r="A30" s="6"/>
      <c r="B30" s="7"/>
    </row>
    <row r="31" spans="1:19" ht="19.5" thickBot="1" x14ac:dyDescent="0.35">
      <c r="A31" s="8"/>
      <c r="B31" s="1" t="s">
        <v>102</v>
      </c>
      <c r="I31" s="9"/>
    </row>
    <row r="32" spans="1:19" ht="37.5" x14ac:dyDescent="0.3">
      <c r="A32" s="28" t="s">
        <v>8</v>
      </c>
      <c r="B32" s="29" t="s">
        <v>23</v>
      </c>
      <c r="C32" s="29" t="s">
        <v>9</v>
      </c>
      <c r="D32" s="27" t="s">
        <v>11</v>
      </c>
      <c r="E32" s="13"/>
      <c r="F32" s="9"/>
      <c r="G32" s="34"/>
      <c r="H32" s="37"/>
      <c r="I32" s="37"/>
      <c r="J32" s="35"/>
      <c r="M32" s="3">
        <v>0.9242424242424242</v>
      </c>
      <c r="N32" s="3">
        <f>ROUND(M32*I27,0)</f>
        <v>0</v>
      </c>
    </row>
    <row r="33" spans="1:17" s="18" customFormat="1" x14ac:dyDescent="0.3">
      <c r="A33" s="23">
        <v>1</v>
      </c>
      <c r="B33" s="24" t="s">
        <v>29</v>
      </c>
      <c r="C33" s="26" t="s">
        <v>18</v>
      </c>
      <c r="D33" s="80">
        <v>0</v>
      </c>
      <c r="E33" s="33"/>
      <c r="F33" s="33"/>
      <c r="G33" s="36"/>
      <c r="H33" s="36"/>
      <c r="I33" s="36"/>
      <c r="J33" s="36"/>
    </row>
    <row r="34" spans="1:17" s="18" customFormat="1" x14ac:dyDescent="0.3">
      <c r="A34" s="23">
        <v>2</v>
      </c>
      <c r="B34" s="24" t="s">
        <v>30</v>
      </c>
      <c r="C34" s="26" t="s">
        <v>18</v>
      </c>
      <c r="D34" s="80">
        <v>0</v>
      </c>
      <c r="E34" s="33"/>
      <c r="F34" s="33"/>
      <c r="G34" s="36"/>
      <c r="H34" s="36"/>
      <c r="I34" s="36"/>
      <c r="J34" s="36"/>
    </row>
    <row r="35" spans="1:17" s="18" customFormat="1" ht="38.25" thickBot="1" x14ac:dyDescent="0.35">
      <c r="A35" s="38">
        <v>3</v>
      </c>
      <c r="B35" s="39" t="s">
        <v>31</v>
      </c>
      <c r="C35" s="40" t="s">
        <v>18</v>
      </c>
      <c r="D35" s="81">
        <v>0</v>
      </c>
      <c r="E35" s="33"/>
      <c r="F35" s="33"/>
      <c r="G35" s="33"/>
      <c r="H35" s="33"/>
      <c r="I35" s="33"/>
      <c r="J35" s="33"/>
    </row>
    <row r="36" spans="1:17" x14ac:dyDescent="0.3">
      <c r="B36" s="8"/>
      <c r="C36" s="10"/>
      <c r="D36" s="10"/>
      <c r="E36" s="10"/>
      <c r="F36" s="14"/>
      <c r="G36" s="14"/>
      <c r="H36" s="14"/>
      <c r="I36" s="14"/>
    </row>
    <row r="37" spans="1:17" x14ac:dyDescent="0.3">
      <c r="A37" s="111"/>
      <c r="B37" s="111"/>
      <c r="C37" s="111"/>
      <c r="D37" s="111"/>
      <c r="E37" s="111"/>
      <c r="F37" s="111"/>
      <c r="G37" s="111"/>
      <c r="H37" s="111"/>
      <c r="I37" s="111"/>
    </row>
    <row r="38" spans="1:17" x14ac:dyDescent="0.3">
      <c r="A38" s="112" t="s">
        <v>68</v>
      </c>
      <c r="B38" s="112"/>
      <c r="C38" s="112"/>
      <c r="D38" s="112"/>
      <c r="E38" s="112"/>
      <c r="F38" s="112"/>
      <c r="G38" s="112"/>
      <c r="H38" s="112"/>
      <c r="I38" s="112"/>
    </row>
    <row r="39" spans="1:17" x14ac:dyDescent="0.3">
      <c r="A39" s="113" t="s">
        <v>3</v>
      </c>
      <c r="B39" s="113"/>
      <c r="C39" s="113"/>
      <c r="D39" s="113"/>
      <c r="E39" s="113"/>
      <c r="F39" s="113"/>
      <c r="G39" s="113"/>
      <c r="H39" s="113"/>
      <c r="I39" s="113"/>
    </row>
    <row r="41" spans="1:17" x14ac:dyDescent="0.3">
      <c r="A41" s="6" t="s">
        <v>7</v>
      </c>
      <c r="B41" s="7"/>
    </row>
    <row r="42" spans="1:17" ht="19.5" thickBot="1" x14ac:dyDescent="0.35">
      <c r="A42" s="6"/>
      <c r="B42" s="7"/>
      <c r="J42" s="1" t="s">
        <v>104</v>
      </c>
    </row>
    <row r="43" spans="1:17" x14ac:dyDescent="0.3">
      <c r="A43" s="103" t="s">
        <v>8</v>
      </c>
      <c r="B43" s="105" t="s">
        <v>4</v>
      </c>
      <c r="C43" s="105" t="s">
        <v>9</v>
      </c>
      <c r="D43" s="107" t="s">
        <v>10</v>
      </c>
      <c r="E43" s="108"/>
      <c r="F43" s="108"/>
      <c r="G43" s="108"/>
      <c r="H43" s="109"/>
      <c r="I43" s="105" t="s">
        <v>11</v>
      </c>
      <c r="J43" s="101" t="s">
        <v>12</v>
      </c>
    </row>
    <row r="44" spans="1:17" x14ac:dyDescent="0.3">
      <c r="A44" s="104"/>
      <c r="B44" s="106"/>
      <c r="C44" s="106"/>
      <c r="D44" s="59" t="s">
        <v>13</v>
      </c>
      <c r="E44" s="59" t="s">
        <v>14</v>
      </c>
      <c r="F44" s="59" t="s">
        <v>15</v>
      </c>
      <c r="G44" s="59" t="s">
        <v>16</v>
      </c>
      <c r="H44" s="59" t="s">
        <v>17</v>
      </c>
      <c r="I44" s="106"/>
      <c r="J44" s="102"/>
    </row>
    <row r="45" spans="1:17" x14ac:dyDescent="0.3">
      <c r="A45" s="22">
        <v>1</v>
      </c>
      <c r="B45" s="16" t="s">
        <v>121</v>
      </c>
      <c r="C45" s="17" t="s">
        <v>18</v>
      </c>
      <c r="D45" s="25">
        <v>2</v>
      </c>
      <c r="E45" s="25"/>
      <c r="F45" s="25"/>
      <c r="G45" s="25"/>
      <c r="H45" s="17">
        <v>2</v>
      </c>
      <c r="I45" s="91">
        <f>H45*G45</f>
        <v>0</v>
      </c>
      <c r="J45" s="89">
        <f>I45*H45</f>
        <v>0</v>
      </c>
      <c r="Q45" s="18" t="e">
        <f>(H19+H45)*#REF!</f>
        <v>#REF!</v>
      </c>
    </row>
    <row r="46" spans="1:17" x14ac:dyDescent="0.3">
      <c r="A46" s="22">
        <f t="shared" ref="A46:A54" si="3">A45+1</f>
        <v>2</v>
      </c>
      <c r="B46" s="16" t="s">
        <v>122</v>
      </c>
      <c r="C46" s="17" t="s">
        <v>18</v>
      </c>
      <c r="D46" s="25">
        <v>0</v>
      </c>
      <c r="E46" s="25">
        <v>0</v>
      </c>
      <c r="F46" s="25">
        <v>0</v>
      </c>
      <c r="G46" s="25">
        <v>0</v>
      </c>
      <c r="H46" s="17">
        <v>0</v>
      </c>
      <c r="I46" s="91">
        <f t="shared" ref="I46:I51" si="4">H46*G46</f>
        <v>0</v>
      </c>
      <c r="J46" s="89">
        <f t="shared" ref="J46:J51" si="5">I46*H46</f>
        <v>0</v>
      </c>
      <c r="Q46" s="18" t="e">
        <f>Q45-H54</f>
        <v>#REF!</v>
      </c>
    </row>
    <row r="47" spans="1:17" x14ac:dyDescent="0.3">
      <c r="A47" s="22">
        <f t="shared" si="3"/>
        <v>3</v>
      </c>
      <c r="B47" s="16" t="s">
        <v>39</v>
      </c>
      <c r="C47" s="17" t="s">
        <v>18</v>
      </c>
      <c r="D47" s="25"/>
      <c r="E47" s="25">
        <v>0</v>
      </c>
      <c r="F47" s="25">
        <v>0</v>
      </c>
      <c r="G47" s="25">
        <v>0</v>
      </c>
      <c r="H47" s="17">
        <v>0</v>
      </c>
      <c r="I47" s="91">
        <f t="shared" ref="I47:J50" si="6">H47*G47</f>
        <v>0</v>
      </c>
      <c r="J47" s="89">
        <f t="shared" si="6"/>
        <v>0</v>
      </c>
      <c r="Q47" s="3" t="e">
        <f>ROUND(Q46/H19,0)</f>
        <v>#REF!</v>
      </c>
    </row>
    <row r="48" spans="1:17" x14ac:dyDescent="0.3">
      <c r="A48" s="22">
        <f t="shared" si="3"/>
        <v>4</v>
      </c>
      <c r="B48" s="16" t="s">
        <v>38</v>
      </c>
      <c r="C48" s="17" t="s">
        <v>21</v>
      </c>
      <c r="D48" s="25">
        <v>150</v>
      </c>
      <c r="E48" s="25">
        <v>0</v>
      </c>
      <c r="F48" s="25">
        <v>0</v>
      </c>
      <c r="G48" s="25">
        <v>0</v>
      </c>
      <c r="H48" s="17">
        <v>150</v>
      </c>
      <c r="I48" s="91">
        <f t="shared" si="6"/>
        <v>0</v>
      </c>
      <c r="J48" s="89">
        <f t="shared" si="6"/>
        <v>0</v>
      </c>
    </row>
    <row r="49" spans="1:10" x14ac:dyDescent="0.3">
      <c r="A49" s="22">
        <f t="shared" si="3"/>
        <v>5</v>
      </c>
      <c r="B49" s="24" t="s">
        <v>32</v>
      </c>
      <c r="C49" s="17" t="s">
        <v>18</v>
      </c>
      <c r="D49" s="25">
        <v>2</v>
      </c>
      <c r="E49" s="25">
        <v>0</v>
      </c>
      <c r="F49" s="25">
        <v>0</v>
      </c>
      <c r="G49" s="25">
        <v>0</v>
      </c>
      <c r="H49" s="25">
        <v>2</v>
      </c>
      <c r="I49" s="91">
        <f t="shared" si="6"/>
        <v>0</v>
      </c>
      <c r="J49" s="89">
        <f t="shared" si="6"/>
        <v>0</v>
      </c>
    </row>
    <row r="50" spans="1:10" x14ac:dyDescent="0.3">
      <c r="A50" s="22">
        <f t="shared" si="3"/>
        <v>6</v>
      </c>
      <c r="B50" s="24" t="s">
        <v>28</v>
      </c>
      <c r="C50" s="17" t="s">
        <v>18</v>
      </c>
      <c r="D50" s="25">
        <v>2</v>
      </c>
      <c r="E50" s="25">
        <v>0</v>
      </c>
      <c r="F50" s="25">
        <v>0</v>
      </c>
      <c r="G50" s="25">
        <v>0</v>
      </c>
      <c r="H50" s="25">
        <v>2</v>
      </c>
      <c r="I50" s="91">
        <f t="shared" si="6"/>
        <v>0</v>
      </c>
      <c r="J50" s="89">
        <f t="shared" si="6"/>
        <v>0</v>
      </c>
    </row>
    <row r="51" spans="1:10" x14ac:dyDescent="0.3">
      <c r="A51" s="22">
        <f t="shared" si="3"/>
        <v>7</v>
      </c>
      <c r="B51" s="16" t="s">
        <v>27</v>
      </c>
      <c r="C51" s="17" t="s">
        <v>6</v>
      </c>
      <c r="D51" s="25">
        <v>30</v>
      </c>
      <c r="E51" s="25">
        <v>0</v>
      </c>
      <c r="F51" s="25">
        <v>0</v>
      </c>
      <c r="G51" s="25">
        <v>0</v>
      </c>
      <c r="H51" s="17">
        <v>30</v>
      </c>
      <c r="I51" s="91">
        <f t="shared" si="4"/>
        <v>0</v>
      </c>
      <c r="J51" s="89">
        <f t="shared" si="5"/>
        <v>0</v>
      </c>
    </row>
    <row r="52" spans="1:10" x14ac:dyDescent="0.3">
      <c r="A52" s="22">
        <f t="shared" si="3"/>
        <v>8</v>
      </c>
      <c r="B52" s="16" t="s">
        <v>19</v>
      </c>
      <c r="C52" s="17" t="s">
        <v>6</v>
      </c>
      <c r="D52" s="25">
        <v>70</v>
      </c>
      <c r="E52" s="25">
        <v>0</v>
      </c>
      <c r="F52" s="25">
        <v>0</v>
      </c>
      <c r="G52" s="25">
        <v>0</v>
      </c>
      <c r="H52" s="17">
        <v>70</v>
      </c>
      <c r="I52" s="91">
        <f t="shared" ref="I52:J54" si="7">H52*G52</f>
        <v>0</v>
      </c>
      <c r="J52" s="89">
        <f t="shared" si="7"/>
        <v>0</v>
      </c>
    </row>
    <row r="53" spans="1:10" x14ac:dyDescent="0.3">
      <c r="A53" s="22">
        <f t="shared" si="3"/>
        <v>9</v>
      </c>
      <c r="B53" s="16" t="s">
        <v>20</v>
      </c>
      <c r="C53" s="17" t="s">
        <v>6</v>
      </c>
      <c r="D53" s="25">
        <v>70</v>
      </c>
      <c r="E53" s="25">
        <v>0</v>
      </c>
      <c r="F53" s="25">
        <v>0</v>
      </c>
      <c r="G53" s="25">
        <v>0</v>
      </c>
      <c r="H53" s="17">
        <v>70</v>
      </c>
      <c r="I53" s="91">
        <f t="shared" si="7"/>
        <v>0</v>
      </c>
      <c r="J53" s="89">
        <f t="shared" si="7"/>
        <v>0</v>
      </c>
    </row>
    <row r="54" spans="1:10" x14ac:dyDescent="0.3">
      <c r="A54" s="22">
        <f t="shared" si="3"/>
        <v>10</v>
      </c>
      <c r="B54" s="16" t="s">
        <v>37</v>
      </c>
      <c r="C54" s="17" t="s">
        <v>6</v>
      </c>
      <c r="D54" s="25">
        <v>1200</v>
      </c>
      <c r="E54" s="25">
        <v>0</v>
      </c>
      <c r="F54" s="25">
        <v>0</v>
      </c>
      <c r="G54" s="25">
        <v>0</v>
      </c>
      <c r="H54" s="17">
        <v>1200</v>
      </c>
      <c r="I54" s="91">
        <f t="shared" si="7"/>
        <v>0</v>
      </c>
      <c r="J54" s="89">
        <f t="shared" si="7"/>
        <v>0</v>
      </c>
    </row>
    <row r="55" spans="1:10" ht="19.5" thickBot="1" x14ac:dyDescent="0.35">
      <c r="A55" s="19"/>
      <c r="B55" s="20" t="s">
        <v>22</v>
      </c>
      <c r="C55" s="21"/>
      <c r="D55" s="21">
        <f>SUM(D45)</f>
        <v>2</v>
      </c>
      <c r="E55" s="21">
        <f t="shared" ref="E55:H55" si="8">SUM(E45)</f>
        <v>0</v>
      </c>
      <c r="F55" s="21">
        <f t="shared" si="8"/>
        <v>0</v>
      </c>
      <c r="G55" s="21">
        <f t="shared" si="8"/>
        <v>0</v>
      </c>
      <c r="H55" s="21">
        <f t="shared" si="8"/>
        <v>2</v>
      </c>
      <c r="I55" s="72">
        <f>SUM(I45:I54)</f>
        <v>0</v>
      </c>
      <c r="J55" s="90">
        <f>SUM(J45:J54)</f>
        <v>0</v>
      </c>
    </row>
    <row r="56" spans="1:10" x14ac:dyDescent="0.3">
      <c r="A56" s="6"/>
      <c r="B56" s="7"/>
    </row>
    <row r="57" spans="1:10" ht="19.5" thickBot="1" x14ac:dyDescent="0.35">
      <c r="A57" s="8"/>
      <c r="B57" s="1" t="s">
        <v>103</v>
      </c>
      <c r="I57" s="9"/>
    </row>
    <row r="58" spans="1:10" ht="37.5" x14ac:dyDescent="0.3">
      <c r="A58" s="57" t="s">
        <v>8</v>
      </c>
      <c r="B58" s="58" t="s">
        <v>23</v>
      </c>
      <c r="C58" s="58" t="s">
        <v>9</v>
      </c>
      <c r="D58" s="56" t="s">
        <v>11</v>
      </c>
      <c r="E58" s="13"/>
      <c r="F58" s="9"/>
      <c r="G58" s="34"/>
      <c r="H58" s="37"/>
      <c r="I58" s="37"/>
      <c r="J58" s="35"/>
    </row>
    <row r="59" spans="1:10" x14ac:dyDescent="0.3">
      <c r="A59" s="23">
        <v>1</v>
      </c>
      <c r="B59" s="24" t="s">
        <v>29</v>
      </c>
      <c r="C59" s="26" t="s">
        <v>18</v>
      </c>
      <c r="D59" s="80">
        <v>0</v>
      </c>
      <c r="E59" s="33"/>
      <c r="F59" s="33"/>
      <c r="G59" s="36"/>
      <c r="H59" s="36"/>
      <c r="I59" s="36"/>
      <c r="J59" s="36"/>
    </row>
    <row r="60" spans="1:10" x14ac:dyDescent="0.3">
      <c r="A60" s="23">
        <v>2</v>
      </c>
      <c r="B60" s="24" t="s">
        <v>30</v>
      </c>
      <c r="C60" s="26" t="s">
        <v>18</v>
      </c>
      <c r="D60" s="80">
        <v>0</v>
      </c>
      <c r="E60" s="33"/>
      <c r="F60" s="33"/>
      <c r="G60" s="36"/>
      <c r="H60" s="36"/>
      <c r="I60" s="36"/>
      <c r="J60" s="36"/>
    </row>
    <row r="61" spans="1:10" ht="38.25" thickBot="1" x14ac:dyDescent="0.35">
      <c r="A61" s="38">
        <v>3</v>
      </c>
      <c r="B61" s="39" t="s">
        <v>31</v>
      </c>
      <c r="C61" s="40" t="s">
        <v>18</v>
      </c>
      <c r="D61" s="81">
        <v>0</v>
      </c>
      <c r="E61" s="33"/>
      <c r="F61" s="33"/>
      <c r="G61" s="33"/>
      <c r="H61" s="33"/>
      <c r="I61" s="33"/>
      <c r="J61" s="33"/>
    </row>
    <row r="62" spans="1:10" ht="19.5" thickBot="1" x14ac:dyDescent="0.35">
      <c r="A62" s="60"/>
      <c r="B62" s="61"/>
      <c r="C62" s="62"/>
      <c r="D62" s="62"/>
      <c r="E62" s="33"/>
      <c r="F62" s="33"/>
      <c r="G62" s="33"/>
      <c r="H62" s="33"/>
      <c r="I62" s="33"/>
      <c r="J62" s="33"/>
    </row>
    <row r="63" spans="1:10" ht="19.5" thickBot="1" x14ac:dyDescent="0.35">
      <c r="A63" s="63" t="s">
        <v>71</v>
      </c>
      <c r="B63" s="66"/>
      <c r="C63" s="67"/>
      <c r="D63" s="67"/>
      <c r="E63" s="67"/>
      <c r="F63" s="67"/>
      <c r="G63" s="67"/>
      <c r="H63" s="67"/>
      <c r="I63" s="68"/>
      <c r="J63" s="64">
        <f>J55+J29</f>
        <v>0</v>
      </c>
    </row>
    <row r="64" spans="1:10" x14ac:dyDescent="0.3">
      <c r="B64" s="100" t="s">
        <v>24</v>
      </c>
      <c r="C64" s="100"/>
      <c r="D64" s="100"/>
      <c r="E64" s="100"/>
      <c r="F64" s="100"/>
      <c r="G64" s="100"/>
      <c r="H64" s="100"/>
      <c r="I64" s="100"/>
      <c r="J64" s="100"/>
    </row>
    <row r="65" spans="2:10" x14ac:dyDescent="0.3">
      <c r="B65" s="88" t="s">
        <v>105</v>
      </c>
      <c r="C65" s="83"/>
      <c r="D65" s="83"/>
      <c r="E65" s="83"/>
      <c r="F65" s="83"/>
      <c r="G65" s="83"/>
      <c r="H65" s="83"/>
      <c r="I65" s="83"/>
      <c r="J65" s="83"/>
    </row>
    <row r="66" spans="2:10" x14ac:dyDescent="0.3">
      <c r="B66" s="88" t="s">
        <v>106</v>
      </c>
      <c r="C66" s="83"/>
      <c r="D66" s="83"/>
      <c r="E66" s="83"/>
      <c r="F66" s="83"/>
      <c r="G66" s="83"/>
      <c r="H66" s="83"/>
      <c r="I66" s="83"/>
      <c r="J66" s="83"/>
    </row>
    <row r="67" spans="2:10" x14ac:dyDescent="0.3">
      <c r="B67" s="8" t="s">
        <v>115</v>
      </c>
      <c r="C67" s="10"/>
      <c r="D67" s="10"/>
      <c r="E67" s="10"/>
      <c r="F67" s="10"/>
      <c r="G67" s="11"/>
      <c r="H67" s="12"/>
      <c r="I67" s="12"/>
      <c r="J67" s="8"/>
    </row>
    <row r="68" spans="2:10" x14ac:dyDescent="0.3">
      <c r="B68" s="8" t="s">
        <v>116</v>
      </c>
      <c r="C68" s="10"/>
      <c r="D68" s="10"/>
      <c r="E68" s="10"/>
      <c r="F68" s="10"/>
      <c r="G68" s="11"/>
      <c r="H68" s="12"/>
      <c r="I68" s="12"/>
      <c r="J68" s="8"/>
    </row>
    <row r="69" spans="2:10" x14ac:dyDescent="0.3">
      <c r="B69" s="8" t="s">
        <v>117</v>
      </c>
      <c r="C69" s="10"/>
      <c r="D69" s="10"/>
      <c r="E69" s="10"/>
      <c r="F69" s="10"/>
      <c r="G69" s="11"/>
      <c r="H69" s="12"/>
      <c r="I69" s="12"/>
      <c r="J69" s="8"/>
    </row>
    <row r="70" spans="2:10" x14ac:dyDescent="0.3">
      <c r="B70" s="8"/>
      <c r="C70" s="10"/>
      <c r="D70" s="10"/>
      <c r="E70" s="10"/>
      <c r="F70" s="10"/>
      <c r="G70" s="11"/>
      <c r="H70" s="12"/>
      <c r="I70" s="12"/>
      <c r="J70" s="8"/>
    </row>
    <row r="71" spans="2:10" x14ac:dyDescent="0.3">
      <c r="B71" s="52" t="s">
        <v>118</v>
      </c>
      <c r="C71" s="14"/>
      <c r="D71" s="14"/>
      <c r="E71" s="14"/>
      <c r="F71" s="14"/>
      <c r="G71" s="14"/>
      <c r="H71" s="51"/>
      <c r="I71" s="51"/>
      <c r="J71" s="52"/>
    </row>
    <row r="72" spans="2:10" x14ac:dyDescent="0.3">
      <c r="B72" s="98" t="s">
        <v>45</v>
      </c>
      <c r="C72" s="98"/>
      <c r="D72" s="98"/>
      <c r="E72" s="98"/>
      <c r="F72" s="98"/>
      <c r="G72" s="98"/>
      <c r="H72" s="98"/>
      <c r="I72" s="98"/>
      <c r="J72" s="98"/>
    </row>
    <row r="73" spans="2:10" x14ac:dyDescent="0.3">
      <c r="B73" s="98" t="s">
        <v>46</v>
      </c>
      <c r="C73" s="98"/>
      <c r="D73" s="98"/>
      <c r="E73" s="98"/>
      <c r="F73" s="98"/>
      <c r="G73" s="98"/>
      <c r="H73" s="98"/>
      <c r="I73" s="98"/>
      <c r="J73" s="98"/>
    </row>
    <row r="74" spans="2:10" ht="18.75" customHeight="1" x14ac:dyDescent="0.3">
      <c r="B74" s="98" t="s">
        <v>47</v>
      </c>
      <c r="C74" s="98"/>
      <c r="D74" s="98"/>
      <c r="E74" s="98"/>
      <c r="F74" s="98"/>
      <c r="G74" s="98"/>
      <c r="H74" s="98"/>
      <c r="I74" s="98"/>
      <c r="J74" s="98"/>
    </row>
    <row r="75" spans="2:10" x14ac:dyDescent="0.3">
      <c r="B75" s="98" t="s">
        <v>48</v>
      </c>
      <c r="C75" s="98"/>
      <c r="D75" s="98"/>
      <c r="E75" s="98"/>
      <c r="F75" s="98"/>
      <c r="G75" s="98"/>
      <c r="H75" s="98"/>
      <c r="I75" s="98"/>
      <c r="J75" s="98"/>
    </row>
    <row r="76" spans="2:10" ht="18.75" customHeight="1" x14ac:dyDescent="0.3">
      <c r="B76" s="98" t="s">
        <v>49</v>
      </c>
      <c r="C76" s="98"/>
      <c r="D76" s="98"/>
      <c r="E76" s="98"/>
      <c r="F76" s="98"/>
      <c r="G76" s="98"/>
      <c r="H76" s="98"/>
      <c r="I76" s="98"/>
      <c r="J76" s="98"/>
    </row>
    <row r="77" spans="2:10" ht="18.75" customHeight="1" x14ac:dyDescent="0.3">
      <c r="B77" s="98" t="s">
        <v>50</v>
      </c>
      <c r="C77" s="98"/>
      <c r="D77" s="98"/>
      <c r="E77" s="98"/>
      <c r="F77" s="98"/>
      <c r="G77" s="98"/>
      <c r="H77" s="98"/>
      <c r="I77" s="98"/>
      <c r="J77" s="98"/>
    </row>
    <row r="78" spans="2:10" ht="18.75" customHeight="1" x14ac:dyDescent="0.3">
      <c r="B78" s="98" t="s">
        <v>56</v>
      </c>
      <c r="C78" s="98"/>
      <c r="D78" s="98"/>
      <c r="E78" s="98"/>
      <c r="F78" s="98"/>
      <c r="G78" s="98"/>
      <c r="H78" s="98"/>
      <c r="I78" s="98"/>
      <c r="J78" s="98"/>
    </row>
    <row r="79" spans="2:10" ht="18.75" customHeight="1" x14ac:dyDescent="0.3">
      <c r="B79" s="98" t="s">
        <v>57</v>
      </c>
      <c r="C79" s="98"/>
      <c r="D79" s="98"/>
      <c r="E79" s="98"/>
      <c r="F79" s="98"/>
      <c r="G79" s="98"/>
      <c r="H79" s="98"/>
      <c r="I79" s="98"/>
      <c r="J79" s="98"/>
    </row>
    <row r="80" spans="2:10" x14ac:dyDescent="0.3">
      <c r="B80" s="98" t="s">
        <v>58</v>
      </c>
      <c r="C80" s="98"/>
      <c r="D80" s="98"/>
      <c r="E80" s="98"/>
      <c r="F80" s="98"/>
      <c r="G80" s="98"/>
      <c r="H80" s="98"/>
      <c r="I80" s="98"/>
      <c r="J80" s="98"/>
    </row>
    <row r="81" spans="2:10" x14ac:dyDescent="0.3">
      <c r="B81" s="98" t="s">
        <v>51</v>
      </c>
      <c r="C81" s="98"/>
      <c r="D81" s="98"/>
      <c r="E81" s="98"/>
      <c r="F81" s="98"/>
      <c r="G81" s="98"/>
      <c r="H81" s="98"/>
      <c r="I81" s="98"/>
      <c r="J81" s="98"/>
    </row>
    <row r="82" spans="2:10" ht="18.75" customHeight="1" x14ac:dyDescent="0.3">
      <c r="B82" s="98" t="s">
        <v>53</v>
      </c>
      <c r="C82" s="98"/>
      <c r="D82" s="98"/>
      <c r="E82" s="98"/>
      <c r="F82" s="98"/>
      <c r="G82" s="98"/>
      <c r="H82" s="98"/>
      <c r="I82" s="98"/>
      <c r="J82" s="98"/>
    </row>
    <row r="83" spans="2:10" x14ac:dyDescent="0.3">
      <c r="B83" s="98" t="s">
        <v>54</v>
      </c>
      <c r="C83" s="98"/>
      <c r="D83" s="98"/>
      <c r="E83" s="98"/>
      <c r="F83" s="98"/>
      <c r="G83" s="98"/>
      <c r="H83" s="98"/>
      <c r="I83" s="98"/>
      <c r="J83" s="98"/>
    </row>
    <row r="84" spans="2:10" ht="18.75" customHeight="1" x14ac:dyDescent="0.3">
      <c r="B84" s="98" t="s">
        <v>55</v>
      </c>
      <c r="C84" s="98"/>
      <c r="D84" s="98"/>
      <c r="E84" s="98"/>
      <c r="F84" s="98"/>
      <c r="G84" s="98"/>
      <c r="H84" s="98"/>
      <c r="I84" s="98"/>
      <c r="J84" s="98"/>
    </row>
    <row r="85" spans="2:10" x14ac:dyDescent="0.3">
      <c r="B85" s="98" t="s">
        <v>52</v>
      </c>
      <c r="C85" s="98"/>
      <c r="D85" s="98"/>
      <c r="E85" s="98"/>
      <c r="F85" s="98"/>
      <c r="G85" s="98"/>
      <c r="H85" s="98"/>
      <c r="I85" s="98"/>
      <c r="J85" s="98"/>
    </row>
    <row r="86" spans="2:10" x14ac:dyDescent="0.3">
      <c r="B86" s="98" t="s">
        <v>59</v>
      </c>
      <c r="C86" s="98"/>
      <c r="D86" s="98"/>
      <c r="E86" s="98"/>
      <c r="F86" s="98"/>
      <c r="G86" s="98"/>
      <c r="H86" s="98"/>
      <c r="I86" s="98"/>
      <c r="J86" s="98"/>
    </row>
    <row r="87" spans="2:10" x14ac:dyDescent="0.3">
      <c r="B87" s="82"/>
      <c r="C87" s="82"/>
      <c r="D87" s="82"/>
      <c r="E87" s="82"/>
      <c r="F87" s="82"/>
      <c r="G87" s="82"/>
      <c r="H87" s="82"/>
      <c r="I87" s="82"/>
      <c r="J87" s="82"/>
    </row>
    <row r="88" spans="2:10" x14ac:dyDescent="0.3">
      <c r="B88" s="50" t="s">
        <v>119</v>
      </c>
      <c r="C88" s="82"/>
      <c r="D88" s="82"/>
      <c r="E88" s="82"/>
      <c r="F88" s="82"/>
      <c r="G88" s="82"/>
      <c r="H88" s="82"/>
      <c r="I88" s="82"/>
      <c r="J88" s="82"/>
    </row>
    <row r="89" spans="2:10" x14ac:dyDescent="0.3">
      <c r="B89" s="98" t="s">
        <v>60</v>
      </c>
      <c r="C89" s="98"/>
      <c r="D89" s="98"/>
      <c r="E89" s="98"/>
      <c r="F89" s="98"/>
      <c r="G89" s="98"/>
      <c r="H89" s="98"/>
      <c r="I89" s="98"/>
      <c r="J89" s="98"/>
    </row>
    <row r="90" spans="2:10" x14ac:dyDescent="0.3">
      <c r="B90" s="98" t="s">
        <v>61</v>
      </c>
      <c r="C90" s="98"/>
      <c r="D90" s="98"/>
      <c r="E90" s="98"/>
      <c r="F90" s="98"/>
      <c r="G90" s="98"/>
      <c r="H90" s="98"/>
      <c r="I90" s="98"/>
      <c r="J90" s="98"/>
    </row>
    <row r="91" spans="2:10" x14ac:dyDescent="0.3">
      <c r="B91" s="98" t="s">
        <v>62</v>
      </c>
      <c r="C91" s="98"/>
      <c r="D91" s="98"/>
      <c r="E91" s="98"/>
      <c r="F91" s="98"/>
      <c r="G91" s="98"/>
      <c r="H91" s="98"/>
      <c r="I91" s="98"/>
      <c r="J91" s="98"/>
    </row>
    <row r="92" spans="2:10" x14ac:dyDescent="0.3">
      <c r="B92" s="98" t="s">
        <v>63</v>
      </c>
      <c r="C92" s="98"/>
      <c r="D92" s="98"/>
      <c r="E92" s="98"/>
      <c r="F92" s="98"/>
      <c r="G92" s="98"/>
      <c r="H92" s="98"/>
      <c r="I92" s="98"/>
      <c r="J92" s="98"/>
    </row>
    <row r="93" spans="2:10" ht="18.75" customHeight="1" x14ac:dyDescent="0.3">
      <c r="B93" s="98" t="s">
        <v>64</v>
      </c>
      <c r="C93" s="98"/>
      <c r="D93" s="98"/>
      <c r="E93" s="98"/>
      <c r="F93" s="98"/>
      <c r="G93" s="98"/>
      <c r="H93" s="98"/>
      <c r="I93" s="98"/>
      <c r="J93" s="98"/>
    </row>
    <row r="94" spans="2:10" x14ac:dyDescent="0.3">
      <c r="B94" s="53"/>
      <c r="C94" s="82"/>
      <c r="D94" s="82"/>
      <c r="E94" s="82"/>
      <c r="F94" s="82"/>
      <c r="G94" s="82"/>
      <c r="H94" s="82"/>
      <c r="I94" s="82"/>
      <c r="J94" s="82"/>
    </row>
    <row r="95" spans="2:10" ht="57" customHeight="1" x14ac:dyDescent="0.3">
      <c r="B95" s="99" t="s">
        <v>120</v>
      </c>
      <c r="C95" s="99"/>
      <c r="D95" s="99"/>
      <c r="E95" s="99"/>
      <c r="F95" s="99"/>
      <c r="G95" s="99"/>
      <c r="H95" s="99"/>
      <c r="I95" s="99"/>
      <c r="J95" s="99"/>
    </row>
    <row r="96" spans="2:10" x14ac:dyDescent="0.3">
      <c r="B96" s="8"/>
      <c r="C96" s="10"/>
      <c r="D96" s="10"/>
      <c r="E96" s="10"/>
      <c r="F96" s="10"/>
      <c r="G96" s="11"/>
      <c r="H96" s="12"/>
      <c r="I96" s="12"/>
      <c r="J96" s="8"/>
    </row>
    <row r="97" spans="2:8" x14ac:dyDescent="0.3">
      <c r="B97" s="65"/>
      <c r="E97" s="3"/>
    </row>
    <row r="98" spans="2:8" x14ac:dyDescent="0.3">
      <c r="B98" s="74" t="s">
        <v>73</v>
      </c>
      <c r="C98" s="10"/>
      <c r="D98" s="10"/>
      <c r="E98" s="10"/>
      <c r="F98" s="10"/>
      <c r="G98" s="11"/>
      <c r="H98" s="12"/>
    </row>
    <row r="99" spans="2:8" x14ac:dyDescent="0.3">
      <c r="B99" s="8"/>
      <c r="C99" s="10"/>
      <c r="D99" s="10"/>
      <c r="E99" s="10"/>
      <c r="F99" s="10"/>
      <c r="G99" s="11"/>
      <c r="H99" s="12"/>
    </row>
    <row r="100" spans="2:8" x14ac:dyDescent="0.3">
      <c r="B100" s="75"/>
      <c r="C100" s="75"/>
      <c r="D100" s="75"/>
      <c r="E100" s="75"/>
      <c r="F100" s="75"/>
      <c r="G100" s="75"/>
      <c r="H100" s="2"/>
    </row>
    <row r="101" spans="2:8" ht="50.25" customHeight="1" x14ac:dyDescent="0.3">
      <c r="B101" s="117" t="s">
        <v>79</v>
      </c>
      <c r="C101" s="118"/>
      <c r="D101" s="118"/>
      <c r="E101" s="118"/>
      <c r="F101" s="118"/>
      <c r="G101" s="118"/>
      <c r="H101" s="118"/>
    </row>
    <row r="102" spans="2:8" ht="47.25" customHeight="1" x14ac:dyDescent="0.3">
      <c r="B102" s="119" t="s">
        <v>80</v>
      </c>
      <c r="C102" s="118"/>
      <c r="D102" s="118"/>
      <c r="E102" s="118"/>
      <c r="F102" s="118"/>
      <c r="G102" s="118"/>
      <c r="H102" s="118"/>
    </row>
    <row r="103" spans="2:8" x14ac:dyDescent="0.3">
      <c r="B103" s="78" t="s">
        <v>81</v>
      </c>
      <c r="C103" s="79"/>
      <c r="D103" s="79"/>
      <c r="E103" s="79"/>
      <c r="F103" s="79"/>
      <c r="G103" s="79"/>
      <c r="H103" s="79"/>
    </row>
    <row r="104" spans="2:8" x14ac:dyDescent="0.3">
      <c r="B104" s="78" t="s">
        <v>82</v>
      </c>
      <c r="C104" s="79"/>
      <c r="D104" s="79"/>
      <c r="E104" s="79"/>
      <c r="F104" s="79"/>
      <c r="G104" s="79"/>
      <c r="H104" s="79"/>
    </row>
    <row r="105" spans="2:8" ht="38.25" customHeight="1" x14ac:dyDescent="0.3">
      <c r="B105" s="119" t="s">
        <v>83</v>
      </c>
      <c r="C105" s="118"/>
      <c r="D105" s="118"/>
      <c r="E105" s="118"/>
      <c r="F105" s="118"/>
      <c r="G105" s="118"/>
      <c r="H105" s="79"/>
    </row>
    <row r="106" spans="2:8" x14ac:dyDescent="0.3">
      <c r="B106" s="3" t="s">
        <v>94</v>
      </c>
      <c r="C106" s="79"/>
      <c r="D106" s="79"/>
      <c r="E106" s="79"/>
      <c r="F106" s="79"/>
      <c r="G106" s="79"/>
      <c r="H106" s="79"/>
    </row>
  </sheetData>
  <mergeCells count="51">
    <mergeCell ref="B101:H101"/>
    <mergeCell ref="B102:H102"/>
    <mergeCell ref="B105:G105"/>
    <mergeCell ref="B43:B44"/>
    <mergeCell ref="C43:C44"/>
    <mergeCell ref="D43:H43"/>
    <mergeCell ref="B93:J93"/>
    <mergeCell ref="B95:J95"/>
    <mergeCell ref="B80:J80"/>
    <mergeCell ref="B81:J81"/>
    <mergeCell ref="B84:J84"/>
    <mergeCell ref="B83:J83"/>
    <mergeCell ref="B82:J82"/>
    <mergeCell ref="I43:I44"/>
    <mergeCell ref="J43:J44"/>
    <mergeCell ref="B89:J89"/>
    <mergeCell ref="B91:J91"/>
    <mergeCell ref="B92:J92"/>
    <mergeCell ref="B90:J90"/>
    <mergeCell ref="B85:J85"/>
    <mergeCell ref="B86:J86"/>
    <mergeCell ref="B77:J77"/>
    <mergeCell ref="B78:J78"/>
    <mergeCell ref="B79:J79"/>
    <mergeCell ref="J17:J18"/>
    <mergeCell ref="B64:J64"/>
    <mergeCell ref="A37:I37"/>
    <mergeCell ref="A38:I38"/>
    <mergeCell ref="A39:I39"/>
    <mergeCell ref="A43:A44"/>
    <mergeCell ref="B72:J72"/>
    <mergeCell ref="B73:J73"/>
    <mergeCell ref="B74:J74"/>
    <mergeCell ref="B75:J75"/>
    <mergeCell ref="B76:J76"/>
    <mergeCell ref="A17:A18"/>
    <mergeCell ref="B17:B18"/>
    <mergeCell ref="C17:C18"/>
    <mergeCell ref="D17:H17"/>
    <mergeCell ref="I17:I18"/>
    <mergeCell ref="A1:I1"/>
    <mergeCell ref="A2:I2"/>
    <mergeCell ref="A3:I3"/>
    <mergeCell ref="A4:I4"/>
    <mergeCell ref="A5:B5"/>
    <mergeCell ref="G5:I5"/>
    <mergeCell ref="A6:I6"/>
    <mergeCell ref="A8:I8"/>
    <mergeCell ref="A10:I10"/>
    <mergeCell ref="A12:I12"/>
    <mergeCell ref="A13:I13"/>
  </mergeCells>
  <printOptions horizontalCentered="1"/>
  <pageMargins left="0.19685039370078741" right="0.19685039370078741" top="0.19685039370078741" bottom="0.19685039370078741" header="0.51181102362204722" footer="0.51181102362204722"/>
  <pageSetup paperSize="9" scale="3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S77"/>
  <sheetViews>
    <sheetView zoomScale="55" zoomScaleNormal="55" workbookViewId="0">
      <selection activeCell="H29" sqref="H29"/>
    </sheetView>
  </sheetViews>
  <sheetFormatPr defaultRowHeight="18.75" x14ac:dyDescent="0.3"/>
  <cols>
    <col min="1" max="1" width="9.42578125" style="3" customWidth="1"/>
    <col min="2" max="2" width="82.7109375" style="3" customWidth="1"/>
    <col min="3" max="3" width="15.7109375" style="1" bestFit="1" customWidth="1"/>
    <col min="4" max="4" width="17.7109375" style="1" customWidth="1"/>
    <col min="5" max="8" width="16.7109375" style="1" customWidth="1"/>
    <col min="9" max="9" width="23.140625" style="1" customWidth="1"/>
    <col min="10" max="10" width="22.7109375" style="3" customWidth="1"/>
    <col min="11" max="11" width="10.85546875" style="3" customWidth="1"/>
    <col min="12" max="12" width="0" style="3" hidden="1" customWidth="1"/>
    <col min="13" max="13" width="25.85546875" style="3" hidden="1" customWidth="1"/>
    <col min="14" max="14" width="13.7109375" style="3" hidden="1" customWidth="1"/>
    <col min="15" max="16" width="20.42578125" style="3" hidden="1" customWidth="1"/>
    <col min="17" max="17" width="12.28515625" style="3" hidden="1" customWidth="1"/>
    <col min="18" max="18" width="0" style="3" hidden="1" customWidth="1"/>
    <col min="19" max="19" width="9.7109375" style="3" hidden="1" customWidth="1"/>
    <col min="20" max="252" width="9.140625" style="3"/>
    <col min="253" max="253" width="7" style="3" customWidth="1"/>
    <col min="254" max="254" width="49.140625" style="3" customWidth="1"/>
    <col min="255" max="255" width="11" style="3" customWidth="1"/>
    <col min="256" max="258" width="12.140625" style="3" customWidth="1"/>
    <col min="259" max="259" width="11" style="3" customWidth="1"/>
    <col min="260" max="260" width="11.85546875" style="3" customWidth="1"/>
    <col min="261" max="261" width="12.7109375" style="3" customWidth="1"/>
    <col min="262" max="262" width="9.140625" style="3"/>
    <col min="263" max="263" width="10.85546875" style="3" customWidth="1"/>
    <col min="264" max="508" width="9.140625" style="3"/>
    <col min="509" max="509" width="7" style="3" customWidth="1"/>
    <col min="510" max="510" width="49.140625" style="3" customWidth="1"/>
    <col min="511" max="511" width="11" style="3" customWidth="1"/>
    <col min="512" max="514" width="12.140625" style="3" customWidth="1"/>
    <col min="515" max="515" width="11" style="3" customWidth="1"/>
    <col min="516" max="516" width="11.85546875" style="3" customWidth="1"/>
    <col min="517" max="517" width="12.7109375" style="3" customWidth="1"/>
    <col min="518" max="518" width="9.140625" style="3"/>
    <col min="519" max="519" width="10.85546875" style="3" customWidth="1"/>
    <col min="520" max="764" width="9.140625" style="3"/>
    <col min="765" max="765" width="7" style="3" customWidth="1"/>
    <col min="766" max="766" width="49.140625" style="3" customWidth="1"/>
    <col min="767" max="767" width="11" style="3" customWidth="1"/>
    <col min="768" max="770" width="12.140625" style="3" customWidth="1"/>
    <col min="771" max="771" width="11" style="3" customWidth="1"/>
    <col min="772" max="772" width="11.85546875" style="3" customWidth="1"/>
    <col min="773" max="773" width="12.7109375" style="3" customWidth="1"/>
    <col min="774" max="774" width="9.140625" style="3"/>
    <col min="775" max="775" width="10.85546875" style="3" customWidth="1"/>
    <col min="776" max="1020" width="9.140625" style="3"/>
    <col min="1021" max="1021" width="7" style="3" customWidth="1"/>
    <col min="1022" max="1022" width="49.140625" style="3" customWidth="1"/>
    <col min="1023" max="1023" width="11" style="3" customWidth="1"/>
    <col min="1024" max="1026" width="12.140625" style="3" customWidth="1"/>
    <col min="1027" max="1027" width="11" style="3" customWidth="1"/>
    <col min="1028" max="1028" width="11.85546875" style="3" customWidth="1"/>
    <col min="1029" max="1029" width="12.7109375" style="3" customWidth="1"/>
    <col min="1030" max="1030" width="9.140625" style="3"/>
    <col min="1031" max="1031" width="10.85546875" style="3" customWidth="1"/>
    <col min="1032" max="1276" width="9.140625" style="3"/>
    <col min="1277" max="1277" width="7" style="3" customWidth="1"/>
    <col min="1278" max="1278" width="49.140625" style="3" customWidth="1"/>
    <col min="1279" max="1279" width="11" style="3" customWidth="1"/>
    <col min="1280" max="1282" width="12.140625" style="3" customWidth="1"/>
    <col min="1283" max="1283" width="11" style="3" customWidth="1"/>
    <col min="1284" max="1284" width="11.85546875" style="3" customWidth="1"/>
    <col min="1285" max="1285" width="12.7109375" style="3" customWidth="1"/>
    <col min="1286" max="1286" width="9.140625" style="3"/>
    <col min="1287" max="1287" width="10.85546875" style="3" customWidth="1"/>
    <col min="1288" max="1532" width="9.140625" style="3"/>
    <col min="1533" max="1533" width="7" style="3" customWidth="1"/>
    <col min="1534" max="1534" width="49.140625" style="3" customWidth="1"/>
    <col min="1535" max="1535" width="11" style="3" customWidth="1"/>
    <col min="1536" max="1538" width="12.140625" style="3" customWidth="1"/>
    <col min="1539" max="1539" width="11" style="3" customWidth="1"/>
    <col min="1540" max="1540" width="11.85546875" style="3" customWidth="1"/>
    <col min="1541" max="1541" width="12.7109375" style="3" customWidth="1"/>
    <col min="1542" max="1542" width="9.140625" style="3"/>
    <col min="1543" max="1543" width="10.85546875" style="3" customWidth="1"/>
    <col min="1544" max="1788" width="9.140625" style="3"/>
    <col min="1789" max="1789" width="7" style="3" customWidth="1"/>
    <col min="1790" max="1790" width="49.140625" style="3" customWidth="1"/>
    <col min="1791" max="1791" width="11" style="3" customWidth="1"/>
    <col min="1792" max="1794" width="12.140625" style="3" customWidth="1"/>
    <col min="1795" max="1795" width="11" style="3" customWidth="1"/>
    <col min="1796" max="1796" width="11.85546875" style="3" customWidth="1"/>
    <col min="1797" max="1797" width="12.7109375" style="3" customWidth="1"/>
    <col min="1798" max="1798" width="9.140625" style="3"/>
    <col min="1799" max="1799" width="10.85546875" style="3" customWidth="1"/>
    <col min="1800" max="2044" width="9.140625" style="3"/>
    <col min="2045" max="2045" width="7" style="3" customWidth="1"/>
    <col min="2046" max="2046" width="49.140625" style="3" customWidth="1"/>
    <col min="2047" max="2047" width="11" style="3" customWidth="1"/>
    <col min="2048" max="2050" width="12.140625" style="3" customWidth="1"/>
    <col min="2051" max="2051" width="11" style="3" customWidth="1"/>
    <col min="2052" max="2052" width="11.85546875" style="3" customWidth="1"/>
    <col min="2053" max="2053" width="12.7109375" style="3" customWidth="1"/>
    <col min="2054" max="2054" width="9.140625" style="3"/>
    <col min="2055" max="2055" width="10.85546875" style="3" customWidth="1"/>
    <col min="2056" max="2300" width="9.140625" style="3"/>
    <col min="2301" max="2301" width="7" style="3" customWidth="1"/>
    <col min="2302" max="2302" width="49.140625" style="3" customWidth="1"/>
    <col min="2303" max="2303" width="11" style="3" customWidth="1"/>
    <col min="2304" max="2306" width="12.140625" style="3" customWidth="1"/>
    <col min="2307" max="2307" width="11" style="3" customWidth="1"/>
    <col min="2308" max="2308" width="11.85546875" style="3" customWidth="1"/>
    <col min="2309" max="2309" width="12.7109375" style="3" customWidth="1"/>
    <col min="2310" max="2310" width="9.140625" style="3"/>
    <col min="2311" max="2311" width="10.85546875" style="3" customWidth="1"/>
    <col min="2312" max="2556" width="9.140625" style="3"/>
    <col min="2557" max="2557" width="7" style="3" customWidth="1"/>
    <col min="2558" max="2558" width="49.140625" style="3" customWidth="1"/>
    <col min="2559" max="2559" width="11" style="3" customWidth="1"/>
    <col min="2560" max="2562" width="12.140625" style="3" customWidth="1"/>
    <col min="2563" max="2563" width="11" style="3" customWidth="1"/>
    <col min="2564" max="2564" width="11.85546875" style="3" customWidth="1"/>
    <col min="2565" max="2565" width="12.7109375" style="3" customWidth="1"/>
    <col min="2566" max="2566" width="9.140625" style="3"/>
    <col min="2567" max="2567" width="10.85546875" style="3" customWidth="1"/>
    <col min="2568" max="2812" width="9.140625" style="3"/>
    <col min="2813" max="2813" width="7" style="3" customWidth="1"/>
    <col min="2814" max="2814" width="49.140625" style="3" customWidth="1"/>
    <col min="2815" max="2815" width="11" style="3" customWidth="1"/>
    <col min="2816" max="2818" width="12.140625" style="3" customWidth="1"/>
    <col min="2819" max="2819" width="11" style="3" customWidth="1"/>
    <col min="2820" max="2820" width="11.85546875" style="3" customWidth="1"/>
    <col min="2821" max="2821" width="12.7109375" style="3" customWidth="1"/>
    <col min="2822" max="2822" width="9.140625" style="3"/>
    <col min="2823" max="2823" width="10.85546875" style="3" customWidth="1"/>
    <col min="2824" max="3068" width="9.140625" style="3"/>
    <col min="3069" max="3069" width="7" style="3" customWidth="1"/>
    <col min="3070" max="3070" width="49.140625" style="3" customWidth="1"/>
    <col min="3071" max="3071" width="11" style="3" customWidth="1"/>
    <col min="3072" max="3074" width="12.140625" style="3" customWidth="1"/>
    <col min="3075" max="3075" width="11" style="3" customWidth="1"/>
    <col min="3076" max="3076" width="11.85546875" style="3" customWidth="1"/>
    <col min="3077" max="3077" width="12.7109375" style="3" customWidth="1"/>
    <col min="3078" max="3078" width="9.140625" style="3"/>
    <col min="3079" max="3079" width="10.85546875" style="3" customWidth="1"/>
    <col min="3080" max="3324" width="9.140625" style="3"/>
    <col min="3325" max="3325" width="7" style="3" customWidth="1"/>
    <col min="3326" max="3326" width="49.140625" style="3" customWidth="1"/>
    <col min="3327" max="3327" width="11" style="3" customWidth="1"/>
    <col min="3328" max="3330" width="12.140625" style="3" customWidth="1"/>
    <col min="3331" max="3331" width="11" style="3" customWidth="1"/>
    <col min="3332" max="3332" width="11.85546875" style="3" customWidth="1"/>
    <col min="3333" max="3333" width="12.7109375" style="3" customWidth="1"/>
    <col min="3334" max="3334" width="9.140625" style="3"/>
    <col min="3335" max="3335" width="10.85546875" style="3" customWidth="1"/>
    <col min="3336" max="3580" width="9.140625" style="3"/>
    <col min="3581" max="3581" width="7" style="3" customWidth="1"/>
    <col min="3582" max="3582" width="49.140625" style="3" customWidth="1"/>
    <col min="3583" max="3583" width="11" style="3" customWidth="1"/>
    <col min="3584" max="3586" width="12.140625" style="3" customWidth="1"/>
    <col min="3587" max="3587" width="11" style="3" customWidth="1"/>
    <col min="3588" max="3588" width="11.85546875" style="3" customWidth="1"/>
    <col min="3589" max="3589" width="12.7109375" style="3" customWidth="1"/>
    <col min="3590" max="3590" width="9.140625" style="3"/>
    <col min="3591" max="3591" width="10.85546875" style="3" customWidth="1"/>
    <col min="3592" max="3836" width="9.140625" style="3"/>
    <col min="3837" max="3837" width="7" style="3" customWidth="1"/>
    <col min="3838" max="3838" width="49.140625" style="3" customWidth="1"/>
    <col min="3839" max="3839" width="11" style="3" customWidth="1"/>
    <col min="3840" max="3842" width="12.140625" style="3" customWidth="1"/>
    <col min="3843" max="3843" width="11" style="3" customWidth="1"/>
    <col min="3844" max="3844" width="11.85546875" style="3" customWidth="1"/>
    <col min="3845" max="3845" width="12.7109375" style="3" customWidth="1"/>
    <col min="3846" max="3846" width="9.140625" style="3"/>
    <col min="3847" max="3847" width="10.85546875" style="3" customWidth="1"/>
    <col min="3848" max="4092" width="9.140625" style="3"/>
    <col min="4093" max="4093" width="7" style="3" customWidth="1"/>
    <col min="4094" max="4094" width="49.140625" style="3" customWidth="1"/>
    <col min="4095" max="4095" width="11" style="3" customWidth="1"/>
    <col min="4096" max="4098" width="12.140625" style="3" customWidth="1"/>
    <col min="4099" max="4099" width="11" style="3" customWidth="1"/>
    <col min="4100" max="4100" width="11.85546875" style="3" customWidth="1"/>
    <col min="4101" max="4101" width="12.7109375" style="3" customWidth="1"/>
    <col min="4102" max="4102" width="9.140625" style="3"/>
    <col min="4103" max="4103" width="10.85546875" style="3" customWidth="1"/>
    <col min="4104" max="4348" width="9.140625" style="3"/>
    <col min="4349" max="4349" width="7" style="3" customWidth="1"/>
    <col min="4350" max="4350" width="49.140625" style="3" customWidth="1"/>
    <col min="4351" max="4351" width="11" style="3" customWidth="1"/>
    <col min="4352" max="4354" width="12.140625" style="3" customWidth="1"/>
    <col min="4355" max="4355" width="11" style="3" customWidth="1"/>
    <col min="4356" max="4356" width="11.85546875" style="3" customWidth="1"/>
    <col min="4357" max="4357" width="12.7109375" style="3" customWidth="1"/>
    <col min="4358" max="4358" width="9.140625" style="3"/>
    <col min="4359" max="4359" width="10.85546875" style="3" customWidth="1"/>
    <col min="4360" max="4604" width="9.140625" style="3"/>
    <col min="4605" max="4605" width="7" style="3" customWidth="1"/>
    <col min="4606" max="4606" width="49.140625" style="3" customWidth="1"/>
    <col min="4607" max="4607" width="11" style="3" customWidth="1"/>
    <col min="4608" max="4610" width="12.140625" style="3" customWidth="1"/>
    <col min="4611" max="4611" width="11" style="3" customWidth="1"/>
    <col min="4612" max="4612" width="11.85546875" style="3" customWidth="1"/>
    <col min="4613" max="4613" width="12.7109375" style="3" customWidth="1"/>
    <col min="4614" max="4614" width="9.140625" style="3"/>
    <col min="4615" max="4615" width="10.85546875" style="3" customWidth="1"/>
    <col min="4616" max="4860" width="9.140625" style="3"/>
    <col min="4861" max="4861" width="7" style="3" customWidth="1"/>
    <col min="4862" max="4862" width="49.140625" style="3" customWidth="1"/>
    <col min="4863" max="4863" width="11" style="3" customWidth="1"/>
    <col min="4864" max="4866" width="12.140625" style="3" customWidth="1"/>
    <col min="4867" max="4867" width="11" style="3" customWidth="1"/>
    <col min="4868" max="4868" width="11.85546875" style="3" customWidth="1"/>
    <col min="4869" max="4869" width="12.7109375" style="3" customWidth="1"/>
    <col min="4870" max="4870" width="9.140625" style="3"/>
    <col min="4871" max="4871" width="10.85546875" style="3" customWidth="1"/>
    <col min="4872" max="5116" width="9.140625" style="3"/>
    <col min="5117" max="5117" width="7" style="3" customWidth="1"/>
    <col min="5118" max="5118" width="49.140625" style="3" customWidth="1"/>
    <col min="5119" max="5119" width="11" style="3" customWidth="1"/>
    <col min="5120" max="5122" width="12.140625" style="3" customWidth="1"/>
    <col min="5123" max="5123" width="11" style="3" customWidth="1"/>
    <col min="5124" max="5124" width="11.85546875" style="3" customWidth="1"/>
    <col min="5125" max="5125" width="12.7109375" style="3" customWidth="1"/>
    <col min="5126" max="5126" width="9.140625" style="3"/>
    <col min="5127" max="5127" width="10.85546875" style="3" customWidth="1"/>
    <col min="5128" max="5372" width="9.140625" style="3"/>
    <col min="5373" max="5373" width="7" style="3" customWidth="1"/>
    <col min="5374" max="5374" width="49.140625" style="3" customWidth="1"/>
    <col min="5375" max="5375" width="11" style="3" customWidth="1"/>
    <col min="5376" max="5378" width="12.140625" style="3" customWidth="1"/>
    <col min="5379" max="5379" width="11" style="3" customWidth="1"/>
    <col min="5380" max="5380" width="11.85546875" style="3" customWidth="1"/>
    <col min="5381" max="5381" width="12.7109375" style="3" customWidth="1"/>
    <col min="5382" max="5382" width="9.140625" style="3"/>
    <col min="5383" max="5383" width="10.85546875" style="3" customWidth="1"/>
    <col min="5384" max="5628" width="9.140625" style="3"/>
    <col min="5629" max="5629" width="7" style="3" customWidth="1"/>
    <col min="5630" max="5630" width="49.140625" style="3" customWidth="1"/>
    <col min="5631" max="5631" width="11" style="3" customWidth="1"/>
    <col min="5632" max="5634" width="12.140625" style="3" customWidth="1"/>
    <col min="5635" max="5635" width="11" style="3" customWidth="1"/>
    <col min="5636" max="5636" width="11.85546875" style="3" customWidth="1"/>
    <col min="5637" max="5637" width="12.7109375" style="3" customWidth="1"/>
    <col min="5638" max="5638" width="9.140625" style="3"/>
    <col min="5639" max="5639" width="10.85546875" style="3" customWidth="1"/>
    <col min="5640" max="5884" width="9.140625" style="3"/>
    <col min="5885" max="5885" width="7" style="3" customWidth="1"/>
    <col min="5886" max="5886" width="49.140625" style="3" customWidth="1"/>
    <col min="5887" max="5887" width="11" style="3" customWidth="1"/>
    <col min="5888" max="5890" width="12.140625" style="3" customWidth="1"/>
    <col min="5891" max="5891" width="11" style="3" customWidth="1"/>
    <col min="5892" max="5892" width="11.85546875" style="3" customWidth="1"/>
    <col min="5893" max="5893" width="12.7109375" style="3" customWidth="1"/>
    <col min="5894" max="5894" width="9.140625" style="3"/>
    <col min="5895" max="5895" width="10.85546875" style="3" customWidth="1"/>
    <col min="5896" max="6140" width="9.140625" style="3"/>
    <col min="6141" max="6141" width="7" style="3" customWidth="1"/>
    <col min="6142" max="6142" width="49.140625" style="3" customWidth="1"/>
    <col min="6143" max="6143" width="11" style="3" customWidth="1"/>
    <col min="6144" max="6146" width="12.140625" style="3" customWidth="1"/>
    <col min="6147" max="6147" width="11" style="3" customWidth="1"/>
    <col min="6148" max="6148" width="11.85546875" style="3" customWidth="1"/>
    <col min="6149" max="6149" width="12.7109375" style="3" customWidth="1"/>
    <col min="6150" max="6150" width="9.140625" style="3"/>
    <col min="6151" max="6151" width="10.85546875" style="3" customWidth="1"/>
    <col min="6152" max="6396" width="9.140625" style="3"/>
    <col min="6397" max="6397" width="7" style="3" customWidth="1"/>
    <col min="6398" max="6398" width="49.140625" style="3" customWidth="1"/>
    <col min="6399" max="6399" width="11" style="3" customWidth="1"/>
    <col min="6400" max="6402" width="12.140625" style="3" customWidth="1"/>
    <col min="6403" max="6403" width="11" style="3" customWidth="1"/>
    <col min="6404" max="6404" width="11.85546875" style="3" customWidth="1"/>
    <col min="6405" max="6405" width="12.7109375" style="3" customWidth="1"/>
    <col min="6406" max="6406" width="9.140625" style="3"/>
    <col min="6407" max="6407" width="10.85546875" style="3" customWidth="1"/>
    <col min="6408" max="6652" width="9.140625" style="3"/>
    <col min="6653" max="6653" width="7" style="3" customWidth="1"/>
    <col min="6654" max="6654" width="49.140625" style="3" customWidth="1"/>
    <col min="6655" max="6655" width="11" style="3" customWidth="1"/>
    <col min="6656" max="6658" width="12.140625" style="3" customWidth="1"/>
    <col min="6659" max="6659" width="11" style="3" customWidth="1"/>
    <col min="6660" max="6660" width="11.85546875" style="3" customWidth="1"/>
    <col min="6661" max="6661" width="12.7109375" style="3" customWidth="1"/>
    <col min="6662" max="6662" width="9.140625" style="3"/>
    <col min="6663" max="6663" width="10.85546875" style="3" customWidth="1"/>
    <col min="6664" max="6908" width="9.140625" style="3"/>
    <col min="6909" max="6909" width="7" style="3" customWidth="1"/>
    <col min="6910" max="6910" width="49.140625" style="3" customWidth="1"/>
    <col min="6911" max="6911" width="11" style="3" customWidth="1"/>
    <col min="6912" max="6914" width="12.140625" style="3" customWidth="1"/>
    <col min="6915" max="6915" width="11" style="3" customWidth="1"/>
    <col min="6916" max="6916" width="11.85546875" style="3" customWidth="1"/>
    <col min="6917" max="6917" width="12.7109375" style="3" customWidth="1"/>
    <col min="6918" max="6918" width="9.140625" style="3"/>
    <col min="6919" max="6919" width="10.85546875" style="3" customWidth="1"/>
    <col min="6920" max="7164" width="9.140625" style="3"/>
    <col min="7165" max="7165" width="7" style="3" customWidth="1"/>
    <col min="7166" max="7166" width="49.140625" style="3" customWidth="1"/>
    <col min="7167" max="7167" width="11" style="3" customWidth="1"/>
    <col min="7168" max="7170" width="12.140625" style="3" customWidth="1"/>
    <col min="7171" max="7171" width="11" style="3" customWidth="1"/>
    <col min="7172" max="7172" width="11.85546875" style="3" customWidth="1"/>
    <col min="7173" max="7173" width="12.7109375" style="3" customWidth="1"/>
    <col min="7174" max="7174" width="9.140625" style="3"/>
    <col min="7175" max="7175" width="10.85546875" style="3" customWidth="1"/>
    <col min="7176" max="7420" width="9.140625" style="3"/>
    <col min="7421" max="7421" width="7" style="3" customWidth="1"/>
    <col min="7422" max="7422" width="49.140625" style="3" customWidth="1"/>
    <col min="7423" max="7423" width="11" style="3" customWidth="1"/>
    <col min="7424" max="7426" width="12.140625" style="3" customWidth="1"/>
    <col min="7427" max="7427" width="11" style="3" customWidth="1"/>
    <col min="7428" max="7428" width="11.85546875" style="3" customWidth="1"/>
    <col min="7429" max="7429" width="12.7109375" style="3" customWidth="1"/>
    <col min="7430" max="7430" width="9.140625" style="3"/>
    <col min="7431" max="7431" width="10.85546875" style="3" customWidth="1"/>
    <col min="7432" max="7676" width="9.140625" style="3"/>
    <col min="7677" max="7677" width="7" style="3" customWidth="1"/>
    <col min="7678" max="7678" width="49.140625" style="3" customWidth="1"/>
    <col min="7679" max="7679" width="11" style="3" customWidth="1"/>
    <col min="7680" max="7682" width="12.140625" style="3" customWidth="1"/>
    <col min="7683" max="7683" width="11" style="3" customWidth="1"/>
    <col min="7684" max="7684" width="11.85546875" style="3" customWidth="1"/>
    <col min="7685" max="7685" width="12.7109375" style="3" customWidth="1"/>
    <col min="7686" max="7686" width="9.140625" style="3"/>
    <col min="7687" max="7687" width="10.85546875" style="3" customWidth="1"/>
    <col min="7688" max="7932" width="9.140625" style="3"/>
    <col min="7933" max="7933" width="7" style="3" customWidth="1"/>
    <col min="7934" max="7934" width="49.140625" style="3" customWidth="1"/>
    <col min="7935" max="7935" width="11" style="3" customWidth="1"/>
    <col min="7936" max="7938" width="12.140625" style="3" customWidth="1"/>
    <col min="7939" max="7939" width="11" style="3" customWidth="1"/>
    <col min="7940" max="7940" width="11.85546875" style="3" customWidth="1"/>
    <col min="7941" max="7941" width="12.7109375" style="3" customWidth="1"/>
    <col min="7942" max="7942" width="9.140625" style="3"/>
    <col min="7943" max="7943" width="10.85546875" style="3" customWidth="1"/>
    <col min="7944" max="8188" width="9.140625" style="3"/>
    <col min="8189" max="8189" width="7" style="3" customWidth="1"/>
    <col min="8190" max="8190" width="49.140625" style="3" customWidth="1"/>
    <col min="8191" max="8191" width="11" style="3" customWidth="1"/>
    <col min="8192" max="8194" width="12.140625" style="3" customWidth="1"/>
    <col min="8195" max="8195" width="11" style="3" customWidth="1"/>
    <col min="8196" max="8196" width="11.85546875" style="3" customWidth="1"/>
    <col min="8197" max="8197" width="12.7109375" style="3" customWidth="1"/>
    <col min="8198" max="8198" width="9.140625" style="3"/>
    <col min="8199" max="8199" width="10.85546875" style="3" customWidth="1"/>
    <col min="8200" max="8444" width="9.140625" style="3"/>
    <col min="8445" max="8445" width="7" style="3" customWidth="1"/>
    <col min="8446" max="8446" width="49.140625" style="3" customWidth="1"/>
    <col min="8447" max="8447" width="11" style="3" customWidth="1"/>
    <col min="8448" max="8450" width="12.140625" style="3" customWidth="1"/>
    <col min="8451" max="8451" width="11" style="3" customWidth="1"/>
    <col min="8452" max="8452" width="11.85546875" style="3" customWidth="1"/>
    <col min="8453" max="8453" width="12.7109375" style="3" customWidth="1"/>
    <col min="8454" max="8454" width="9.140625" style="3"/>
    <col min="8455" max="8455" width="10.85546875" style="3" customWidth="1"/>
    <col min="8456" max="8700" width="9.140625" style="3"/>
    <col min="8701" max="8701" width="7" style="3" customWidth="1"/>
    <col min="8702" max="8702" width="49.140625" style="3" customWidth="1"/>
    <col min="8703" max="8703" width="11" style="3" customWidth="1"/>
    <col min="8704" max="8706" width="12.140625" style="3" customWidth="1"/>
    <col min="8707" max="8707" width="11" style="3" customWidth="1"/>
    <col min="8708" max="8708" width="11.85546875" style="3" customWidth="1"/>
    <col min="8709" max="8709" width="12.7109375" style="3" customWidth="1"/>
    <col min="8710" max="8710" width="9.140625" style="3"/>
    <col min="8711" max="8711" width="10.85546875" style="3" customWidth="1"/>
    <col min="8712" max="8956" width="9.140625" style="3"/>
    <col min="8957" max="8957" width="7" style="3" customWidth="1"/>
    <col min="8958" max="8958" width="49.140625" style="3" customWidth="1"/>
    <col min="8959" max="8959" width="11" style="3" customWidth="1"/>
    <col min="8960" max="8962" width="12.140625" style="3" customWidth="1"/>
    <col min="8963" max="8963" width="11" style="3" customWidth="1"/>
    <col min="8964" max="8964" width="11.85546875" style="3" customWidth="1"/>
    <col min="8965" max="8965" width="12.7109375" style="3" customWidth="1"/>
    <col min="8966" max="8966" width="9.140625" style="3"/>
    <col min="8967" max="8967" width="10.85546875" style="3" customWidth="1"/>
    <col min="8968" max="9212" width="9.140625" style="3"/>
    <col min="9213" max="9213" width="7" style="3" customWidth="1"/>
    <col min="9214" max="9214" width="49.140625" style="3" customWidth="1"/>
    <col min="9215" max="9215" width="11" style="3" customWidth="1"/>
    <col min="9216" max="9218" width="12.140625" style="3" customWidth="1"/>
    <col min="9219" max="9219" width="11" style="3" customWidth="1"/>
    <col min="9220" max="9220" width="11.85546875" style="3" customWidth="1"/>
    <col min="9221" max="9221" width="12.7109375" style="3" customWidth="1"/>
    <col min="9222" max="9222" width="9.140625" style="3"/>
    <col min="9223" max="9223" width="10.85546875" style="3" customWidth="1"/>
    <col min="9224" max="9468" width="9.140625" style="3"/>
    <col min="9469" max="9469" width="7" style="3" customWidth="1"/>
    <col min="9470" max="9470" width="49.140625" style="3" customWidth="1"/>
    <col min="9471" max="9471" width="11" style="3" customWidth="1"/>
    <col min="9472" max="9474" width="12.140625" style="3" customWidth="1"/>
    <col min="9475" max="9475" width="11" style="3" customWidth="1"/>
    <col min="9476" max="9476" width="11.85546875" style="3" customWidth="1"/>
    <col min="9477" max="9477" width="12.7109375" style="3" customWidth="1"/>
    <col min="9478" max="9478" width="9.140625" style="3"/>
    <col min="9479" max="9479" width="10.85546875" style="3" customWidth="1"/>
    <col min="9480" max="9724" width="9.140625" style="3"/>
    <col min="9725" max="9725" width="7" style="3" customWidth="1"/>
    <col min="9726" max="9726" width="49.140625" style="3" customWidth="1"/>
    <col min="9727" max="9727" width="11" style="3" customWidth="1"/>
    <col min="9728" max="9730" width="12.140625" style="3" customWidth="1"/>
    <col min="9731" max="9731" width="11" style="3" customWidth="1"/>
    <col min="9732" max="9732" width="11.85546875" style="3" customWidth="1"/>
    <col min="9733" max="9733" width="12.7109375" style="3" customWidth="1"/>
    <col min="9734" max="9734" width="9.140625" style="3"/>
    <col min="9735" max="9735" width="10.85546875" style="3" customWidth="1"/>
    <col min="9736" max="9980" width="9.140625" style="3"/>
    <col min="9981" max="9981" width="7" style="3" customWidth="1"/>
    <col min="9982" max="9982" width="49.140625" style="3" customWidth="1"/>
    <col min="9983" max="9983" width="11" style="3" customWidth="1"/>
    <col min="9984" max="9986" width="12.140625" style="3" customWidth="1"/>
    <col min="9987" max="9987" width="11" style="3" customWidth="1"/>
    <col min="9988" max="9988" width="11.85546875" style="3" customWidth="1"/>
    <col min="9989" max="9989" width="12.7109375" style="3" customWidth="1"/>
    <col min="9990" max="9990" width="9.140625" style="3"/>
    <col min="9991" max="9991" width="10.85546875" style="3" customWidth="1"/>
    <col min="9992" max="10236" width="9.140625" style="3"/>
    <col min="10237" max="10237" width="7" style="3" customWidth="1"/>
    <col min="10238" max="10238" width="49.140625" style="3" customWidth="1"/>
    <col min="10239" max="10239" width="11" style="3" customWidth="1"/>
    <col min="10240" max="10242" width="12.140625" style="3" customWidth="1"/>
    <col min="10243" max="10243" width="11" style="3" customWidth="1"/>
    <col min="10244" max="10244" width="11.85546875" style="3" customWidth="1"/>
    <col min="10245" max="10245" width="12.7109375" style="3" customWidth="1"/>
    <col min="10246" max="10246" width="9.140625" style="3"/>
    <col min="10247" max="10247" width="10.85546875" style="3" customWidth="1"/>
    <col min="10248" max="10492" width="9.140625" style="3"/>
    <col min="10493" max="10493" width="7" style="3" customWidth="1"/>
    <col min="10494" max="10494" width="49.140625" style="3" customWidth="1"/>
    <col min="10495" max="10495" width="11" style="3" customWidth="1"/>
    <col min="10496" max="10498" width="12.140625" style="3" customWidth="1"/>
    <col min="10499" max="10499" width="11" style="3" customWidth="1"/>
    <col min="10500" max="10500" width="11.85546875" style="3" customWidth="1"/>
    <col min="10501" max="10501" width="12.7109375" style="3" customWidth="1"/>
    <col min="10502" max="10502" width="9.140625" style="3"/>
    <col min="10503" max="10503" width="10.85546875" style="3" customWidth="1"/>
    <col min="10504" max="10748" width="9.140625" style="3"/>
    <col min="10749" max="10749" width="7" style="3" customWidth="1"/>
    <col min="10750" max="10750" width="49.140625" style="3" customWidth="1"/>
    <col min="10751" max="10751" width="11" style="3" customWidth="1"/>
    <col min="10752" max="10754" width="12.140625" style="3" customWidth="1"/>
    <col min="10755" max="10755" width="11" style="3" customWidth="1"/>
    <col min="10756" max="10756" width="11.85546875" style="3" customWidth="1"/>
    <col min="10757" max="10757" width="12.7109375" style="3" customWidth="1"/>
    <col min="10758" max="10758" width="9.140625" style="3"/>
    <col min="10759" max="10759" width="10.85546875" style="3" customWidth="1"/>
    <col min="10760" max="11004" width="9.140625" style="3"/>
    <col min="11005" max="11005" width="7" style="3" customWidth="1"/>
    <col min="11006" max="11006" width="49.140625" style="3" customWidth="1"/>
    <col min="11007" max="11007" width="11" style="3" customWidth="1"/>
    <col min="11008" max="11010" width="12.140625" style="3" customWidth="1"/>
    <col min="11011" max="11011" width="11" style="3" customWidth="1"/>
    <col min="11012" max="11012" width="11.85546875" style="3" customWidth="1"/>
    <col min="11013" max="11013" width="12.7109375" style="3" customWidth="1"/>
    <col min="11014" max="11014" width="9.140625" style="3"/>
    <col min="11015" max="11015" width="10.85546875" style="3" customWidth="1"/>
    <col min="11016" max="11260" width="9.140625" style="3"/>
    <col min="11261" max="11261" width="7" style="3" customWidth="1"/>
    <col min="11262" max="11262" width="49.140625" style="3" customWidth="1"/>
    <col min="11263" max="11263" width="11" style="3" customWidth="1"/>
    <col min="11264" max="11266" width="12.140625" style="3" customWidth="1"/>
    <col min="11267" max="11267" width="11" style="3" customWidth="1"/>
    <col min="11268" max="11268" width="11.85546875" style="3" customWidth="1"/>
    <col min="11269" max="11269" width="12.7109375" style="3" customWidth="1"/>
    <col min="11270" max="11270" width="9.140625" style="3"/>
    <col min="11271" max="11271" width="10.85546875" style="3" customWidth="1"/>
    <col min="11272" max="11516" width="9.140625" style="3"/>
    <col min="11517" max="11517" width="7" style="3" customWidth="1"/>
    <col min="11518" max="11518" width="49.140625" style="3" customWidth="1"/>
    <col min="11519" max="11519" width="11" style="3" customWidth="1"/>
    <col min="11520" max="11522" width="12.140625" style="3" customWidth="1"/>
    <col min="11523" max="11523" width="11" style="3" customWidth="1"/>
    <col min="11524" max="11524" width="11.85546875" style="3" customWidth="1"/>
    <col min="11525" max="11525" width="12.7109375" style="3" customWidth="1"/>
    <col min="11526" max="11526" width="9.140625" style="3"/>
    <col min="11527" max="11527" width="10.85546875" style="3" customWidth="1"/>
    <col min="11528" max="11772" width="9.140625" style="3"/>
    <col min="11773" max="11773" width="7" style="3" customWidth="1"/>
    <col min="11774" max="11774" width="49.140625" style="3" customWidth="1"/>
    <col min="11775" max="11775" width="11" style="3" customWidth="1"/>
    <col min="11776" max="11778" width="12.140625" style="3" customWidth="1"/>
    <col min="11779" max="11779" width="11" style="3" customWidth="1"/>
    <col min="11780" max="11780" width="11.85546875" style="3" customWidth="1"/>
    <col min="11781" max="11781" width="12.7109375" style="3" customWidth="1"/>
    <col min="11782" max="11782" width="9.140625" style="3"/>
    <col min="11783" max="11783" width="10.85546875" style="3" customWidth="1"/>
    <col min="11784" max="12028" width="9.140625" style="3"/>
    <col min="12029" max="12029" width="7" style="3" customWidth="1"/>
    <col min="12030" max="12030" width="49.140625" style="3" customWidth="1"/>
    <col min="12031" max="12031" width="11" style="3" customWidth="1"/>
    <col min="12032" max="12034" width="12.140625" style="3" customWidth="1"/>
    <col min="12035" max="12035" width="11" style="3" customWidth="1"/>
    <col min="12036" max="12036" width="11.85546875" style="3" customWidth="1"/>
    <col min="12037" max="12037" width="12.7109375" style="3" customWidth="1"/>
    <col min="12038" max="12038" width="9.140625" style="3"/>
    <col min="12039" max="12039" width="10.85546875" style="3" customWidth="1"/>
    <col min="12040" max="12284" width="9.140625" style="3"/>
    <col min="12285" max="12285" width="7" style="3" customWidth="1"/>
    <col min="12286" max="12286" width="49.140625" style="3" customWidth="1"/>
    <col min="12287" max="12287" width="11" style="3" customWidth="1"/>
    <col min="12288" max="12290" width="12.140625" style="3" customWidth="1"/>
    <col min="12291" max="12291" width="11" style="3" customWidth="1"/>
    <col min="12292" max="12292" width="11.85546875" style="3" customWidth="1"/>
    <col min="12293" max="12293" width="12.7109375" style="3" customWidth="1"/>
    <col min="12294" max="12294" width="9.140625" style="3"/>
    <col min="12295" max="12295" width="10.85546875" style="3" customWidth="1"/>
    <col min="12296" max="12540" width="9.140625" style="3"/>
    <col min="12541" max="12541" width="7" style="3" customWidth="1"/>
    <col min="12542" max="12542" width="49.140625" style="3" customWidth="1"/>
    <col min="12543" max="12543" width="11" style="3" customWidth="1"/>
    <col min="12544" max="12546" width="12.140625" style="3" customWidth="1"/>
    <col min="12547" max="12547" width="11" style="3" customWidth="1"/>
    <col min="12548" max="12548" width="11.85546875" style="3" customWidth="1"/>
    <col min="12549" max="12549" width="12.7109375" style="3" customWidth="1"/>
    <col min="12550" max="12550" width="9.140625" style="3"/>
    <col min="12551" max="12551" width="10.85546875" style="3" customWidth="1"/>
    <col min="12552" max="12796" width="9.140625" style="3"/>
    <col min="12797" max="12797" width="7" style="3" customWidth="1"/>
    <col min="12798" max="12798" width="49.140625" style="3" customWidth="1"/>
    <col min="12799" max="12799" width="11" style="3" customWidth="1"/>
    <col min="12800" max="12802" width="12.140625" style="3" customWidth="1"/>
    <col min="12803" max="12803" width="11" style="3" customWidth="1"/>
    <col min="12804" max="12804" width="11.85546875" style="3" customWidth="1"/>
    <col min="12805" max="12805" width="12.7109375" style="3" customWidth="1"/>
    <col min="12806" max="12806" width="9.140625" style="3"/>
    <col min="12807" max="12807" width="10.85546875" style="3" customWidth="1"/>
    <col min="12808" max="13052" width="9.140625" style="3"/>
    <col min="13053" max="13053" width="7" style="3" customWidth="1"/>
    <col min="13054" max="13054" width="49.140625" style="3" customWidth="1"/>
    <col min="13055" max="13055" width="11" style="3" customWidth="1"/>
    <col min="13056" max="13058" width="12.140625" style="3" customWidth="1"/>
    <col min="13059" max="13059" width="11" style="3" customWidth="1"/>
    <col min="13060" max="13060" width="11.85546875" style="3" customWidth="1"/>
    <col min="13061" max="13061" width="12.7109375" style="3" customWidth="1"/>
    <col min="13062" max="13062" width="9.140625" style="3"/>
    <col min="13063" max="13063" width="10.85546875" style="3" customWidth="1"/>
    <col min="13064" max="13308" width="9.140625" style="3"/>
    <col min="13309" max="13309" width="7" style="3" customWidth="1"/>
    <col min="13310" max="13310" width="49.140625" style="3" customWidth="1"/>
    <col min="13311" max="13311" width="11" style="3" customWidth="1"/>
    <col min="13312" max="13314" width="12.140625" style="3" customWidth="1"/>
    <col min="13315" max="13315" width="11" style="3" customWidth="1"/>
    <col min="13316" max="13316" width="11.85546875" style="3" customWidth="1"/>
    <col min="13317" max="13317" width="12.7109375" style="3" customWidth="1"/>
    <col min="13318" max="13318" width="9.140625" style="3"/>
    <col min="13319" max="13319" width="10.85546875" style="3" customWidth="1"/>
    <col min="13320" max="13564" width="9.140625" style="3"/>
    <col min="13565" max="13565" width="7" style="3" customWidth="1"/>
    <col min="13566" max="13566" width="49.140625" style="3" customWidth="1"/>
    <col min="13567" max="13567" width="11" style="3" customWidth="1"/>
    <col min="13568" max="13570" width="12.140625" style="3" customWidth="1"/>
    <col min="13571" max="13571" width="11" style="3" customWidth="1"/>
    <col min="13572" max="13572" width="11.85546875" style="3" customWidth="1"/>
    <col min="13573" max="13573" width="12.7109375" style="3" customWidth="1"/>
    <col min="13574" max="13574" width="9.140625" style="3"/>
    <col min="13575" max="13575" width="10.85546875" style="3" customWidth="1"/>
    <col min="13576" max="13820" width="9.140625" style="3"/>
    <col min="13821" max="13821" width="7" style="3" customWidth="1"/>
    <col min="13822" max="13822" width="49.140625" style="3" customWidth="1"/>
    <col min="13823" max="13823" width="11" style="3" customWidth="1"/>
    <col min="13824" max="13826" width="12.140625" style="3" customWidth="1"/>
    <col min="13827" max="13827" width="11" style="3" customWidth="1"/>
    <col min="13828" max="13828" width="11.85546875" style="3" customWidth="1"/>
    <col min="13829" max="13829" width="12.7109375" style="3" customWidth="1"/>
    <col min="13830" max="13830" width="9.140625" style="3"/>
    <col min="13831" max="13831" width="10.85546875" style="3" customWidth="1"/>
    <col min="13832" max="14076" width="9.140625" style="3"/>
    <col min="14077" max="14077" width="7" style="3" customWidth="1"/>
    <col min="14078" max="14078" width="49.140625" style="3" customWidth="1"/>
    <col min="14079" max="14079" width="11" style="3" customWidth="1"/>
    <col min="14080" max="14082" width="12.140625" style="3" customWidth="1"/>
    <col min="14083" max="14083" width="11" style="3" customWidth="1"/>
    <col min="14084" max="14084" width="11.85546875" style="3" customWidth="1"/>
    <col min="14085" max="14085" width="12.7109375" style="3" customWidth="1"/>
    <col min="14086" max="14086" width="9.140625" style="3"/>
    <col min="14087" max="14087" width="10.85546875" style="3" customWidth="1"/>
    <col min="14088" max="14332" width="9.140625" style="3"/>
    <col min="14333" max="14333" width="7" style="3" customWidth="1"/>
    <col min="14334" max="14334" width="49.140625" style="3" customWidth="1"/>
    <col min="14335" max="14335" width="11" style="3" customWidth="1"/>
    <col min="14336" max="14338" width="12.140625" style="3" customWidth="1"/>
    <col min="14339" max="14339" width="11" style="3" customWidth="1"/>
    <col min="14340" max="14340" width="11.85546875" style="3" customWidth="1"/>
    <col min="14341" max="14341" width="12.7109375" style="3" customWidth="1"/>
    <col min="14342" max="14342" width="9.140625" style="3"/>
    <col min="14343" max="14343" width="10.85546875" style="3" customWidth="1"/>
    <col min="14344" max="14588" width="9.140625" style="3"/>
    <col min="14589" max="14589" width="7" style="3" customWidth="1"/>
    <col min="14590" max="14590" width="49.140625" style="3" customWidth="1"/>
    <col min="14591" max="14591" width="11" style="3" customWidth="1"/>
    <col min="14592" max="14594" width="12.140625" style="3" customWidth="1"/>
    <col min="14595" max="14595" width="11" style="3" customWidth="1"/>
    <col min="14596" max="14596" width="11.85546875" style="3" customWidth="1"/>
    <col min="14597" max="14597" width="12.7109375" style="3" customWidth="1"/>
    <col min="14598" max="14598" width="9.140625" style="3"/>
    <col min="14599" max="14599" width="10.85546875" style="3" customWidth="1"/>
    <col min="14600" max="14844" width="9.140625" style="3"/>
    <col min="14845" max="14845" width="7" style="3" customWidth="1"/>
    <col min="14846" max="14846" width="49.140625" style="3" customWidth="1"/>
    <col min="14847" max="14847" width="11" style="3" customWidth="1"/>
    <col min="14848" max="14850" width="12.140625" style="3" customWidth="1"/>
    <col min="14851" max="14851" width="11" style="3" customWidth="1"/>
    <col min="14852" max="14852" width="11.85546875" style="3" customWidth="1"/>
    <col min="14853" max="14853" width="12.7109375" style="3" customWidth="1"/>
    <col min="14854" max="14854" width="9.140625" style="3"/>
    <col min="14855" max="14855" width="10.85546875" style="3" customWidth="1"/>
    <col min="14856" max="15100" width="9.140625" style="3"/>
    <col min="15101" max="15101" width="7" style="3" customWidth="1"/>
    <col min="15102" max="15102" width="49.140625" style="3" customWidth="1"/>
    <col min="15103" max="15103" width="11" style="3" customWidth="1"/>
    <col min="15104" max="15106" width="12.140625" style="3" customWidth="1"/>
    <col min="15107" max="15107" width="11" style="3" customWidth="1"/>
    <col min="15108" max="15108" width="11.85546875" style="3" customWidth="1"/>
    <col min="15109" max="15109" width="12.7109375" style="3" customWidth="1"/>
    <col min="15110" max="15110" width="9.140625" style="3"/>
    <col min="15111" max="15111" width="10.85546875" style="3" customWidth="1"/>
    <col min="15112" max="15356" width="9.140625" style="3"/>
    <col min="15357" max="15357" width="7" style="3" customWidth="1"/>
    <col min="15358" max="15358" width="49.140625" style="3" customWidth="1"/>
    <col min="15359" max="15359" width="11" style="3" customWidth="1"/>
    <col min="15360" max="15362" width="12.140625" style="3" customWidth="1"/>
    <col min="15363" max="15363" width="11" style="3" customWidth="1"/>
    <col min="15364" max="15364" width="11.85546875" style="3" customWidth="1"/>
    <col min="15365" max="15365" width="12.7109375" style="3" customWidth="1"/>
    <col min="15366" max="15366" width="9.140625" style="3"/>
    <col min="15367" max="15367" width="10.85546875" style="3" customWidth="1"/>
    <col min="15368" max="15612" width="9.140625" style="3"/>
    <col min="15613" max="15613" width="7" style="3" customWidth="1"/>
    <col min="15614" max="15614" width="49.140625" style="3" customWidth="1"/>
    <col min="15615" max="15615" width="11" style="3" customWidth="1"/>
    <col min="15616" max="15618" width="12.140625" style="3" customWidth="1"/>
    <col min="15619" max="15619" width="11" style="3" customWidth="1"/>
    <col min="15620" max="15620" width="11.85546875" style="3" customWidth="1"/>
    <col min="15621" max="15621" width="12.7109375" style="3" customWidth="1"/>
    <col min="15622" max="15622" width="9.140625" style="3"/>
    <col min="15623" max="15623" width="10.85546875" style="3" customWidth="1"/>
    <col min="15624" max="15868" width="9.140625" style="3"/>
    <col min="15869" max="15869" width="7" style="3" customWidth="1"/>
    <col min="15870" max="15870" width="49.140625" style="3" customWidth="1"/>
    <col min="15871" max="15871" width="11" style="3" customWidth="1"/>
    <col min="15872" max="15874" width="12.140625" style="3" customWidth="1"/>
    <col min="15875" max="15875" width="11" style="3" customWidth="1"/>
    <col min="15876" max="15876" width="11.85546875" style="3" customWidth="1"/>
    <col min="15877" max="15877" width="12.7109375" style="3" customWidth="1"/>
    <col min="15878" max="15878" width="9.140625" style="3"/>
    <col min="15879" max="15879" width="10.85546875" style="3" customWidth="1"/>
    <col min="15880" max="16124" width="9.140625" style="3"/>
    <col min="16125" max="16125" width="7" style="3" customWidth="1"/>
    <col min="16126" max="16126" width="49.140625" style="3" customWidth="1"/>
    <col min="16127" max="16127" width="11" style="3" customWidth="1"/>
    <col min="16128" max="16130" width="12.140625" style="3" customWidth="1"/>
    <col min="16131" max="16131" width="11" style="3" customWidth="1"/>
    <col min="16132" max="16132" width="11.85546875" style="3" customWidth="1"/>
    <col min="16133" max="16133" width="12.7109375" style="3" customWidth="1"/>
    <col min="16134" max="16134" width="9.140625" style="3"/>
    <col min="16135" max="16135" width="10.85546875" style="3" customWidth="1"/>
    <col min="16136" max="16384" width="9.140625" style="3"/>
  </cols>
  <sheetData>
    <row r="1" spans="1:11" ht="41.25" customHeight="1" x14ac:dyDescent="0.3">
      <c r="A1" s="114" t="s">
        <v>84</v>
      </c>
      <c r="B1" s="114"/>
      <c r="C1" s="114"/>
      <c r="D1" s="114"/>
      <c r="E1" s="114"/>
      <c r="F1" s="114"/>
      <c r="G1" s="114"/>
      <c r="H1" s="114"/>
      <c r="I1" s="114"/>
      <c r="J1" s="2"/>
      <c r="K1" s="2"/>
    </row>
    <row r="2" spans="1:11" x14ac:dyDescent="0.3">
      <c r="A2" s="112" t="s">
        <v>0</v>
      </c>
      <c r="B2" s="112"/>
      <c r="C2" s="112"/>
      <c r="D2" s="112"/>
      <c r="E2" s="112"/>
      <c r="F2" s="112"/>
      <c r="G2" s="112"/>
      <c r="H2" s="112"/>
      <c r="I2" s="112"/>
    </row>
    <row r="3" spans="1:11" x14ac:dyDescent="0.3">
      <c r="A3" s="115" t="s">
        <v>1</v>
      </c>
      <c r="B3" s="115"/>
      <c r="C3" s="115"/>
      <c r="D3" s="115"/>
      <c r="E3" s="115"/>
      <c r="F3" s="115"/>
      <c r="G3" s="115"/>
      <c r="H3" s="115"/>
      <c r="I3" s="115"/>
    </row>
    <row r="4" spans="1:11" ht="19.5" x14ac:dyDescent="0.35">
      <c r="A4" s="110" t="s">
        <v>25</v>
      </c>
      <c r="B4" s="110"/>
      <c r="C4" s="110"/>
      <c r="D4" s="110"/>
      <c r="E4" s="110"/>
      <c r="F4" s="110"/>
      <c r="G4" s="110"/>
      <c r="H4" s="110"/>
      <c r="I4" s="110"/>
    </row>
    <row r="5" spans="1:11" x14ac:dyDescent="0.3">
      <c r="A5" s="116"/>
      <c r="B5" s="116"/>
      <c r="C5" s="4"/>
      <c r="D5" s="4"/>
      <c r="E5" s="4"/>
      <c r="F5" s="4"/>
      <c r="G5" s="115"/>
      <c r="H5" s="115"/>
      <c r="I5" s="115"/>
    </row>
    <row r="6" spans="1:11" x14ac:dyDescent="0.3">
      <c r="A6" s="110" t="s">
        <v>5</v>
      </c>
      <c r="B6" s="110"/>
      <c r="C6" s="110"/>
      <c r="D6" s="110"/>
      <c r="E6" s="110"/>
      <c r="F6" s="110"/>
      <c r="G6" s="110"/>
      <c r="H6" s="110"/>
      <c r="I6" s="110"/>
    </row>
    <row r="7" spans="1:11" x14ac:dyDescent="0.3">
      <c r="A7" s="5"/>
      <c r="B7" s="5"/>
      <c r="C7" s="4"/>
      <c r="D7" s="4"/>
      <c r="E7" s="4"/>
      <c r="F7" s="4"/>
      <c r="G7" s="4"/>
      <c r="H7" s="4"/>
      <c r="I7" s="4"/>
    </row>
    <row r="8" spans="1:11" ht="19.5" x14ac:dyDescent="0.35">
      <c r="A8" s="110" t="s">
        <v>26</v>
      </c>
      <c r="B8" s="110"/>
      <c r="C8" s="110"/>
      <c r="D8" s="110"/>
      <c r="E8" s="110"/>
      <c r="F8" s="110"/>
      <c r="G8" s="110"/>
      <c r="H8" s="110"/>
      <c r="I8" s="110"/>
    </row>
    <row r="9" spans="1:11" x14ac:dyDescent="0.3">
      <c r="A9" s="5"/>
      <c r="B9" s="5"/>
      <c r="C9" s="4"/>
      <c r="D9" s="4"/>
      <c r="E9" s="4"/>
      <c r="F9" s="4"/>
      <c r="G9" s="4"/>
      <c r="H9" s="4"/>
      <c r="I9" s="4"/>
    </row>
    <row r="10" spans="1:11" x14ac:dyDescent="0.3">
      <c r="A10" s="111" t="s">
        <v>35</v>
      </c>
      <c r="B10" s="111"/>
      <c r="C10" s="111"/>
      <c r="D10" s="111"/>
      <c r="E10" s="111"/>
      <c r="F10" s="111"/>
      <c r="G10" s="111"/>
      <c r="H10" s="111"/>
      <c r="I10" s="111"/>
    </row>
    <row r="12" spans="1:11" x14ac:dyDescent="0.3">
      <c r="A12" s="112" t="s">
        <v>65</v>
      </c>
      <c r="B12" s="112"/>
      <c r="C12" s="112"/>
      <c r="D12" s="112"/>
      <c r="E12" s="112"/>
      <c r="F12" s="112"/>
      <c r="G12" s="112"/>
      <c r="H12" s="112"/>
      <c r="I12" s="112"/>
    </row>
    <row r="13" spans="1:11" x14ac:dyDescent="0.3">
      <c r="A13" s="113" t="s">
        <v>3</v>
      </c>
      <c r="B13" s="113"/>
      <c r="C13" s="113"/>
      <c r="D13" s="113"/>
      <c r="E13" s="113"/>
      <c r="F13" s="113"/>
      <c r="G13" s="113"/>
      <c r="H13" s="113"/>
      <c r="I13" s="113"/>
    </row>
    <row r="15" spans="1:11" x14ac:dyDescent="0.3">
      <c r="A15" s="6" t="s">
        <v>7</v>
      </c>
      <c r="B15" s="7"/>
    </row>
    <row r="16" spans="1:11" ht="19.5" thickBot="1" x14ac:dyDescent="0.35">
      <c r="A16" s="6"/>
      <c r="B16" s="7"/>
      <c r="J16" s="1" t="s">
        <v>101</v>
      </c>
    </row>
    <row r="17" spans="1:19" ht="38.25" customHeight="1" x14ac:dyDescent="0.3">
      <c r="A17" s="103" t="s">
        <v>8</v>
      </c>
      <c r="B17" s="105" t="s">
        <v>4</v>
      </c>
      <c r="C17" s="105" t="s">
        <v>9</v>
      </c>
      <c r="D17" s="107" t="s">
        <v>10</v>
      </c>
      <c r="E17" s="108"/>
      <c r="F17" s="108"/>
      <c r="G17" s="108"/>
      <c r="H17" s="109"/>
      <c r="I17" s="105" t="s">
        <v>11</v>
      </c>
      <c r="J17" s="101" t="s">
        <v>12</v>
      </c>
      <c r="O17" s="3" t="s">
        <v>40</v>
      </c>
      <c r="P17" s="41">
        <v>34133706</v>
      </c>
    </row>
    <row r="18" spans="1:19" ht="35.25" customHeight="1" x14ac:dyDescent="0.3">
      <c r="A18" s="104"/>
      <c r="B18" s="106"/>
      <c r="C18" s="106"/>
      <c r="D18" s="30" t="s">
        <v>13</v>
      </c>
      <c r="E18" s="30" t="s">
        <v>14</v>
      </c>
      <c r="F18" s="30" t="s">
        <v>15</v>
      </c>
      <c r="G18" s="30" t="s">
        <v>16</v>
      </c>
      <c r="H18" s="30" t="s">
        <v>17</v>
      </c>
      <c r="I18" s="106"/>
      <c r="J18" s="102"/>
      <c r="O18" s="3">
        <v>700</v>
      </c>
      <c r="P18" s="41">
        <v>31207960</v>
      </c>
    </row>
    <row r="19" spans="1:19" s="18" customFormat="1" x14ac:dyDescent="0.3">
      <c r="A19" s="22">
        <v>1</v>
      </c>
      <c r="B19" s="16" t="s">
        <v>121</v>
      </c>
      <c r="C19" s="17" t="s">
        <v>18</v>
      </c>
      <c r="D19" s="25">
        <v>4</v>
      </c>
      <c r="E19" s="25">
        <v>6</v>
      </c>
      <c r="F19" s="25">
        <v>5</v>
      </c>
      <c r="G19" s="25">
        <v>1</v>
      </c>
      <c r="H19" s="17">
        <v>16</v>
      </c>
      <c r="I19" s="69">
        <v>0</v>
      </c>
      <c r="J19" s="70">
        <f>I19*H19</f>
        <v>0</v>
      </c>
      <c r="O19" s="18">
        <f>50*16475</f>
        <v>823750</v>
      </c>
    </row>
    <row r="20" spans="1:19" s="18" customFormat="1" x14ac:dyDescent="0.3">
      <c r="A20" s="22">
        <f t="shared" ref="A20:A28" si="0">A19+1</f>
        <v>2</v>
      </c>
      <c r="B20" s="16" t="s">
        <v>122</v>
      </c>
      <c r="C20" s="17" t="s">
        <v>18</v>
      </c>
      <c r="D20" s="25">
        <v>0</v>
      </c>
      <c r="E20" s="25">
        <v>0</v>
      </c>
      <c r="F20" s="25">
        <v>0</v>
      </c>
      <c r="G20" s="25">
        <v>0</v>
      </c>
      <c r="H20" s="17">
        <v>0</v>
      </c>
      <c r="I20" s="69">
        <v>0</v>
      </c>
      <c r="J20" s="70">
        <f t="shared" ref="J20:J25" si="1">I20*H20</f>
        <v>0</v>
      </c>
    </row>
    <row r="21" spans="1:19" s="18" customFormat="1" x14ac:dyDescent="0.3">
      <c r="A21" s="22">
        <f t="shared" si="0"/>
        <v>3</v>
      </c>
      <c r="B21" s="16" t="s">
        <v>39</v>
      </c>
      <c r="C21" s="17" t="s">
        <v>18</v>
      </c>
      <c r="D21" s="25">
        <v>1</v>
      </c>
      <c r="E21" s="25">
        <v>0</v>
      </c>
      <c r="F21" s="25">
        <v>0</v>
      </c>
      <c r="G21" s="25">
        <v>0</v>
      </c>
      <c r="H21" s="17">
        <v>1</v>
      </c>
      <c r="I21" s="69">
        <v>0</v>
      </c>
      <c r="J21" s="70">
        <f>I21*H21</f>
        <v>0</v>
      </c>
      <c r="M21" s="18">
        <v>32682158</v>
      </c>
      <c r="N21" s="18">
        <v>14</v>
      </c>
      <c r="O21" s="18">
        <f>M21*N21</f>
        <v>457550212</v>
      </c>
      <c r="S21" s="31">
        <f>7*0.8</f>
        <v>5.6000000000000005</v>
      </c>
    </row>
    <row r="22" spans="1:19" s="18" customFormat="1" x14ac:dyDescent="0.3">
      <c r="A22" s="22">
        <f t="shared" si="0"/>
        <v>4</v>
      </c>
      <c r="B22" s="16" t="s">
        <v>38</v>
      </c>
      <c r="C22" s="17" t="s">
        <v>21</v>
      </c>
      <c r="D22" s="25">
        <v>300</v>
      </c>
      <c r="E22" s="25">
        <v>450</v>
      </c>
      <c r="F22" s="25">
        <v>375</v>
      </c>
      <c r="G22" s="25">
        <v>75</v>
      </c>
      <c r="H22" s="17">
        <v>1200</v>
      </c>
      <c r="I22" s="69">
        <v>0</v>
      </c>
      <c r="J22" s="70">
        <f>I22*H22</f>
        <v>0</v>
      </c>
      <c r="M22" s="18">
        <v>29776641</v>
      </c>
      <c r="N22" s="18">
        <v>86</v>
      </c>
      <c r="O22" s="18">
        <f>M22*N22</f>
        <v>2560791126</v>
      </c>
    </row>
    <row r="23" spans="1:19" s="18" customFormat="1" x14ac:dyDescent="0.3">
      <c r="A23" s="22">
        <f t="shared" si="0"/>
        <v>5</v>
      </c>
      <c r="B23" s="24" t="s">
        <v>32</v>
      </c>
      <c r="C23" s="17" t="s">
        <v>18</v>
      </c>
      <c r="D23" s="25">
        <v>4</v>
      </c>
      <c r="E23" s="25">
        <v>6</v>
      </c>
      <c r="F23" s="25">
        <v>5</v>
      </c>
      <c r="G23" s="25">
        <v>1</v>
      </c>
      <c r="H23" s="25">
        <v>16</v>
      </c>
      <c r="I23" s="71">
        <v>0</v>
      </c>
      <c r="J23" s="70">
        <f>I23*H23</f>
        <v>0</v>
      </c>
      <c r="M23" s="32">
        <f>O23-J29</f>
        <v>2832240000</v>
      </c>
      <c r="O23" s="18">
        <f>(37603-2200)*80*1000</f>
        <v>2832240000</v>
      </c>
    </row>
    <row r="24" spans="1:19" s="18" customFormat="1" x14ac:dyDescent="0.3">
      <c r="A24" s="22">
        <f t="shared" si="0"/>
        <v>6</v>
      </c>
      <c r="B24" s="24" t="s">
        <v>28</v>
      </c>
      <c r="C24" s="17" t="s">
        <v>18</v>
      </c>
      <c r="D24" s="25">
        <v>4</v>
      </c>
      <c r="E24" s="25">
        <v>6</v>
      </c>
      <c r="F24" s="25">
        <v>5</v>
      </c>
      <c r="G24" s="25">
        <v>1</v>
      </c>
      <c r="H24" s="25">
        <v>16</v>
      </c>
      <c r="I24" s="71">
        <v>0</v>
      </c>
      <c r="J24" s="70">
        <f>I24*H24</f>
        <v>0</v>
      </c>
    </row>
    <row r="25" spans="1:19" s="18" customFormat="1" x14ac:dyDescent="0.3">
      <c r="A25" s="22">
        <f t="shared" si="0"/>
        <v>7</v>
      </c>
      <c r="B25" s="16" t="s">
        <v>27</v>
      </c>
      <c r="C25" s="17" t="s">
        <v>6</v>
      </c>
      <c r="D25" s="25">
        <v>60</v>
      </c>
      <c r="E25" s="25">
        <v>90</v>
      </c>
      <c r="F25" s="25">
        <v>75</v>
      </c>
      <c r="G25" s="25">
        <v>15</v>
      </c>
      <c r="H25" s="17">
        <v>240</v>
      </c>
      <c r="I25" s="69">
        <v>0</v>
      </c>
      <c r="J25" s="70">
        <f t="shared" si="1"/>
        <v>0</v>
      </c>
      <c r="M25" s="18">
        <f>I25*24</f>
        <v>0</v>
      </c>
    </row>
    <row r="26" spans="1:19" s="18" customFormat="1" x14ac:dyDescent="0.3">
      <c r="A26" s="22">
        <f t="shared" si="0"/>
        <v>8</v>
      </c>
      <c r="B26" s="16" t="s">
        <v>19</v>
      </c>
      <c r="C26" s="17" t="s">
        <v>6</v>
      </c>
      <c r="D26" s="25">
        <v>140</v>
      </c>
      <c r="E26" s="25">
        <v>210</v>
      </c>
      <c r="F26" s="25">
        <v>175</v>
      </c>
      <c r="G26" s="25">
        <v>35</v>
      </c>
      <c r="H26" s="17">
        <v>560</v>
      </c>
      <c r="I26" s="69">
        <v>0</v>
      </c>
      <c r="J26" s="70">
        <f>I26*H26</f>
        <v>0</v>
      </c>
      <c r="M26" s="18">
        <f>I26*24</f>
        <v>0</v>
      </c>
      <c r="N26" s="18">
        <f>M26-M25</f>
        <v>0</v>
      </c>
      <c r="P26" s="18">
        <v>15000</v>
      </c>
      <c r="Q26" s="18">
        <v>15000</v>
      </c>
    </row>
    <row r="27" spans="1:19" s="18" customFormat="1" x14ac:dyDescent="0.3">
      <c r="A27" s="22">
        <f t="shared" si="0"/>
        <v>9</v>
      </c>
      <c r="B27" s="16" t="s">
        <v>20</v>
      </c>
      <c r="C27" s="17" t="s">
        <v>6</v>
      </c>
      <c r="D27" s="25">
        <v>140</v>
      </c>
      <c r="E27" s="25">
        <v>210</v>
      </c>
      <c r="F27" s="25">
        <v>175</v>
      </c>
      <c r="G27" s="25">
        <v>35</v>
      </c>
      <c r="H27" s="17">
        <v>560</v>
      </c>
      <c r="I27" s="69">
        <v>0</v>
      </c>
      <c r="J27" s="70">
        <f>I27*H27</f>
        <v>0</v>
      </c>
      <c r="M27" s="18">
        <f>I27*24</f>
        <v>0</v>
      </c>
      <c r="N27" s="18">
        <f>M27-M25</f>
        <v>0</v>
      </c>
      <c r="O27" s="18">
        <f>N27-N26</f>
        <v>0</v>
      </c>
    </row>
    <row r="28" spans="1:19" s="18" customFormat="1" x14ac:dyDescent="0.3">
      <c r="A28" s="22">
        <f t="shared" si="0"/>
        <v>10</v>
      </c>
      <c r="B28" s="16" t="s">
        <v>37</v>
      </c>
      <c r="C28" s="17" t="s">
        <v>6</v>
      </c>
      <c r="D28" s="25">
        <v>2400</v>
      </c>
      <c r="E28" s="25">
        <v>3600</v>
      </c>
      <c r="F28" s="25">
        <v>3000</v>
      </c>
      <c r="G28" s="25">
        <v>600</v>
      </c>
      <c r="H28" s="17">
        <v>9600</v>
      </c>
      <c r="I28" s="69">
        <v>0</v>
      </c>
      <c r="J28" s="70">
        <f>I28*H28</f>
        <v>0</v>
      </c>
    </row>
    <row r="29" spans="1:19" s="18" customFormat="1" ht="19.5" thickBot="1" x14ac:dyDescent="0.35">
      <c r="A29" s="19"/>
      <c r="B29" s="20" t="s">
        <v>22</v>
      </c>
      <c r="C29" s="21"/>
      <c r="D29" s="21">
        <f>SUM(D19)</f>
        <v>4</v>
      </c>
      <c r="E29" s="21">
        <f t="shared" ref="E29:H29" si="2">SUM(E19)</f>
        <v>6</v>
      </c>
      <c r="F29" s="21">
        <f t="shared" si="2"/>
        <v>5</v>
      </c>
      <c r="G29" s="21">
        <f t="shared" si="2"/>
        <v>1</v>
      </c>
      <c r="H29" s="21">
        <f t="shared" si="2"/>
        <v>16</v>
      </c>
      <c r="I29" s="72">
        <v>0</v>
      </c>
      <c r="J29" s="73">
        <f>SUM(J19:J28)</f>
        <v>0</v>
      </c>
      <c r="N29" s="18">
        <f>SUM(N22:N22)</f>
        <v>86</v>
      </c>
      <c r="O29" s="18">
        <f>SUM(O22:O22)</f>
        <v>2560791126</v>
      </c>
      <c r="P29" s="18">
        <f>O29/N29</f>
        <v>29776641</v>
      </c>
    </row>
    <row r="30" spans="1:19" x14ac:dyDescent="0.3">
      <c r="A30" s="6"/>
      <c r="B30" s="7"/>
    </row>
    <row r="31" spans="1:19" ht="19.5" thickBot="1" x14ac:dyDescent="0.35">
      <c r="A31" s="8"/>
      <c r="B31" s="1" t="s">
        <v>102</v>
      </c>
      <c r="I31" s="9"/>
    </row>
    <row r="32" spans="1:19" ht="37.5" x14ac:dyDescent="0.3">
      <c r="A32" s="28" t="s">
        <v>8</v>
      </c>
      <c r="B32" s="29" t="s">
        <v>23</v>
      </c>
      <c r="C32" s="29" t="s">
        <v>9</v>
      </c>
      <c r="D32" s="27" t="s">
        <v>11</v>
      </c>
      <c r="E32" s="13"/>
      <c r="F32" s="9"/>
      <c r="G32" s="34"/>
      <c r="H32" s="37"/>
      <c r="I32" s="37"/>
      <c r="J32" s="35"/>
      <c r="M32" s="3">
        <v>0.9242424242424242</v>
      </c>
      <c r="N32" s="3">
        <f>ROUND(M32*I27,0)</f>
        <v>0</v>
      </c>
    </row>
    <row r="33" spans="1:10" s="18" customFormat="1" x14ac:dyDescent="0.3">
      <c r="A33" s="23">
        <v>1</v>
      </c>
      <c r="B33" s="24" t="s">
        <v>29</v>
      </c>
      <c r="C33" s="26" t="s">
        <v>18</v>
      </c>
      <c r="D33" s="80">
        <v>0</v>
      </c>
      <c r="E33" s="33"/>
      <c r="F33" s="33"/>
      <c r="G33" s="36"/>
      <c r="H33" s="36"/>
      <c r="I33" s="36"/>
      <c r="J33" s="36"/>
    </row>
    <row r="34" spans="1:10" s="18" customFormat="1" x14ac:dyDescent="0.3">
      <c r="A34" s="23">
        <v>2</v>
      </c>
      <c r="B34" s="24" t="s">
        <v>30</v>
      </c>
      <c r="C34" s="26" t="s">
        <v>18</v>
      </c>
      <c r="D34" s="80">
        <v>0</v>
      </c>
      <c r="E34" s="33"/>
      <c r="F34" s="33"/>
      <c r="G34" s="36"/>
      <c r="H34" s="36"/>
      <c r="I34" s="36"/>
      <c r="J34" s="36"/>
    </row>
    <row r="35" spans="1:10" s="18" customFormat="1" ht="38.25" thickBot="1" x14ac:dyDescent="0.35">
      <c r="A35" s="38">
        <v>3</v>
      </c>
      <c r="B35" s="39" t="s">
        <v>31</v>
      </c>
      <c r="C35" s="40" t="s">
        <v>18</v>
      </c>
      <c r="D35" s="81">
        <v>0</v>
      </c>
      <c r="E35" s="33"/>
      <c r="F35" s="33"/>
      <c r="G35" s="33"/>
      <c r="H35" s="33"/>
      <c r="I35" s="33"/>
      <c r="J35" s="33"/>
    </row>
    <row r="36" spans="1:10" x14ac:dyDescent="0.3">
      <c r="B36" s="8"/>
      <c r="C36" s="10"/>
      <c r="D36" s="10"/>
      <c r="E36" s="10"/>
      <c r="F36" s="14"/>
      <c r="G36" s="14"/>
      <c r="H36" s="14"/>
      <c r="I36" s="14"/>
    </row>
    <row r="37" spans="1:10" x14ac:dyDescent="0.3">
      <c r="B37" s="100" t="s">
        <v>24</v>
      </c>
      <c r="C37" s="100"/>
      <c r="D37" s="100"/>
      <c r="E37" s="100"/>
      <c r="F37" s="100"/>
      <c r="G37" s="100"/>
      <c r="H37" s="100"/>
      <c r="I37" s="100"/>
      <c r="J37" s="100"/>
    </row>
    <row r="38" spans="1:10" x14ac:dyDescent="0.3">
      <c r="B38" s="88" t="s">
        <v>110</v>
      </c>
      <c r="C38" s="83"/>
      <c r="D38" s="83"/>
      <c r="E38" s="83"/>
      <c r="F38" s="83"/>
      <c r="G38" s="83"/>
      <c r="H38" s="83"/>
      <c r="I38" s="83"/>
      <c r="J38" s="83"/>
    </row>
    <row r="39" spans="1:10" x14ac:dyDescent="0.3">
      <c r="B39" s="88" t="s">
        <v>111</v>
      </c>
      <c r="C39" s="83"/>
      <c r="D39" s="83"/>
      <c r="E39" s="83"/>
      <c r="F39" s="83"/>
      <c r="G39" s="83"/>
      <c r="H39" s="83"/>
      <c r="I39" s="83"/>
      <c r="J39" s="83"/>
    </row>
    <row r="40" spans="1:10" x14ac:dyDescent="0.3">
      <c r="B40" s="8" t="s">
        <v>112</v>
      </c>
      <c r="C40" s="10"/>
      <c r="D40" s="10"/>
      <c r="E40" s="10"/>
      <c r="F40" s="10"/>
      <c r="G40" s="11"/>
      <c r="H40" s="12"/>
      <c r="I40" s="12"/>
      <c r="J40" s="8"/>
    </row>
    <row r="41" spans="1:10" x14ac:dyDescent="0.3">
      <c r="B41" s="8" t="s">
        <v>113</v>
      </c>
      <c r="C41" s="10"/>
      <c r="D41" s="10"/>
      <c r="E41" s="10"/>
      <c r="F41" s="10"/>
      <c r="G41" s="11"/>
      <c r="H41" s="12"/>
      <c r="I41" s="12"/>
      <c r="J41" s="8"/>
    </row>
    <row r="42" spans="1:10" x14ac:dyDescent="0.3">
      <c r="B42" s="8" t="s">
        <v>114</v>
      </c>
      <c r="C42" s="10"/>
      <c r="D42" s="10"/>
      <c r="E42" s="10"/>
      <c r="F42" s="10"/>
      <c r="G42" s="11"/>
      <c r="H42" s="12"/>
      <c r="I42" s="12"/>
      <c r="J42" s="8"/>
    </row>
    <row r="43" spans="1:10" x14ac:dyDescent="0.3">
      <c r="B43" s="8"/>
      <c r="C43" s="10"/>
      <c r="D43" s="10"/>
      <c r="E43" s="10"/>
      <c r="F43" s="10"/>
      <c r="G43" s="11"/>
      <c r="H43" s="12"/>
      <c r="I43" s="12"/>
      <c r="J43" s="8"/>
    </row>
    <row r="44" spans="1:10" x14ac:dyDescent="0.3">
      <c r="B44" s="52" t="s">
        <v>107</v>
      </c>
      <c r="C44" s="14"/>
      <c r="D44" s="14"/>
      <c r="E44" s="14"/>
      <c r="F44" s="14"/>
      <c r="G44" s="14"/>
      <c r="H44" s="51"/>
      <c r="I44" s="51"/>
      <c r="J44" s="52"/>
    </row>
    <row r="45" spans="1:10" x14ac:dyDescent="0.3">
      <c r="B45" s="98" t="s">
        <v>45</v>
      </c>
      <c r="C45" s="98"/>
      <c r="D45" s="98"/>
      <c r="E45" s="98"/>
      <c r="F45" s="98"/>
      <c r="G45" s="98"/>
      <c r="H45" s="98"/>
      <c r="I45" s="98"/>
      <c r="J45" s="98"/>
    </row>
    <row r="46" spans="1:10" x14ac:dyDescent="0.3">
      <c r="B46" s="98" t="s">
        <v>46</v>
      </c>
      <c r="C46" s="98"/>
      <c r="D46" s="98"/>
      <c r="E46" s="98"/>
      <c r="F46" s="98"/>
      <c r="G46" s="98"/>
      <c r="H46" s="98"/>
      <c r="I46" s="98"/>
      <c r="J46" s="98"/>
    </row>
    <row r="47" spans="1:10" ht="18.75" customHeight="1" x14ac:dyDescent="0.3">
      <c r="B47" s="98" t="s">
        <v>47</v>
      </c>
      <c r="C47" s="98"/>
      <c r="D47" s="98"/>
      <c r="E47" s="98"/>
      <c r="F47" s="98"/>
      <c r="G47" s="98"/>
      <c r="H47" s="98"/>
      <c r="I47" s="98"/>
      <c r="J47" s="98"/>
    </row>
    <row r="48" spans="1:10" x14ac:dyDescent="0.3">
      <c r="B48" s="98" t="s">
        <v>48</v>
      </c>
      <c r="C48" s="98"/>
      <c r="D48" s="98"/>
      <c r="E48" s="98"/>
      <c r="F48" s="98"/>
      <c r="G48" s="98"/>
      <c r="H48" s="98"/>
      <c r="I48" s="98"/>
      <c r="J48" s="98"/>
    </row>
    <row r="49" spans="2:10" ht="18.75" customHeight="1" x14ac:dyDescent="0.3">
      <c r="B49" s="98" t="s">
        <v>49</v>
      </c>
      <c r="C49" s="98"/>
      <c r="D49" s="98"/>
      <c r="E49" s="98"/>
      <c r="F49" s="98"/>
      <c r="G49" s="98"/>
      <c r="H49" s="98"/>
      <c r="I49" s="98"/>
      <c r="J49" s="98"/>
    </row>
    <row r="50" spans="2:10" ht="18.75" customHeight="1" x14ac:dyDescent="0.3">
      <c r="B50" s="98" t="s">
        <v>50</v>
      </c>
      <c r="C50" s="98"/>
      <c r="D50" s="98"/>
      <c r="E50" s="98"/>
      <c r="F50" s="98"/>
      <c r="G50" s="98"/>
      <c r="H50" s="98"/>
      <c r="I50" s="98"/>
      <c r="J50" s="98"/>
    </row>
    <row r="51" spans="2:10" ht="18.75" customHeight="1" x14ac:dyDescent="0.3">
      <c r="B51" s="98" t="s">
        <v>56</v>
      </c>
      <c r="C51" s="98"/>
      <c r="D51" s="98"/>
      <c r="E51" s="98"/>
      <c r="F51" s="98"/>
      <c r="G51" s="98"/>
      <c r="H51" s="98"/>
      <c r="I51" s="98"/>
      <c r="J51" s="98"/>
    </row>
    <row r="52" spans="2:10" ht="18.75" customHeight="1" x14ac:dyDescent="0.3">
      <c r="B52" s="98" t="s">
        <v>57</v>
      </c>
      <c r="C52" s="98"/>
      <c r="D52" s="98"/>
      <c r="E52" s="98"/>
      <c r="F52" s="98"/>
      <c r="G52" s="98"/>
      <c r="H52" s="98"/>
      <c r="I52" s="98"/>
      <c r="J52" s="98"/>
    </row>
    <row r="53" spans="2:10" x14ac:dyDescent="0.3">
      <c r="B53" s="98" t="s">
        <v>58</v>
      </c>
      <c r="C53" s="98"/>
      <c r="D53" s="98"/>
      <c r="E53" s="98"/>
      <c r="F53" s="98"/>
      <c r="G53" s="98"/>
      <c r="H53" s="98"/>
      <c r="I53" s="98"/>
      <c r="J53" s="98"/>
    </row>
    <row r="54" spans="2:10" x14ac:dyDescent="0.3">
      <c r="B54" s="98" t="s">
        <v>51</v>
      </c>
      <c r="C54" s="98"/>
      <c r="D54" s="98"/>
      <c r="E54" s="98"/>
      <c r="F54" s="98"/>
      <c r="G54" s="98"/>
      <c r="H54" s="98"/>
      <c r="I54" s="98"/>
      <c r="J54" s="98"/>
    </row>
    <row r="55" spans="2:10" ht="18.75" customHeight="1" x14ac:dyDescent="0.3">
      <c r="B55" s="98" t="s">
        <v>53</v>
      </c>
      <c r="C55" s="98"/>
      <c r="D55" s="98"/>
      <c r="E55" s="98"/>
      <c r="F55" s="98"/>
      <c r="G55" s="98"/>
      <c r="H55" s="98"/>
      <c r="I55" s="98"/>
      <c r="J55" s="98"/>
    </row>
    <row r="56" spans="2:10" x14ac:dyDescent="0.3">
      <c r="B56" s="98" t="s">
        <v>54</v>
      </c>
      <c r="C56" s="98"/>
      <c r="D56" s="98"/>
      <c r="E56" s="98"/>
      <c r="F56" s="98"/>
      <c r="G56" s="98"/>
      <c r="H56" s="98"/>
      <c r="I56" s="98"/>
      <c r="J56" s="98"/>
    </row>
    <row r="57" spans="2:10" ht="38.25" customHeight="1" x14ac:dyDescent="0.3">
      <c r="B57" s="98" t="s">
        <v>55</v>
      </c>
      <c r="C57" s="98"/>
      <c r="D57" s="98"/>
      <c r="E57" s="98"/>
      <c r="F57" s="98"/>
      <c r="G57" s="98"/>
      <c r="H57" s="98"/>
      <c r="I57" s="98"/>
      <c r="J57" s="98"/>
    </row>
    <row r="58" spans="2:10" x14ac:dyDescent="0.3">
      <c r="B58" s="98" t="s">
        <v>52</v>
      </c>
      <c r="C58" s="98"/>
      <c r="D58" s="98"/>
      <c r="E58" s="98"/>
      <c r="F58" s="98"/>
      <c r="G58" s="98"/>
      <c r="H58" s="98"/>
      <c r="I58" s="98"/>
      <c r="J58" s="98"/>
    </row>
    <row r="59" spans="2:10" x14ac:dyDescent="0.3">
      <c r="B59" s="98" t="s">
        <v>59</v>
      </c>
      <c r="C59" s="98"/>
      <c r="D59" s="98"/>
      <c r="E59" s="98"/>
      <c r="F59" s="98"/>
      <c r="G59" s="98"/>
      <c r="H59" s="98"/>
      <c r="I59" s="98"/>
      <c r="J59" s="98"/>
    </row>
    <row r="60" spans="2:10" x14ac:dyDescent="0.3">
      <c r="B60" s="82"/>
      <c r="C60" s="82"/>
      <c r="D60" s="82"/>
      <c r="E60" s="82"/>
      <c r="F60" s="82"/>
      <c r="G60" s="82"/>
      <c r="H60" s="82"/>
      <c r="I60" s="82"/>
      <c r="J60" s="82"/>
    </row>
    <row r="61" spans="2:10" x14ac:dyDescent="0.3">
      <c r="B61" s="50" t="s">
        <v>108</v>
      </c>
      <c r="C61" s="82"/>
      <c r="D61" s="82"/>
      <c r="E61" s="82"/>
      <c r="F61" s="82"/>
      <c r="G61" s="82"/>
      <c r="H61" s="82"/>
      <c r="I61" s="82"/>
      <c r="J61" s="82"/>
    </row>
    <row r="62" spans="2:10" x14ac:dyDescent="0.3">
      <c r="B62" s="98" t="s">
        <v>60</v>
      </c>
      <c r="C62" s="98"/>
      <c r="D62" s="98"/>
      <c r="E62" s="98"/>
      <c r="F62" s="98"/>
      <c r="G62" s="98"/>
      <c r="H62" s="98"/>
      <c r="I62" s="98"/>
      <c r="J62" s="98"/>
    </row>
    <row r="63" spans="2:10" x14ac:dyDescent="0.3">
      <c r="B63" s="98" t="s">
        <v>61</v>
      </c>
      <c r="C63" s="98"/>
      <c r="D63" s="98"/>
      <c r="E63" s="98"/>
      <c r="F63" s="98"/>
      <c r="G63" s="98"/>
      <c r="H63" s="98"/>
      <c r="I63" s="98"/>
      <c r="J63" s="98"/>
    </row>
    <row r="64" spans="2:10" x14ac:dyDescent="0.3">
      <c r="B64" s="98" t="s">
        <v>62</v>
      </c>
      <c r="C64" s="98"/>
      <c r="D64" s="98"/>
      <c r="E64" s="98"/>
      <c r="F64" s="98"/>
      <c r="G64" s="98"/>
      <c r="H64" s="98"/>
      <c r="I64" s="98"/>
      <c r="J64" s="98"/>
    </row>
    <row r="65" spans="2:10" x14ac:dyDescent="0.3">
      <c r="B65" s="98" t="s">
        <v>63</v>
      </c>
      <c r="C65" s="98"/>
      <c r="D65" s="98"/>
      <c r="E65" s="98"/>
      <c r="F65" s="98"/>
      <c r="G65" s="98"/>
      <c r="H65" s="98"/>
      <c r="I65" s="98"/>
      <c r="J65" s="98"/>
    </row>
    <row r="66" spans="2:10" ht="37.5" customHeight="1" x14ac:dyDescent="0.3">
      <c r="B66" s="98" t="s">
        <v>64</v>
      </c>
      <c r="C66" s="98"/>
      <c r="D66" s="98"/>
      <c r="E66" s="98"/>
      <c r="F66" s="98"/>
      <c r="G66" s="98"/>
      <c r="H66" s="98"/>
      <c r="I66" s="98"/>
      <c r="J66" s="98"/>
    </row>
    <row r="67" spans="2:10" x14ac:dyDescent="0.3">
      <c r="B67" s="53"/>
      <c r="C67" s="82"/>
      <c r="D67" s="82"/>
      <c r="E67" s="82"/>
      <c r="F67" s="82"/>
      <c r="G67" s="82"/>
      <c r="H67" s="82"/>
      <c r="I67" s="82"/>
      <c r="J67" s="82"/>
    </row>
    <row r="68" spans="2:10" ht="73.5" customHeight="1" x14ac:dyDescent="0.3">
      <c r="B68" s="99" t="s">
        <v>109</v>
      </c>
      <c r="C68" s="99"/>
      <c r="D68" s="99"/>
      <c r="E68" s="99"/>
      <c r="F68" s="99"/>
      <c r="G68" s="99"/>
      <c r="H68" s="99"/>
      <c r="I68" s="99"/>
      <c r="J68" s="99"/>
    </row>
    <row r="70" spans="2:10" x14ac:dyDescent="0.3">
      <c r="B70" s="74" t="s">
        <v>73</v>
      </c>
      <c r="C70" s="10"/>
      <c r="D70" s="10"/>
      <c r="E70" s="10"/>
      <c r="F70" s="10"/>
      <c r="G70" s="11"/>
      <c r="H70" s="12"/>
    </row>
    <row r="71" spans="2:10" x14ac:dyDescent="0.3">
      <c r="B71" s="8"/>
      <c r="C71" s="10"/>
      <c r="D71" s="10"/>
      <c r="E71" s="10"/>
      <c r="F71" s="10"/>
      <c r="G71" s="11"/>
      <c r="H71" s="12"/>
    </row>
    <row r="72" spans="2:10" x14ac:dyDescent="0.3">
      <c r="B72" s="75"/>
      <c r="C72" s="75"/>
      <c r="D72" s="75"/>
      <c r="E72" s="75"/>
      <c r="F72" s="75"/>
      <c r="G72" s="75"/>
      <c r="H72" s="2"/>
    </row>
    <row r="73" spans="2:10" ht="42.75" customHeight="1" x14ac:dyDescent="0.3">
      <c r="B73" s="117" t="s">
        <v>85</v>
      </c>
      <c r="C73" s="118"/>
      <c r="D73" s="118"/>
      <c r="E73" s="118"/>
      <c r="F73" s="118"/>
      <c r="G73" s="118"/>
      <c r="H73" s="118"/>
    </row>
    <row r="74" spans="2:10" ht="39.75" customHeight="1" x14ac:dyDescent="0.3">
      <c r="B74" s="119" t="s">
        <v>86</v>
      </c>
      <c r="C74" s="118"/>
      <c r="D74" s="118"/>
      <c r="E74" s="118"/>
      <c r="F74" s="118"/>
      <c r="G74" s="118"/>
      <c r="H74" s="118"/>
    </row>
    <row r="75" spans="2:10" ht="45" customHeight="1" x14ac:dyDescent="0.3">
      <c r="B75" s="119" t="s">
        <v>87</v>
      </c>
      <c r="C75" s="118"/>
      <c r="D75" s="118"/>
      <c r="E75" s="118"/>
      <c r="F75" s="118"/>
      <c r="G75" s="118"/>
      <c r="H75" s="118"/>
    </row>
    <row r="76" spans="2:10" x14ac:dyDescent="0.3">
      <c r="B76" s="3" t="s">
        <v>77</v>
      </c>
      <c r="C76" s="79"/>
      <c r="D76" s="79"/>
      <c r="E76" s="79"/>
      <c r="F76" s="79"/>
      <c r="G76" s="79"/>
      <c r="H76" s="79"/>
    </row>
    <row r="77" spans="2:10" x14ac:dyDescent="0.3">
      <c r="C77" s="79"/>
      <c r="D77" s="79"/>
      <c r="E77" s="79"/>
      <c r="F77" s="79"/>
      <c r="G77" s="79"/>
      <c r="H77" s="79"/>
    </row>
  </sheetData>
  <mergeCells count="42">
    <mergeCell ref="B74:H74"/>
    <mergeCell ref="B73:H73"/>
    <mergeCell ref="B75:H75"/>
    <mergeCell ref="B62:J62"/>
    <mergeCell ref="B64:J64"/>
    <mergeCell ref="B65:J65"/>
    <mergeCell ref="B66:J66"/>
    <mergeCell ref="B68:J68"/>
    <mergeCell ref="B63:J63"/>
    <mergeCell ref="J17:J18"/>
    <mergeCell ref="B37:J37"/>
    <mergeCell ref="A6:I6"/>
    <mergeCell ref="A8:I8"/>
    <mergeCell ref="A10:I10"/>
    <mergeCell ref="A12:I12"/>
    <mergeCell ref="A13:I13"/>
    <mergeCell ref="A17:A18"/>
    <mergeCell ref="B17:B18"/>
    <mergeCell ref="C17:C18"/>
    <mergeCell ref="D17:H17"/>
    <mergeCell ref="I17:I18"/>
    <mergeCell ref="A1:I1"/>
    <mergeCell ref="A2:I2"/>
    <mergeCell ref="A3:I3"/>
    <mergeCell ref="A4:I4"/>
    <mergeCell ref="A5:B5"/>
    <mergeCell ref="G5:I5"/>
    <mergeCell ref="B58:J58"/>
    <mergeCell ref="B59:J59"/>
    <mergeCell ref="B45:J45"/>
    <mergeCell ref="B46:J46"/>
    <mergeCell ref="B47:J47"/>
    <mergeCell ref="B48:J48"/>
    <mergeCell ref="B49:J49"/>
    <mergeCell ref="B50:J50"/>
    <mergeCell ref="B51:J51"/>
    <mergeCell ref="B52:J52"/>
    <mergeCell ref="B53:J53"/>
    <mergeCell ref="B54:J54"/>
    <mergeCell ref="B57:J57"/>
    <mergeCell ref="B56:J56"/>
    <mergeCell ref="B55:J55"/>
  </mergeCells>
  <printOptions horizontalCentered="1"/>
  <pageMargins left="0.59055118110236227" right="0.39370078740157483" top="0.59055118110236227" bottom="0.59055118110236227" header="0.51181102362204722" footer="0.51181102362204722"/>
  <pageSetup paperSize="9" scale="3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FF00"/>
    <pageSetUpPr fitToPage="1"/>
  </sheetPr>
  <dimension ref="A1:S108"/>
  <sheetViews>
    <sheetView topLeftCell="A7" zoomScale="55" zoomScaleNormal="55" workbookViewId="0">
      <selection activeCell="H29" sqref="H29"/>
    </sheetView>
  </sheetViews>
  <sheetFormatPr defaultRowHeight="18.75" x14ac:dyDescent="0.3"/>
  <cols>
    <col min="1" max="1" width="9.42578125" style="3" customWidth="1"/>
    <col min="2" max="2" width="82.7109375" style="3" customWidth="1"/>
    <col min="3" max="8" width="18" style="1" customWidth="1"/>
    <col min="9" max="9" width="25" style="1" customWidth="1"/>
    <col min="10" max="10" width="25" style="3" customWidth="1"/>
    <col min="11" max="11" width="10.85546875" style="3" customWidth="1"/>
    <col min="12" max="12" width="0" style="3" hidden="1" customWidth="1"/>
    <col min="13" max="13" width="19.5703125" style="3" hidden="1" customWidth="1"/>
    <col min="14" max="14" width="13.7109375" style="3" hidden="1" customWidth="1"/>
    <col min="15" max="15" width="20.42578125" style="3" hidden="1" customWidth="1"/>
    <col min="16" max="16" width="17" style="3" hidden="1" customWidth="1"/>
    <col min="17" max="17" width="12.28515625" style="3" hidden="1" customWidth="1"/>
    <col min="18" max="18" width="0" style="3" hidden="1" customWidth="1"/>
    <col min="19" max="19" width="9.7109375" style="3" hidden="1" customWidth="1"/>
    <col min="20" max="252" width="9.140625" style="3"/>
    <col min="253" max="253" width="7" style="3" customWidth="1"/>
    <col min="254" max="254" width="49.140625" style="3" customWidth="1"/>
    <col min="255" max="255" width="11" style="3" customWidth="1"/>
    <col min="256" max="258" width="12.140625" style="3" customWidth="1"/>
    <col min="259" max="259" width="11" style="3" customWidth="1"/>
    <col min="260" max="260" width="11.85546875" style="3" customWidth="1"/>
    <col min="261" max="261" width="12.7109375" style="3" customWidth="1"/>
    <col min="262" max="262" width="9.140625" style="3"/>
    <col min="263" max="263" width="10.85546875" style="3" customWidth="1"/>
    <col min="264" max="508" width="9.140625" style="3"/>
    <col min="509" max="509" width="7" style="3" customWidth="1"/>
    <col min="510" max="510" width="49.140625" style="3" customWidth="1"/>
    <col min="511" max="511" width="11" style="3" customWidth="1"/>
    <col min="512" max="514" width="12.140625" style="3" customWidth="1"/>
    <col min="515" max="515" width="11" style="3" customWidth="1"/>
    <col min="516" max="516" width="11.85546875" style="3" customWidth="1"/>
    <col min="517" max="517" width="12.7109375" style="3" customWidth="1"/>
    <col min="518" max="518" width="9.140625" style="3"/>
    <col min="519" max="519" width="10.85546875" style="3" customWidth="1"/>
    <col min="520" max="764" width="9.140625" style="3"/>
    <col min="765" max="765" width="7" style="3" customWidth="1"/>
    <col min="766" max="766" width="49.140625" style="3" customWidth="1"/>
    <col min="767" max="767" width="11" style="3" customWidth="1"/>
    <col min="768" max="770" width="12.140625" style="3" customWidth="1"/>
    <col min="771" max="771" width="11" style="3" customWidth="1"/>
    <col min="772" max="772" width="11.85546875" style="3" customWidth="1"/>
    <col min="773" max="773" width="12.7109375" style="3" customWidth="1"/>
    <col min="774" max="774" width="9.140625" style="3"/>
    <col min="775" max="775" width="10.85546875" style="3" customWidth="1"/>
    <col min="776" max="1020" width="9.140625" style="3"/>
    <col min="1021" max="1021" width="7" style="3" customWidth="1"/>
    <col min="1022" max="1022" width="49.140625" style="3" customWidth="1"/>
    <col min="1023" max="1023" width="11" style="3" customWidth="1"/>
    <col min="1024" max="1026" width="12.140625" style="3" customWidth="1"/>
    <col min="1027" max="1027" width="11" style="3" customWidth="1"/>
    <col min="1028" max="1028" width="11.85546875" style="3" customWidth="1"/>
    <col min="1029" max="1029" width="12.7109375" style="3" customWidth="1"/>
    <col min="1030" max="1030" width="9.140625" style="3"/>
    <col min="1031" max="1031" width="10.85546875" style="3" customWidth="1"/>
    <col min="1032" max="1276" width="9.140625" style="3"/>
    <col min="1277" max="1277" width="7" style="3" customWidth="1"/>
    <col min="1278" max="1278" width="49.140625" style="3" customWidth="1"/>
    <col min="1279" max="1279" width="11" style="3" customWidth="1"/>
    <col min="1280" max="1282" width="12.140625" style="3" customWidth="1"/>
    <col min="1283" max="1283" width="11" style="3" customWidth="1"/>
    <col min="1284" max="1284" width="11.85546875" style="3" customWidth="1"/>
    <col min="1285" max="1285" width="12.7109375" style="3" customWidth="1"/>
    <col min="1286" max="1286" width="9.140625" style="3"/>
    <col min="1287" max="1287" width="10.85546875" style="3" customWidth="1"/>
    <col min="1288" max="1532" width="9.140625" style="3"/>
    <col min="1533" max="1533" width="7" style="3" customWidth="1"/>
    <col min="1534" max="1534" width="49.140625" style="3" customWidth="1"/>
    <col min="1535" max="1535" width="11" style="3" customWidth="1"/>
    <col min="1536" max="1538" width="12.140625" style="3" customWidth="1"/>
    <col min="1539" max="1539" width="11" style="3" customWidth="1"/>
    <col min="1540" max="1540" width="11.85546875" style="3" customWidth="1"/>
    <col min="1541" max="1541" width="12.7109375" style="3" customWidth="1"/>
    <col min="1542" max="1542" width="9.140625" style="3"/>
    <col min="1543" max="1543" width="10.85546875" style="3" customWidth="1"/>
    <col min="1544" max="1788" width="9.140625" style="3"/>
    <col min="1789" max="1789" width="7" style="3" customWidth="1"/>
    <col min="1790" max="1790" width="49.140625" style="3" customWidth="1"/>
    <col min="1791" max="1791" width="11" style="3" customWidth="1"/>
    <col min="1792" max="1794" width="12.140625" style="3" customWidth="1"/>
    <col min="1795" max="1795" width="11" style="3" customWidth="1"/>
    <col min="1796" max="1796" width="11.85546875" style="3" customWidth="1"/>
    <col min="1797" max="1797" width="12.7109375" style="3" customWidth="1"/>
    <col min="1798" max="1798" width="9.140625" style="3"/>
    <col min="1799" max="1799" width="10.85546875" style="3" customWidth="1"/>
    <col min="1800" max="2044" width="9.140625" style="3"/>
    <col min="2045" max="2045" width="7" style="3" customWidth="1"/>
    <col min="2046" max="2046" width="49.140625" style="3" customWidth="1"/>
    <col min="2047" max="2047" width="11" style="3" customWidth="1"/>
    <col min="2048" max="2050" width="12.140625" style="3" customWidth="1"/>
    <col min="2051" max="2051" width="11" style="3" customWidth="1"/>
    <col min="2052" max="2052" width="11.85546875" style="3" customWidth="1"/>
    <col min="2053" max="2053" width="12.7109375" style="3" customWidth="1"/>
    <col min="2054" max="2054" width="9.140625" style="3"/>
    <col min="2055" max="2055" width="10.85546875" style="3" customWidth="1"/>
    <col min="2056" max="2300" width="9.140625" style="3"/>
    <col min="2301" max="2301" width="7" style="3" customWidth="1"/>
    <col min="2302" max="2302" width="49.140625" style="3" customWidth="1"/>
    <col min="2303" max="2303" width="11" style="3" customWidth="1"/>
    <col min="2304" max="2306" width="12.140625" style="3" customWidth="1"/>
    <col min="2307" max="2307" width="11" style="3" customWidth="1"/>
    <col min="2308" max="2308" width="11.85546875" style="3" customWidth="1"/>
    <col min="2309" max="2309" width="12.7109375" style="3" customWidth="1"/>
    <col min="2310" max="2310" width="9.140625" style="3"/>
    <col min="2311" max="2311" width="10.85546875" style="3" customWidth="1"/>
    <col min="2312" max="2556" width="9.140625" style="3"/>
    <col min="2557" max="2557" width="7" style="3" customWidth="1"/>
    <col min="2558" max="2558" width="49.140625" style="3" customWidth="1"/>
    <col min="2559" max="2559" width="11" style="3" customWidth="1"/>
    <col min="2560" max="2562" width="12.140625" style="3" customWidth="1"/>
    <col min="2563" max="2563" width="11" style="3" customWidth="1"/>
    <col min="2564" max="2564" width="11.85546875" style="3" customWidth="1"/>
    <col min="2565" max="2565" width="12.7109375" style="3" customWidth="1"/>
    <col min="2566" max="2566" width="9.140625" style="3"/>
    <col min="2567" max="2567" width="10.85546875" style="3" customWidth="1"/>
    <col min="2568" max="2812" width="9.140625" style="3"/>
    <col min="2813" max="2813" width="7" style="3" customWidth="1"/>
    <col min="2814" max="2814" width="49.140625" style="3" customWidth="1"/>
    <col min="2815" max="2815" width="11" style="3" customWidth="1"/>
    <col min="2816" max="2818" width="12.140625" style="3" customWidth="1"/>
    <col min="2819" max="2819" width="11" style="3" customWidth="1"/>
    <col min="2820" max="2820" width="11.85546875" style="3" customWidth="1"/>
    <col min="2821" max="2821" width="12.7109375" style="3" customWidth="1"/>
    <col min="2822" max="2822" width="9.140625" style="3"/>
    <col min="2823" max="2823" width="10.85546875" style="3" customWidth="1"/>
    <col min="2824" max="3068" width="9.140625" style="3"/>
    <col min="3069" max="3069" width="7" style="3" customWidth="1"/>
    <col min="3070" max="3070" width="49.140625" style="3" customWidth="1"/>
    <col min="3071" max="3071" width="11" style="3" customWidth="1"/>
    <col min="3072" max="3074" width="12.140625" style="3" customWidth="1"/>
    <col min="3075" max="3075" width="11" style="3" customWidth="1"/>
    <col min="3076" max="3076" width="11.85546875" style="3" customWidth="1"/>
    <col min="3077" max="3077" width="12.7109375" style="3" customWidth="1"/>
    <col min="3078" max="3078" width="9.140625" style="3"/>
    <col min="3079" max="3079" width="10.85546875" style="3" customWidth="1"/>
    <col min="3080" max="3324" width="9.140625" style="3"/>
    <col min="3325" max="3325" width="7" style="3" customWidth="1"/>
    <col min="3326" max="3326" width="49.140625" style="3" customWidth="1"/>
    <col min="3327" max="3327" width="11" style="3" customWidth="1"/>
    <col min="3328" max="3330" width="12.140625" style="3" customWidth="1"/>
    <col min="3331" max="3331" width="11" style="3" customWidth="1"/>
    <col min="3332" max="3332" width="11.85546875" style="3" customWidth="1"/>
    <col min="3333" max="3333" width="12.7109375" style="3" customWidth="1"/>
    <col min="3334" max="3334" width="9.140625" style="3"/>
    <col min="3335" max="3335" width="10.85546875" style="3" customWidth="1"/>
    <col min="3336" max="3580" width="9.140625" style="3"/>
    <col min="3581" max="3581" width="7" style="3" customWidth="1"/>
    <col min="3582" max="3582" width="49.140625" style="3" customWidth="1"/>
    <col min="3583" max="3583" width="11" style="3" customWidth="1"/>
    <col min="3584" max="3586" width="12.140625" style="3" customWidth="1"/>
    <col min="3587" max="3587" width="11" style="3" customWidth="1"/>
    <col min="3588" max="3588" width="11.85546875" style="3" customWidth="1"/>
    <col min="3589" max="3589" width="12.7109375" style="3" customWidth="1"/>
    <col min="3590" max="3590" width="9.140625" style="3"/>
    <col min="3591" max="3591" width="10.85546875" style="3" customWidth="1"/>
    <col min="3592" max="3836" width="9.140625" style="3"/>
    <col min="3837" max="3837" width="7" style="3" customWidth="1"/>
    <col min="3838" max="3838" width="49.140625" style="3" customWidth="1"/>
    <col min="3839" max="3839" width="11" style="3" customWidth="1"/>
    <col min="3840" max="3842" width="12.140625" style="3" customWidth="1"/>
    <col min="3843" max="3843" width="11" style="3" customWidth="1"/>
    <col min="3844" max="3844" width="11.85546875" style="3" customWidth="1"/>
    <col min="3845" max="3845" width="12.7109375" style="3" customWidth="1"/>
    <col min="3846" max="3846" width="9.140625" style="3"/>
    <col min="3847" max="3847" width="10.85546875" style="3" customWidth="1"/>
    <col min="3848" max="4092" width="9.140625" style="3"/>
    <col min="4093" max="4093" width="7" style="3" customWidth="1"/>
    <col min="4094" max="4094" width="49.140625" style="3" customWidth="1"/>
    <col min="4095" max="4095" width="11" style="3" customWidth="1"/>
    <col min="4096" max="4098" width="12.140625" style="3" customWidth="1"/>
    <col min="4099" max="4099" width="11" style="3" customWidth="1"/>
    <col min="4100" max="4100" width="11.85546875" style="3" customWidth="1"/>
    <col min="4101" max="4101" width="12.7109375" style="3" customWidth="1"/>
    <col min="4102" max="4102" width="9.140625" style="3"/>
    <col min="4103" max="4103" width="10.85546875" style="3" customWidth="1"/>
    <col min="4104" max="4348" width="9.140625" style="3"/>
    <col min="4349" max="4349" width="7" style="3" customWidth="1"/>
    <col min="4350" max="4350" width="49.140625" style="3" customWidth="1"/>
    <col min="4351" max="4351" width="11" style="3" customWidth="1"/>
    <col min="4352" max="4354" width="12.140625" style="3" customWidth="1"/>
    <col min="4355" max="4355" width="11" style="3" customWidth="1"/>
    <col min="4356" max="4356" width="11.85546875" style="3" customWidth="1"/>
    <col min="4357" max="4357" width="12.7109375" style="3" customWidth="1"/>
    <col min="4358" max="4358" width="9.140625" style="3"/>
    <col min="4359" max="4359" width="10.85546875" style="3" customWidth="1"/>
    <col min="4360" max="4604" width="9.140625" style="3"/>
    <col min="4605" max="4605" width="7" style="3" customWidth="1"/>
    <col min="4606" max="4606" width="49.140625" style="3" customWidth="1"/>
    <col min="4607" max="4607" width="11" style="3" customWidth="1"/>
    <col min="4608" max="4610" width="12.140625" style="3" customWidth="1"/>
    <col min="4611" max="4611" width="11" style="3" customWidth="1"/>
    <col min="4612" max="4612" width="11.85546875" style="3" customWidth="1"/>
    <col min="4613" max="4613" width="12.7109375" style="3" customWidth="1"/>
    <col min="4614" max="4614" width="9.140625" style="3"/>
    <col min="4615" max="4615" width="10.85546875" style="3" customWidth="1"/>
    <col min="4616" max="4860" width="9.140625" style="3"/>
    <col min="4861" max="4861" width="7" style="3" customWidth="1"/>
    <col min="4862" max="4862" width="49.140625" style="3" customWidth="1"/>
    <col min="4863" max="4863" width="11" style="3" customWidth="1"/>
    <col min="4864" max="4866" width="12.140625" style="3" customWidth="1"/>
    <col min="4867" max="4867" width="11" style="3" customWidth="1"/>
    <col min="4868" max="4868" width="11.85546875" style="3" customWidth="1"/>
    <col min="4869" max="4869" width="12.7109375" style="3" customWidth="1"/>
    <col min="4870" max="4870" width="9.140625" style="3"/>
    <col min="4871" max="4871" width="10.85546875" style="3" customWidth="1"/>
    <col min="4872" max="5116" width="9.140625" style="3"/>
    <col min="5117" max="5117" width="7" style="3" customWidth="1"/>
    <col min="5118" max="5118" width="49.140625" style="3" customWidth="1"/>
    <col min="5119" max="5119" width="11" style="3" customWidth="1"/>
    <col min="5120" max="5122" width="12.140625" style="3" customWidth="1"/>
    <col min="5123" max="5123" width="11" style="3" customWidth="1"/>
    <col min="5124" max="5124" width="11.85546875" style="3" customWidth="1"/>
    <col min="5125" max="5125" width="12.7109375" style="3" customWidth="1"/>
    <col min="5126" max="5126" width="9.140625" style="3"/>
    <col min="5127" max="5127" width="10.85546875" style="3" customWidth="1"/>
    <col min="5128" max="5372" width="9.140625" style="3"/>
    <col min="5373" max="5373" width="7" style="3" customWidth="1"/>
    <col min="5374" max="5374" width="49.140625" style="3" customWidth="1"/>
    <col min="5375" max="5375" width="11" style="3" customWidth="1"/>
    <col min="5376" max="5378" width="12.140625" style="3" customWidth="1"/>
    <col min="5379" max="5379" width="11" style="3" customWidth="1"/>
    <col min="5380" max="5380" width="11.85546875" style="3" customWidth="1"/>
    <col min="5381" max="5381" width="12.7109375" style="3" customWidth="1"/>
    <col min="5382" max="5382" width="9.140625" style="3"/>
    <col min="5383" max="5383" width="10.85546875" style="3" customWidth="1"/>
    <col min="5384" max="5628" width="9.140625" style="3"/>
    <col min="5629" max="5629" width="7" style="3" customWidth="1"/>
    <col min="5630" max="5630" width="49.140625" style="3" customWidth="1"/>
    <col min="5631" max="5631" width="11" style="3" customWidth="1"/>
    <col min="5632" max="5634" width="12.140625" style="3" customWidth="1"/>
    <col min="5635" max="5635" width="11" style="3" customWidth="1"/>
    <col min="5636" max="5636" width="11.85546875" style="3" customWidth="1"/>
    <col min="5637" max="5637" width="12.7109375" style="3" customWidth="1"/>
    <col min="5638" max="5638" width="9.140625" style="3"/>
    <col min="5639" max="5639" width="10.85546875" style="3" customWidth="1"/>
    <col min="5640" max="5884" width="9.140625" style="3"/>
    <col min="5885" max="5885" width="7" style="3" customWidth="1"/>
    <col min="5886" max="5886" width="49.140625" style="3" customWidth="1"/>
    <col min="5887" max="5887" width="11" style="3" customWidth="1"/>
    <col min="5888" max="5890" width="12.140625" style="3" customWidth="1"/>
    <col min="5891" max="5891" width="11" style="3" customWidth="1"/>
    <col min="5892" max="5892" width="11.85546875" style="3" customWidth="1"/>
    <col min="5893" max="5893" width="12.7109375" style="3" customWidth="1"/>
    <col min="5894" max="5894" width="9.140625" style="3"/>
    <col min="5895" max="5895" width="10.85546875" style="3" customWidth="1"/>
    <col min="5896" max="6140" width="9.140625" style="3"/>
    <col min="6141" max="6141" width="7" style="3" customWidth="1"/>
    <col min="6142" max="6142" width="49.140625" style="3" customWidth="1"/>
    <col min="6143" max="6143" width="11" style="3" customWidth="1"/>
    <col min="6144" max="6146" width="12.140625" style="3" customWidth="1"/>
    <col min="6147" max="6147" width="11" style="3" customWidth="1"/>
    <col min="6148" max="6148" width="11.85546875" style="3" customWidth="1"/>
    <col min="6149" max="6149" width="12.7109375" style="3" customWidth="1"/>
    <col min="6150" max="6150" width="9.140625" style="3"/>
    <col min="6151" max="6151" width="10.85546875" style="3" customWidth="1"/>
    <col min="6152" max="6396" width="9.140625" style="3"/>
    <col min="6397" max="6397" width="7" style="3" customWidth="1"/>
    <col min="6398" max="6398" width="49.140625" style="3" customWidth="1"/>
    <col min="6399" max="6399" width="11" style="3" customWidth="1"/>
    <col min="6400" max="6402" width="12.140625" style="3" customWidth="1"/>
    <col min="6403" max="6403" width="11" style="3" customWidth="1"/>
    <col min="6404" max="6404" width="11.85546875" style="3" customWidth="1"/>
    <col min="6405" max="6405" width="12.7109375" style="3" customWidth="1"/>
    <col min="6406" max="6406" width="9.140625" style="3"/>
    <col min="6407" max="6407" width="10.85546875" style="3" customWidth="1"/>
    <col min="6408" max="6652" width="9.140625" style="3"/>
    <col min="6653" max="6653" width="7" style="3" customWidth="1"/>
    <col min="6654" max="6654" width="49.140625" style="3" customWidth="1"/>
    <col min="6655" max="6655" width="11" style="3" customWidth="1"/>
    <col min="6656" max="6658" width="12.140625" style="3" customWidth="1"/>
    <col min="6659" max="6659" width="11" style="3" customWidth="1"/>
    <col min="6660" max="6660" width="11.85546875" style="3" customWidth="1"/>
    <col min="6661" max="6661" width="12.7109375" style="3" customWidth="1"/>
    <col min="6662" max="6662" width="9.140625" style="3"/>
    <col min="6663" max="6663" width="10.85546875" style="3" customWidth="1"/>
    <col min="6664" max="6908" width="9.140625" style="3"/>
    <col min="6909" max="6909" width="7" style="3" customWidth="1"/>
    <col min="6910" max="6910" width="49.140625" style="3" customWidth="1"/>
    <col min="6911" max="6911" width="11" style="3" customWidth="1"/>
    <col min="6912" max="6914" width="12.140625" style="3" customWidth="1"/>
    <col min="6915" max="6915" width="11" style="3" customWidth="1"/>
    <col min="6916" max="6916" width="11.85546875" style="3" customWidth="1"/>
    <col min="6917" max="6917" width="12.7109375" style="3" customWidth="1"/>
    <col min="6918" max="6918" width="9.140625" style="3"/>
    <col min="6919" max="6919" width="10.85546875" style="3" customWidth="1"/>
    <col min="6920" max="7164" width="9.140625" style="3"/>
    <col min="7165" max="7165" width="7" style="3" customWidth="1"/>
    <col min="7166" max="7166" width="49.140625" style="3" customWidth="1"/>
    <col min="7167" max="7167" width="11" style="3" customWidth="1"/>
    <col min="7168" max="7170" width="12.140625" style="3" customWidth="1"/>
    <col min="7171" max="7171" width="11" style="3" customWidth="1"/>
    <col min="7172" max="7172" width="11.85546875" style="3" customWidth="1"/>
    <col min="7173" max="7173" width="12.7109375" style="3" customWidth="1"/>
    <col min="7174" max="7174" width="9.140625" style="3"/>
    <col min="7175" max="7175" width="10.85546875" style="3" customWidth="1"/>
    <col min="7176" max="7420" width="9.140625" style="3"/>
    <col min="7421" max="7421" width="7" style="3" customWidth="1"/>
    <col min="7422" max="7422" width="49.140625" style="3" customWidth="1"/>
    <col min="7423" max="7423" width="11" style="3" customWidth="1"/>
    <col min="7424" max="7426" width="12.140625" style="3" customWidth="1"/>
    <col min="7427" max="7427" width="11" style="3" customWidth="1"/>
    <col min="7428" max="7428" width="11.85546875" style="3" customWidth="1"/>
    <col min="7429" max="7429" width="12.7109375" style="3" customWidth="1"/>
    <col min="7430" max="7430" width="9.140625" style="3"/>
    <col min="7431" max="7431" width="10.85546875" style="3" customWidth="1"/>
    <col min="7432" max="7676" width="9.140625" style="3"/>
    <col min="7677" max="7677" width="7" style="3" customWidth="1"/>
    <col min="7678" max="7678" width="49.140625" style="3" customWidth="1"/>
    <col min="7679" max="7679" width="11" style="3" customWidth="1"/>
    <col min="7680" max="7682" width="12.140625" style="3" customWidth="1"/>
    <col min="7683" max="7683" width="11" style="3" customWidth="1"/>
    <col min="7684" max="7684" width="11.85546875" style="3" customWidth="1"/>
    <col min="7685" max="7685" width="12.7109375" style="3" customWidth="1"/>
    <col min="7686" max="7686" width="9.140625" style="3"/>
    <col min="7687" max="7687" width="10.85546875" style="3" customWidth="1"/>
    <col min="7688" max="7932" width="9.140625" style="3"/>
    <col min="7933" max="7933" width="7" style="3" customWidth="1"/>
    <col min="7934" max="7934" width="49.140625" style="3" customWidth="1"/>
    <col min="7935" max="7935" width="11" style="3" customWidth="1"/>
    <col min="7936" max="7938" width="12.140625" style="3" customWidth="1"/>
    <col min="7939" max="7939" width="11" style="3" customWidth="1"/>
    <col min="7940" max="7940" width="11.85546875" style="3" customWidth="1"/>
    <col min="7941" max="7941" width="12.7109375" style="3" customWidth="1"/>
    <col min="7942" max="7942" width="9.140625" style="3"/>
    <col min="7943" max="7943" width="10.85546875" style="3" customWidth="1"/>
    <col min="7944" max="8188" width="9.140625" style="3"/>
    <col min="8189" max="8189" width="7" style="3" customWidth="1"/>
    <col min="8190" max="8190" width="49.140625" style="3" customWidth="1"/>
    <col min="8191" max="8191" width="11" style="3" customWidth="1"/>
    <col min="8192" max="8194" width="12.140625" style="3" customWidth="1"/>
    <col min="8195" max="8195" width="11" style="3" customWidth="1"/>
    <col min="8196" max="8196" width="11.85546875" style="3" customWidth="1"/>
    <col min="8197" max="8197" width="12.7109375" style="3" customWidth="1"/>
    <col min="8198" max="8198" width="9.140625" style="3"/>
    <col min="8199" max="8199" width="10.85546875" style="3" customWidth="1"/>
    <col min="8200" max="8444" width="9.140625" style="3"/>
    <col min="8445" max="8445" width="7" style="3" customWidth="1"/>
    <col min="8446" max="8446" width="49.140625" style="3" customWidth="1"/>
    <col min="8447" max="8447" width="11" style="3" customWidth="1"/>
    <col min="8448" max="8450" width="12.140625" style="3" customWidth="1"/>
    <col min="8451" max="8451" width="11" style="3" customWidth="1"/>
    <col min="8452" max="8452" width="11.85546875" style="3" customWidth="1"/>
    <col min="8453" max="8453" width="12.7109375" style="3" customWidth="1"/>
    <col min="8454" max="8454" width="9.140625" style="3"/>
    <col min="8455" max="8455" width="10.85546875" style="3" customWidth="1"/>
    <col min="8456" max="8700" width="9.140625" style="3"/>
    <col min="8701" max="8701" width="7" style="3" customWidth="1"/>
    <col min="8702" max="8702" width="49.140625" style="3" customWidth="1"/>
    <col min="8703" max="8703" width="11" style="3" customWidth="1"/>
    <col min="8704" max="8706" width="12.140625" style="3" customWidth="1"/>
    <col min="8707" max="8707" width="11" style="3" customWidth="1"/>
    <col min="8708" max="8708" width="11.85546875" style="3" customWidth="1"/>
    <col min="8709" max="8709" width="12.7109375" style="3" customWidth="1"/>
    <col min="8710" max="8710" width="9.140625" style="3"/>
    <col min="8711" max="8711" width="10.85546875" style="3" customWidth="1"/>
    <col min="8712" max="8956" width="9.140625" style="3"/>
    <col min="8957" max="8957" width="7" style="3" customWidth="1"/>
    <col min="8958" max="8958" width="49.140625" style="3" customWidth="1"/>
    <col min="8959" max="8959" width="11" style="3" customWidth="1"/>
    <col min="8960" max="8962" width="12.140625" style="3" customWidth="1"/>
    <col min="8963" max="8963" width="11" style="3" customWidth="1"/>
    <col min="8964" max="8964" width="11.85546875" style="3" customWidth="1"/>
    <col min="8965" max="8965" width="12.7109375" style="3" customWidth="1"/>
    <col min="8966" max="8966" width="9.140625" style="3"/>
    <col min="8967" max="8967" width="10.85546875" style="3" customWidth="1"/>
    <col min="8968" max="9212" width="9.140625" style="3"/>
    <col min="9213" max="9213" width="7" style="3" customWidth="1"/>
    <col min="9214" max="9214" width="49.140625" style="3" customWidth="1"/>
    <col min="9215" max="9215" width="11" style="3" customWidth="1"/>
    <col min="9216" max="9218" width="12.140625" style="3" customWidth="1"/>
    <col min="9219" max="9219" width="11" style="3" customWidth="1"/>
    <col min="9220" max="9220" width="11.85546875" style="3" customWidth="1"/>
    <col min="9221" max="9221" width="12.7109375" style="3" customWidth="1"/>
    <col min="9222" max="9222" width="9.140625" style="3"/>
    <col min="9223" max="9223" width="10.85546875" style="3" customWidth="1"/>
    <col min="9224" max="9468" width="9.140625" style="3"/>
    <col min="9469" max="9469" width="7" style="3" customWidth="1"/>
    <col min="9470" max="9470" width="49.140625" style="3" customWidth="1"/>
    <col min="9471" max="9471" width="11" style="3" customWidth="1"/>
    <col min="9472" max="9474" width="12.140625" style="3" customWidth="1"/>
    <col min="9475" max="9475" width="11" style="3" customWidth="1"/>
    <col min="9476" max="9476" width="11.85546875" style="3" customWidth="1"/>
    <col min="9477" max="9477" width="12.7109375" style="3" customWidth="1"/>
    <col min="9478" max="9478" width="9.140625" style="3"/>
    <col min="9479" max="9479" width="10.85546875" style="3" customWidth="1"/>
    <col min="9480" max="9724" width="9.140625" style="3"/>
    <col min="9725" max="9725" width="7" style="3" customWidth="1"/>
    <col min="9726" max="9726" width="49.140625" style="3" customWidth="1"/>
    <col min="9727" max="9727" width="11" style="3" customWidth="1"/>
    <col min="9728" max="9730" width="12.140625" style="3" customWidth="1"/>
    <col min="9731" max="9731" width="11" style="3" customWidth="1"/>
    <col min="9732" max="9732" width="11.85546875" style="3" customWidth="1"/>
    <col min="9733" max="9733" width="12.7109375" style="3" customWidth="1"/>
    <col min="9734" max="9734" width="9.140625" style="3"/>
    <col min="9735" max="9735" width="10.85546875" style="3" customWidth="1"/>
    <col min="9736" max="9980" width="9.140625" style="3"/>
    <col min="9981" max="9981" width="7" style="3" customWidth="1"/>
    <col min="9982" max="9982" width="49.140625" style="3" customWidth="1"/>
    <col min="9983" max="9983" width="11" style="3" customWidth="1"/>
    <col min="9984" max="9986" width="12.140625" style="3" customWidth="1"/>
    <col min="9987" max="9987" width="11" style="3" customWidth="1"/>
    <col min="9988" max="9988" width="11.85546875" style="3" customWidth="1"/>
    <col min="9989" max="9989" width="12.7109375" style="3" customWidth="1"/>
    <col min="9990" max="9990" width="9.140625" style="3"/>
    <col min="9991" max="9991" width="10.85546875" style="3" customWidth="1"/>
    <col min="9992" max="10236" width="9.140625" style="3"/>
    <col min="10237" max="10237" width="7" style="3" customWidth="1"/>
    <col min="10238" max="10238" width="49.140625" style="3" customWidth="1"/>
    <col min="10239" max="10239" width="11" style="3" customWidth="1"/>
    <col min="10240" max="10242" width="12.140625" style="3" customWidth="1"/>
    <col min="10243" max="10243" width="11" style="3" customWidth="1"/>
    <col min="10244" max="10244" width="11.85546875" style="3" customWidth="1"/>
    <col min="10245" max="10245" width="12.7109375" style="3" customWidth="1"/>
    <col min="10246" max="10246" width="9.140625" style="3"/>
    <col min="10247" max="10247" width="10.85546875" style="3" customWidth="1"/>
    <col min="10248" max="10492" width="9.140625" style="3"/>
    <col min="10493" max="10493" width="7" style="3" customWidth="1"/>
    <col min="10494" max="10494" width="49.140625" style="3" customWidth="1"/>
    <col min="10495" max="10495" width="11" style="3" customWidth="1"/>
    <col min="10496" max="10498" width="12.140625" style="3" customWidth="1"/>
    <col min="10499" max="10499" width="11" style="3" customWidth="1"/>
    <col min="10500" max="10500" width="11.85546875" style="3" customWidth="1"/>
    <col min="10501" max="10501" width="12.7109375" style="3" customWidth="1"/>
    <col min="10502" max="10502" width="9.140625" style="3"/>
    <col min="10503" max="10503" width="10.85546875" style="3" customWidth="1"/>
    <col min="10504" max="10748" width="9.140625" style="3"/>
    <col min="10749" max="10749" width="7" style="3" customWidth="1"/>
    <col min="10750" max="10750" width="49.140625" style="3" customWidth="1"/>
    <col min="10751" max="10751" width="11" style="3" customWidth="1"/>
    <col min="10752" max="10754" width="12.140625" style="3" customWidth="1"/>
    <col min="10755" max="10755" width="11" style="3" customWidth="1"/>
    <col min="10756" max="10756" width="11.85546875" style="3" customWidth="1"/>
    <col min="10757" max="10757" width="12.7109375" style="3" customWidth="1"/>
    <col min="10758" max="10758" width="9.140625" style="3"/>
    <col min="10759" max="10759" width="10.85546875" style="3" customWidth="1"/>
    <col min="10760" max="11004" width="9.140625" style="3"/>
    <col min="11005" max="11005" width="7" style="3" customWidth="1"/>
    <col min="11006" max="11006" width="49.140625" style="3" customWidth="1"/>
    <col min="11007" max="11007" width="11" style="3" customWidth="1"/>
    <col min="11008" max="11010" width="12.140625" style="3" customWidth="1"/>
    <col min="11011" max="11011" width="11" style="3" customWidth="1"/>
    <col min="11012" max="11012" width="11.85546875" style="3" customWidth="1"/>
    <col min="11013" max="11013" width="12.7109375" style="3" customWidth="1"/>
    <col min="11014" max="11014" width="9.140625" style="3"/>
    <col min="11015" max="11015" width="10.85546875" style="3" customWidth="1"/>
    <col min="11016" max="11260" width="9.140625" style="3"/>
    <col min="11261" max="11261" width="7" style="3" customWidth="1"/>
    <col min="11262" max="11262" width="49.140625" style="3" customWidth="1"/>
    <col min="11263" max="11263" width="11" style="3" customWidth="1"/>
    <col min="11264" max="11266" width="12.140625" style="3" customWidth="1"/>
    <col min="11267" max="11267" width="11" style="3" customWidth="1"/>
    <col min="11268" max="11268" width="11.85546875" style="3" customWidth="1"/>
    <col min="11269" max="11269" width="12.7109375" style="3" customWidth="1"/>
    <col min="11270" max="11270" width="9.140625" style="3"/>
    <col min="11271" max="11271" width="10.85546875" style="3" customWidth="1"/>
    <col min="11272" max="11516" width="9.140625" style="3"/>
    <col min="11517" max="11517" width="7" style="3" customWidth="1"/>
    <col min="11518" max="11518" width="49.140625" style="3" customWidth="1"/>
    <col min="11519" max="11519" width="11" style="3" customWidth="1"/>
    <col min="11520" max="11522" width="12.140625" style="3" customWidth="1"/>
    <col min="11523" max="11523" width="11" style="3" customWidth="1"/>
    <col min="11524" max="11524" width="11.85546875" style="3" customWidth="1"/>
    <col min="11525" max="11525" width="12.7109375" style="3" customWidth="1"/>
    <col min="11526" max="11526" width="9.140625" style="3"/>
    <col min="11527" max="11527" width="10.85546875" style="3" customWidth="1"/>
    <col min="11528" max="11772" width="9.140625" style="3"/>
    <col min="11773" max="11773" width="7" style="3" customWidth="1"/>
    <col min="11774" max="11774" width="49.140625" style="3" customWidth="1"/>
    <col min="11775" max="11775" width="11" style="3" customWidth="1"/>
    <col min="11776" max="11778" width="12.140625" style="3" customWidth="1"/>
    <col min="11779" max="11779" width="11" style="3" customWidth="1"/>
    <col min="11780" max="11780" width="11.85546875" style="3" customWidth="1"/>
    <col min="11781" max="11781" width="12.7109375" style="3" customWidth="1"/>
    <col min="11782" max="11782" width="9.140625" style="3"/>
    <col min="11783" max="11783" width="10.85546875" style="3" customWidth="1"/>
    <col min="11784" max="12028" width="9.140625" style="3"/>
    <col min="12029" max="12029" width="7" style="3" customWidth="1"/>
    <col min="12030" max="12030" width="49.140625" style="3" customWidth="1"/>
    <col min="12031" max="12031" width="11" style="3" customWidth="1"/>
    <col min="12032" max="12034" width="12.140625" style="3" customWidth="1"/>
    <col min="12035" max="12035" width="11" style="3" customWidth="1"/>
    <col min="12036" max="12036" width="11.85546875" style="3" customWidth="1"/>
    <col min="12037" max="12037" width="12.7109375" style="3" customWidth="1"/>
    <col min="12038" max="12038" width="9.140625" style="3"/>
    <col min="12039" max="12039" width="10.85546875" style="3" customWidth="1"/>
    <col min="12040" max="12284" width="9.140625" style="3"/>
    <col min="12285" max="12285" width="7" style="3" customWidth="1"/>
    <col min="12286" max="12286" width="49.140625" style="3" customWidth="1"/>
    <col min="12287" max="12287" width="11" style="3" customWidth="1"/>
    <col min="12288" max="12290" width="12.140625" style="3" customWidth="1"/>
    <col min="12291" max="12291" width="11" style="3" customWidth="1"/>
    <col min="12292" max="12292" width="11.85546875" style="3" customWidth="1"/>
    <col min="12293" max="12293" width="12.7109375" style="3" customWidth="1"/>
    <col min="12294" max="12294" width="9.140625" style="3"/>
    <col min="12295" max="12295" width="10.85546875" style="3" customWidth="1"/>
    <col min="12296" max="12540" width="9.140625" style="3"/>
    <col min="12541" max="12541" width="7" style="3" customWidth="1"/>
    <col min="12542" max="12542" width="49.140625" style="3" customWidth="1"/>
    <col min="12543" max="12543" width="11" style="3" customWidth="1"/>
    <col min="12544" max="12546" width="12.140625" style="3" customWidth="1"/>
    <col min="12547" max="12547" width="11" style="3" customWidth="1"/>
    <col min="12548" max="12548" width="11.85546875" style="3" customWidth="1"/>
    <col min="12549" max="12549" width="12.7109375" style="3" customWidth="1"/>
    <col min="12550" max="12550" width="9.140625" style="3"/>
    <col min="12551" max="12551" width="10.85546875" style="3" customWidth="1"/>
    <col min="12552" max="12796" width="9.140625" style="3"/>
    <col min="12797" max="12797" width="7" style="3" customWidth="1"/>
    <col min="12798" max="12798" width="49.140625" style="3" customWidth="1"/>
    <col min="12799" max="12799" width="11" style="3" customWidth="1"/>
    <col min="12800" max="12802" width="12.140625" style="3" customWidth="1"/>
    <col min="12803" max="12803" width="11" style="3" customWidth="1"/>
    <col min="12804" max="12804" width="11.85546875" style="3" customWidth="1"/>
    <col min="12805" max="12805" width="12.7109375" style="3" customWidth="1"/>
    <col min="12806" max="12806" width="9.140625" style="3"/>
    <col min="12807" max="12807" width="10.85546875" style="3" customWidth="1"/>
    <col min="12808" max="13052" width="9.140625" style="3"/>
    <col min="13053" max="13053" width="7" style="3" customWidth="1"/>
    <col min="13054" max="13054" width="49.140625" style="3" customWidth="1"/>
    <col min="13055" max="13055" width="11" style="3" customWidth="1"/>
    <col min="13056" max="13058" width="12.140625" style="3" customWidth="1"/>
    <col min="13059" max="13059" width="11" style="3" customWidth="1"/>
    <col min="13060" max="13060" width="11.85546875" style="3" customWidth="1"/>
    <col min="13061" max="13061" width="12.7109375" style="3" customWidth="1"/>
    <col min="13062" max="13062" width="9.140625" style="3"/>
    <col min="13063" max="13063" width="10.85546875" style="3" customWidth="1"/>
    <col min="13064" max="13308" width="9.140625" style="3"/>
    <col min="13309" max="13309" width="7" style="3" customWidth="1"/>
    <col min="13310" max="13310" width="49.140625" style="3" customWidth="1"/>
    <col min="13311" max="13311" width="11" style="3" customWidth="1"/>
    <col min="13312" max="13314" width="12.140625" style="3" customWidth="1"/>
    <col min="13315" max="13315" width="11" style="3" customWidth="1"/>
    <col min="13316" max="13316" width="11.85546875" style="3" customWidth="1"/>
    <col min="13317" max="13317" width="12.7109375" style="3" customWidth="1"/>
    <col min="13318" max="13318" width="9.140625" style="3"/>
    <col min="13319" max="13319" width="10.85546875" style="3" customWidth="1"/>
    <col min="13320" max="13564" width="9.140625" style="3"/>
    <col min="13565" max="13565" width="7" style="3" customWidth="1"/>
    <col min="13566" max="13566" width="49.140625" style="3" customWidth="1"/>
    <col min="13567" max="13567" width="11" style="3" customWidth="1"/>
    <col min="13568" max="13570" width="12.140625" style="3" customWidth="1"/>
    <col min="13571" max="13571" width="11" style="3" customWidth="1"/>
    <col min="13572" max="13572" width="11.85546875" style="3" customWidth="1"/>
    <col min="13573" max="13573" width="12.7109375" style="3" customWidth="1"/>
    <col min="13574" max="13574" width="9.140625" style="3"/>
    <col min="13575" max="13575" width="10.85546875" style="3" customWidth="1"/>
    <col min="13576" max="13820" width="9.140625" style="3"/>
    <col min="13821" max="13821" width="7" style="3" customWidth="1"/>
    <col min="13822" max="13822" width="49.140625" style="3" customWidth="1"/>
    <col min="13823" max="13823" width="11" style="3" customWidth="1"/>
    <col min="13824" max="13826" width="12.140625" style="3" customWidth="1"/>
    <col min="13827" max="13827" width="11" style="3" customWidth="1"/>
    <col min="13828" max="13828" width="11.85546875" style="3" customWidth="1"/>
    <col min="13829" max="13829" width="12.7109375" style="3" customWidth="1"/>
    <col min="13830" max="13830" width="9.140625" style="3"/>
    <col min="13831" max="13831" width="10.85546875" style="3" customWidth="1"/>
    <col min="13832" max="14076" width="9.140625" style="3"/>
    <col min="14077" max="14077" width="7" style="3" customWidth="1"/>
    <col min="14078" max="14078" width="49.140625" style="3" customWidth="1"/>
    <col min="14079" max="14079" width="11" style="3" customWidth="1"/>
    <col min="14080" max="14082" width="12.140625" style="3" customWidth="1"/>
    <col min="14083" max="14083" width="11" style="3" customWidth="1"/>
    <col min="14084" max="14084" width="11.85546875" style="3" customWidth="1"/>
    <col min="14085" max="14085" width="12.7109375" style="3" customWidth="1"/>
    <col min="14086" max="14086" width="9.140625" style="3"/>
    <col min="14087" max="14087" width="10.85546875" style="3" customWidth="1"/>
    <col min="14088" max="14332" width="9.140625" style="3"/>
    <col min="14333" max="14333" width="7" style="3" customWidth="1"/>
    <col min="14334" max="14334" width="49.140625" style="3" customWidth="1"/>
    <col min="14335" max="14335" width="11" style="3" customWidth="1"/>
    <col min="14336" max="14338" width="12.140625" style="3" customWidth="1"/>
    <col min="14339" max="14339" width="11" style="3" customWidth="1"/>
    <col min="14340" max="14340" width="11.85546875" style="3" customWidth="1"/>
    <col min="14341" max="14341" width="12.7109375" style="3" customWidth="1"/>
    <col min="14342" max="14342" width="9.140625" style="3"/>
    <col min="14343" max="14343" width="10.85546875" style="3" customWidth="1"/>
    <col min="14344" max="14588" width="9.140625" style="3"/>
    <col min="14589" max="14589" width="7" style="3" customWidth="1"/>
    <col min="14590" max="14590" width="49.140625" style="3" customWidth="1"/>
    <col min="14591" max="14591" width="11" style="3" customWidth="1"/>
    <col min="14592" max="14594" width="12.140625" style="3" customWidth="1"/>
    <col min="14595" max="14595" width="11" style="3" customWidth="1"/>
    <col min="14596" max="14596" width="11.85546875" style="3" customWidth="1"/>
    <col min="14597" max="14597" width="12.7109375" style="3" customWidth="1"/>
    <col min="14598" max="14598" width="9.140625" style="3"/>
    <col min="14599" max="14599" width="10.85546875" style="3" customWidth="1"/>
    <col min="14600" max="14844" width="9.140625" style="3"/>
    <col min="14845" max="14845" width="7" style="3" customWidth="1"/>
    <col min="14846" max="14846" width="49.140625" style="3" customWidth="1"/>
    <col min="14847" max="14847" width="11" style="3" customWidth="1"/>
    <col min="14848" max="14850" width="12.140625" style="3" customWidth="1"/>
    <col min="14851" max="14851" width="11" style="3" customWidth="1"/>
    <col min="14852" max="14852" width="11.85546875" style="3" customWidth="1"/>
    <col min="14853" max="14853" width="12.7109375" style="3" customWidth="1"/>
    <col min="14854" max="14854" width="9.140625" style="3"/>
    <col min="14855" max="14855" width="10.85546875" style="3" customWidth="1"/>
    <col min="14856" max="15100" width="9.140625" style="3"/>
    <col min="15101" max="15101" width="7" style="3" customWidth="1"/>
    <col min="15102" max="15102" width="49.140625" style="3" customWidth="1"/>
    <col min="15103" max="15103" width="11" style="3" customWidth="1"/>
    <col min="15104" max="15106" width="12.140625" style="3" customWidth="1"/>
    <col min="15107" max="15107" width="11" style="3" customWidth="1"/>
    <col min="15108" max="15108" width="11.85546875" style="3" customWidth="1"/>
    <col min="15109" max="15109" width="12.7109375" style="3" customWidth="1"/>
    <col min="15110" max="15110" width="9.140625" style="3"/>
    <col min="15111" max="15111" width="10.85546875" style="3" customWidth="1"/>
    <col min="15112" max="15356" width="9.140625" style="3"/>
    <col min="15357" max="15357" width="7" style="3" customWidth="1"/>
    <col min="15358" max="15358" width="49.140625" style="3" customWidth="1"/>
    <col min="15359" max="15359" width="11" style="3" customWidth="1"/>
    <col min="15360" max="15362" width="12.140625" style="3" customWidth="1"/>
    <col min="15363" max="15363" width="11" style="3" customWidth="1"/>
    <col min="15364" max="15364" width="11.85546875" style="3" customWidth="1"/>
    <col min="15365" max="15365" width="12.7109375" style="3" customWidth="1"/>
    <col min="15366" max="15366" width="9.140625" style="3"/>
    <col min="15367" max="15367" width="10.85546875" style="3" customWidth="1"/>
    <col min="15368" max="15612" width="9.140625" style="3"/>
    <col min="15613" max="15613" width="7" style="3" customWidth="1"/>
    <col min="15614" max="15614" width="49.140625" style="3" customWidth="1"/>
    <col min="15615" max="15615" width="11" style="3" customWidth="1"/>
    <col min="15616" max="15618" width="12.140625" style="3" customWidth="1"/>
    <col min="15619" max="15619" width="11" style="3" customWidth="1"/>
    <col min="15620" max="15620" width="11.85546875" style="3" customWidth="1"/>
    <col min="15621" max="15621" width="12.7109375" style="3" customWidth="1"/>
    <col min="15622" max="15622" width="9.140625" style="3"/>
    <col min="15623" max="15623" width="10.85546875" style="3" customWidth="1"/>
    <col min="15624" max="15868" width="9.140625" style="3"/>
    <col min="15869" max="15869" width="7" style="3" customWidth="1"/>
    <col min="15870" max="15870" width="49.140625" style="3" customWidth="1"/>
    <col min="15871" max="15871" width="11" style="3" customWidth="1"/>
    <col min="15872" max="15874" width="12.140625" style="3" customWidth="1"/>
    <col min="15875" max="15875" width="11" style="3" customWidth="1"/>
    <col min="15876" max="15876" width="11.85546875" style="3" customWidth="1"/>
    <col min="15877" max="15877" width="12.7109375" style="3" customWidth="1"/>
    <col min="15878" max="15878" width="9.140625" style="3"/>
    <col min="15879" max="15879" width="10.85546875" style="3" customWidth="1"/>
    <col min="15880" max="16124" width="9.140625" style="3"/>
    <col min="16125" max="16125" width="7" style="3" customWidth="1"/>
    <col min="16126" max="16126" width="49.140625" style="3" customWidth="1"/>
    <col min="16127" max="16127" width="11" style="3" customWidth="1"/>
    <col min="16128" max="16130" width="12.140625" style="3" customWidth="1"/>
    <col min="16131" max="16131" width="11" style="3" customWidth="1"/>
    <col min="16132" max="16132" width="11.85546875" style="3" customWidth="1"/>
    <col min="16133" max="16133" width="12.7109375" style="3" customWidth="1"/>
    <col min="16134" max="16134" width="9.140625" style="3"/>
    <col min="16135" max="16135" width="10.85546875" style="3" customWidth="1"/>
    <col min="16136" max="16384" width="9.140625" style="3"/>
  </cols>
  <sheetData>
    <row r="1" spans="1:11" ht="47.25" customHeight="1" x14ac:dyDescent="0.3">
      <c r="A1" s="114" t="s">
        <v>88</v>
      </c>
      <c r="B1" s="114"/>
      <c r="C1" s="114"/>
      <c r="D1" s="114"/>
      <c r="E1" s="114"/>
      <c r="F1" s="114"/>
      <c r="G1" s="114"/>
      <c r="H1" s="114"/>
      <c r="I1" s="114"/>
      <c r="J1" s="2"/>
      <c r="K1" s="2"/>
    </row>
    <row r="2" spans="1:11" x14ac:dyDescent="0.3">
      <c r="A2" s="112" t="s">
        <v>0</v>
      </c>
      <c r="B2" s="112"/>
      <c r="C2" s="112"/>
      <c r="D2" s="112"/>
      <c r="E2" s="112"/>
      <c r="F2" s="112"/>
      <c r="G2" s="112"/>
      <c r="H2" s="112"/>
      <c r="I2" s="112"/>
    </row>
    <row r="3" spans="1:11" x14ac:dyDescent="0.3">
      <c r="A3" s="115" t="s">
        <v>1</v>
      </c>
      <c r="B3" s="115"/>
      <c r="C3" s="115"/>
      <c r="D3" s="115"/>
      <c r="E3" s="115"/>
      <c r="F3" s="115"/>
      <c r="G3" s="115"/>
      <c r="H3" s="115"/>
      <c r="I3" s="115"/>
    </row>
    <row r="4" spans="1:11" ht="19.5" x14ac:dyDescent="0.35">
      <c r="A4" s="110" t="s">
        <v>25</v>
      </c>
      <c r="B4" s="110"/>
      <c r="C4" s="110"/>
      <c r="D4" s="110"/>
      <c r="E4" s="110"/>
      <c r="F4" s="110"/>
      <c r="G4" s="110"/>
      <c r="H4" s="110"/>
      <c r="I4" s="110"/>
    </row>
    <row r="5" spans="1:11" x14ac:dyDescent="0.3">
      <c r="A5" s="116"/>
      <c r="B5" s="116"/>
      <c r="C5" s="4"/>
      <c r="D5" s="4"/>
      <c r="E5" s="4"/>
      <c r="F5" s="4"/>
      <c r="G5" s="115"/>
      <c r="H5" s="115"/>
      <c r="I5" s="115"/>
    </row>
    <row r="6" spans="1:11" x14ac:dyDescent="0.3">
      <c r="A6" s="110" t="s">
        <v>5</v>
      </c>
      <c r="B6" s="110"/>
      <c r="C6" s="110"/>
      <c r="D6" s="110"/>
      <c r="E6" s="110"/>
      <c r="F6" s="110"/>
      <c r="G6" s="110"/>
      <c r="H6" s="110"/>
      <c r="I6" s="110"/>
    </row>
    <row r="7" spans="1:11" x14ac:dyDescent="0.3">
      <c r="A7" s="5"/>
      <c r="B7" s="5"/>
      <c r="C7" s="4"/>
      <c r="D7" s="4"/>
      <c r="E7" s="4"/>
      <c r="F7" s="4"/>
      <c r="G7" s="4"/>
      <c r="H7" s="4"/>
      <c r="I7" s="4"/>
    </row>
    <row r="8" spans="1:11" ht="19.5" x14ac:dyDescent="0.35">
      <c r="A8" s="110" t="s">
        <v>26</v>
      </c>
      <c r="B8" s="110"/>
      <c r="C8" s="110"/>
      <c r="D8" s="110"/>
      <c r="E8" s="110"/>
      <c r="F8" s="110"/>
      <c r="G8" s="110"/>
      <c r="H8" s="110"/>
      <c r="I8" s="110"/>
    </row>
    <row r="9" spans="1:11" x14ac:dyDescent="0.3">
      <c r="A9" s="5"/>
      <c r="B9" s="5"/>
      <c r="C9" s="4"/>
      <c r="D9" s="4"/>
      <c r="E9" s="4"/>
      <c r="F9" s="4"/>
      <c r="G9" s="4"/>
      <c r="H9" s="4"/>
      <c r="I9" s="4"/>
    </row>
    <row r="10" spans="1:11" x14ac:dyDescent="0.3">
      <c r="A10" s="111" t="s">
        <v>36</v>
      </c>
      <c r="B10" s="111"/>
      <c r="C10" s="111"/>
      <c r="D10" s="111"/>
      <c r="E10" s="111"/>
      <c r="F10" s="111"/>
      <c r="G10" s="111"/>
      <c r="H10" s="111"/>
      <c r="I10" s="111"/>
    </row>
    <row r="12" spans="1:11" x14ac:dyDescent="0.3">
      <c r="A12" s="112" t="s">
        <v>67</v>
      </c>
      <c r="B12" s="112"/>
      <c r="C12" s="112"/>
      <c r="D12" s="112"/>
      <c r="E12" s="112"/>
      <c r="F12" s="112"/>
      <c r="G12" s="112"/>
      <c r="H12" s="112"/>
      <c r="I12" s="112"/>
    </row>
    <row r="13" spans="1:11" x14ac:dyDescent="0.3">
      <c r="A13" s="113" t="s">
        <v>3</v>
      </c>
      <c r="B13" s="113"/>
      <c r="C13" s="113"/>
      <c r="D13" s="113"/>
      <c r="E13" s="113"/>
      <c r="F13" s="113"/>
      <c r="G13" s="113"/>
      <c r="H13" s="113"/>
      <c r="I13" s="113"/>
    </row>
    <row r="15" spans="1:11" x14ac:dyDescent="0.3">
      <c r="A15" s="6" t="s">
        <v>7</v>
      </c>
      <c r="B15" s="7"/>
    </row>
    <row r="16" spans="1:11" ht="19.5" thickBot="1" x14ac:dyDescent="0.35">
      <c r="A16" s="6"/>
      <c r="B16" s="7"/>
      <c r="J16" s="1" t="s">
        <v>101</v>
      </c>
    </row>
    <row r="17" spans="1:19" x14ac:dyDescent="0.3">
      <c r="A17" s="103" t="s">
        <v>8</v>
      </c>
      <c r="B17" s="105" t="s">
        <v>4</v>
      </c>
      <c r="C17" s="105" t="s">
        <v>9</v>
      </c>
      <c r="D17" s="107" t="s">
        <v>10</v>
      </c>
      <c r="E17" s="108"/>
      <c r="F17" s="108"/>
      <c r="G17" s="108"/>
      <c r="H17" s="109"/>
      <c r="I17" s="105" t="s">
        <v>11</v>
      </c>
      <c r="J17" s="101" t="s">
        <v>12</v>
      </c>
    </row>
    <row r="18" spans="1:19" x14ac:dyDescent="0.3">
      <c r="A18" s="104"/>
      <c r="B18" s="106"/>
      <c r="C18" s="106"/>
      <c r="D18" s="30" t="s">
        <v>13</v>
      </c>
      <c r="E18" s="30" t="s">
        <v>14</v>
      </c>
      <c r="F18" s="30" t="s">
        <v>15</v>
      </c>
      <c r="G18" s="30" t="s">
        <v>16</v>
      </c>
      <c r="H18" s="30" t="s">
        <v>17</v>
      </c>
      <c r="I18" s="106"/>
      <c r="J18" s="102"/>
      <c r="O18" s="42" t="s">
        <v>41</v>
      </c>
      <c r="P18" s="42">
        <v>30228155</v>
      </c>
    </row>
    <row r="19" spans="1:19" s="18" customFormat="1" x14ac:dyDescent="0.3">
      <c r="A19" s="22">
        <v>1</v>
      </c>
      <c r="B19" s="16" t="s">
        <v>121</v>
      </c>
      <c r="C19" s="17" t="s">
        <v>18</v>
      </c>
      <c r="D19" s="25">
        <v>8</v>
      </c>
      <c r="E19" s="25">
        <v>7</v>
      </c>
      <c r="F19" s="25">
        <v>9</v>
      </c>
      <c r="G19" s="25">
        <v>8</v>
      </c>
      <c r="H19" s="17">
        <v>32</v>
      </c>
      <c r="I19" s="91">
        <v>0</v>
      </c>
      <c r="J19" s="89">
        <v>0</v>
      </c>
      <c r="O19" s="45">
        <v>300</v>
      </c>
      <c r="P19" s="45">
        <v>27385190</v>
      </c>
    </row>
    <row r="20" spans="1:19" s="18" customFormat="1" x14ac:dyDescent="0.3">
      <c r="A20" s="22">
        <f t="shared" ref="A20:A28" si="0">A19+1</f>
        <v>2</v>
      </c>
      <c r="B20" s="16" t="s">
        <v>122</v>
      </c>
      <c r="C20" s="17" t="s">
        <v>18</v>
      </c>
      <c r="D20" s="25">
        <v>0</v>
      </c>
      <c r="E20" s="25">
        <v>0</v>
      </c>
      <c r="F20" s="25">
        <v>0</v>
      </c>
      <c r="G20" s="25">
        <v>0</v>
      </c>
      <c r="H20" s="17">
        <v>0</v>
      </c>
      <c r="I20" s="91">
        <v>0</v>
      </c>
      <c r="J20" s="89">
        <v>0</v>
      </c>
      <c r="O20" s="45">
        <f>50*I22</f>
        <v>0</v>
      </c>
      <c r="P20" s="45"/>
    </row>
    <row r="21" spans="1:19" s="18" customFormat="1" x14ac:dyDescent="0.3">
      <c r="A21" s="22">
        <f t="shared" si="0"/>
        <v>3</v>
      </c>
      <c r="B21" s="16" t="s">
        <v>39</v>
      </c>
      <c r="C21" s="17" t="s">
        <v>18</v>
      </c>
      <c r="D21" s="25">
        <v>1</v>
      </c>
      <c r="E21" s="25">
        <v>0</v>
      </c>
      <c r="F21" s="25">
        <v>0</v>
      </c>
      <c r="G21" s="25">
        <v>0</v>
      </c>
      <c r="H21" s="17">
        <v>1</v>
      </c>
      <c r="I21" s="91">
        <v>0</v>
      </c>
      <c r="J21" s="89">
        <v>0</v>
      </c>
      <c r="M21" s="18">
        <v>32682158</v>
      </c>
      <c r="N21" s="18">
        <v>14</v>
      </c>
      <c r="O21" s="18">
        <f>M21*N21</f>
        <v>457550212</v>
      </c>
      <c r="S21" s="31">
        <f>7*0.8</f>
        <v>5.6000000000000005</v>
      </c>
    </row>
    <row r="22" spans="1:19" s="18" customFormat="1" x14ac:dyDescent="0.3">
      <c r="A22" s="22">
        <f t="shared" si="0"/>
        <v>4</v>
      </c>
      <c r="B22" s="16" t="s">
        <v>38</v>
      </c>
      <c r="C22" s="17" t="s">
        <v>21</v>
      </c>
      <c r="D22" s="25">
        <v>600</v>
      </c>
      <c r="E22" s="25">
        <v>525</v>
      </c>
      <c r="F22" s="25">
        <v>675</v>
      </c>
      <c r="G22" s="25">
        <v>600</v>
      </c>
      <c r="H22" s="17">
        <v>2400</v>
      </c>
      <c r="I22" s="91">
        <v>0</v>
      </c>
      <c r="J22" s="89">
        <v>0</v>
      </c>
      <c r="M22" s="18">
        <v>29776641</v>
      </c>
      <c r="N22" s="18">
        <v>86</v>
      </c>
      <c r="O22" s="18">
        <f>M22*N22</f>
        <v>2560791126</v>
      </c>
    </row>
    <row r="23" spans="1:19" s="18" customFormat="1" x14ac:dyDescent="0.3">
      <c r="A23" s="22">
        <f t="shared" si="0"/>
        <v>5</v>
      </c>
      <c r="B23" s="24" t="s">
        <v>32</v>
      </c>
      <c r="C23" s="17" t="s">
        <v>18</v>
      </c>
      <c r="D23" s="25">
        <v>8</v>
      </c>
      <c r="E23" s="25">
        <v>7</v>
      </c>
      <c r="F23" s="25">
        <v>9</v>
      </c>
      <c r="G23" s="25">
        <v>8</v>
      </c>
      <c r="H23" s="25">
        <v>32</v>
      </c>
      <c r="I23" s="91">
        <v>0</v>
      </c>
      <c r="J23" s="89">
        <v>0</v>
      </c>
      <c r="M23" s="32">
        <f>O23-J29</f>
        <v>2832240000</v>
      </c>
      <c r="O23" s="18">
        <f>(37603-2200)*80*1000</f>
        <v>2832240000</v>
      </c>
    </row>
    <row r="24" spans="1:19" s="18" customFormat="1" x14ac:dyDescent="0.3">
      <c r="A24" s="22">
        <f t="shared" si="0"/>
        <v>6</v>
      </c>
      <c r="B24" s="24" t="s">
        <v>28</v>
      </c>
      <c r="C24" s="17" t="s">
        <v>18</v>
      </c>
      <c r="D24" s="25">
        <v>8</v>
      </c>
      <c r="E24" s="25">
        <v>7</v>
      </c>
      <c r="F24" s="25">
        <v>9</v>
      </c>
      <c r="G24" s="25">
        <v>8</v>
      </c>
      <c r="H24" s="25">
        <v>32</v>
      </c>
      <c r="I24" s="91">
        <v>0</v>
      </c>
      <c r="J24" s="89">
        <v>0</v>
      </c>
    </row>
    <row r="25" spans="1:19" s="18" customFormat="1" x14ac:dyDescent="0.3">
      <c r="A25" s="22">
        <f t="shared" si="0"/>
        <v>7</v>
      </c>
      <c r="B25" s="16" t="s">
        <v>27</v>
      </c>
      <c r="C25" s="17" t="s">
        <v>6</v>
      </c>
      <c r="D25" s="25">
        <v>120</v>
      </c>
      <c r="E25" s="25">
        <v>105</v>
      </c>
      <c r="F25" s="25">
        <v>135</v>
      </c>
      <c r="G25" s="25">
        <v>120</v>
      </c>
      <c r="H25" s="17">
        <v>480</v>
      </c>
      <c r="I25" s="91">
        <v>0</v>
      </c>
      <c r="J25" s="89">
        <v>0</v>
      </c>
      <c r="M25" s="18">
        <f>I25*24</f>
        <v>0</v>
      </c>
    </row>
    <row r="26" spans="1:19" s="18" customFormat="1" x14ac:dyDescent="0.3">
      <c r="A26" s="22">
        <f t="shared" si="0"/>
        <v>8</v>
      </c>
      <c r="B26" s="16" t="s">
        <v>19</v>
      </c>
      <c r="C26" s="17" t="s">
        <v>6</v>
      </c>
      <c r="D26" s="25">
        <v>280</v>
      </c>
      <c r="E26" s="25">
        <v>245</v>
      </c>
      <c r="F26" s="25">
        <v>315</v>
      </c>
      <c r="G26" s="25">
        <v>280</v>
      </c>
      <c r="H26" s="17">
        <v>1120</v>
      </c>
      <c r="I26" s="91">
        <v>0</v>
      </c>
      <c r="J26" s="89">
        <v>0</v>
      </c>
      <c r="M26" s="18">
        <f>I26*24</f>
        <v>0</v>
      </c>
      <c r="N26" s="18">
        <f>M26-M25</f>
        <v>0</v>
      </c>
      <c r="P26" s="18">
        <v>15000</v>
      </c>
      <c r="Q26" s="18">
        <v>15000</v>
      </c>
    </row>
    <row r="27" spans="1:19" s="18" customFormat="1" x14ac:dyDescent="0.3">
      <c r="A27" s="22">
        <f t="shared" si="0"/>
        <v>9</v>
      </c>
      <c r="B27" s="16" t="s">
        <v>20</v>
      </c>
      <c r="C27" s="17" t="s">
        <v>6</v>
      </c>
      <c r="D27" s="25">
        <v>280</v>
      </c>
      <c r="E27" s="25">
        <v>245</v>
      </c>
      <c r="F27" s="25">
        <v>315</v>
      </c>
      <c r="G27" s="25">
        <v>280</v>
      </c>
      <c r="H27" s="17">
        <v>1120</v>
      </c>
      <c r="I27" s="91">
        <v>0</v>
      </c>
      <c r="J27" s="89">
        <v>0</v>
      </c>
      <c r="M27" s="18">
        <f>I27*24</f>
        <v>0</v>
      </c>
      <c r="N27" s="18">
        <f>M27-M25</f>
        <v>0</v>
      </c>
      <c r="O27" s="18">
        <f>N27-N26</f>
        <v>0</v>
      </c>
    </row>
    <row r="28" spans="1:19" s="18" customFormat="1" x14ac:dyDescent="0.3">
      <c r="A28" s="22">
        <f t="shared" si="0"/>
        <v>10</v>
      </c>
      <c r="B28" s="16" t="s">
        <v>37</v>
      </c>
      <c r="C28" s="17" t="s">
        <v>6</v>
      </c>
      <c r="D28" s="25">
        <v>424</v>
      </c>
      <c r="E28" s="25">
        <v>371</v>
      </c>
      <c r="F28" s="25">
        <v>477</v>
      </c>
      <c r="G28" s="25">
        <v>424</v>
      </c>
      <c r="H28" s="17">
        <v>1696</v>
      </c>
      <c r="I28" s="91">
        <v>0</v>
      </c>
      <c r="J28" s="89">
        <v>0</v>
      </c>
    </row>
    <row r="29" spans="1:19" s="18" customFormat="1" ht="19.5" thickBot="1" x14ac:dyDescent="0.35">
      <c r="A29" s="19"/>
      <c r="B29" s="20" t="s">
        <v>22</v>
      </c>
      <c r="C29" s="21"/>
      <c r="D29" s="21">
        <f>SUM(D19)</f>
        <v>8</v>
      </c>
      <c r="E29" s="21">
        <f t="shared" ref="E29:H29" si="1">SUM(E19)</f>
        <v>7</v>
      </c>
      <c r="F29" s="21">
        <f t="shared" si="1"/>
        <v>9</v>
      </c>
      <c r="G29" s="21">
        <f t="shared" si="1"/>
        <v>8</v>
      </c>
      <c r="H29" s="21">
        <f t="shared" si="1"/>
        <v>32</v>
      </c>
      <c r="I29" s="93">
        <v>0</v>
      </c>
      <c r="J29" s="92">
        <v>0</v>
      </c>
      <c r="N29" s="18">
        <f>SUM(N22:N22)</f>
        <v>86</v>
      </c>
      <c r="O29" s="18">
        <f>SUM(O22:O22)</f>
        <v>2560791126</v>
      </c>
      <c r="P29" s="18">
        <f>O29/N29</f>
        <v>29776641</v>
      </c>
    </row>
    <row r="30" spans="1:19" x14ac:dyDescent="0.3">
      <c r="A30" s="6"/>
      <c r="B30" s="7"/>
    </row>
    <row r="31" spans="1:19" ht="19.5" thickBot="1" x14ac:dyDescent="0.35">
      <c r="A31" s="8"/>
      <c r="B31" s="1" t="s">
        <v>102</v>
      </c>
      <c r="I31" s="9"/>
    </row>
    <row r="32" spans="1:19" ht="37.5" x14ac:dyDescent="0.3">
      <c r="A32" s="28" t="s">
        <v>8</v>
      </c>
      <c r="B32" s="29" t="s">
        <v>23</v>
      </c>
      <c r="C32" s="29" t="s">
        <v>9</v>
      </c>
      <c r="D32" s="27" t="s">
        <v>11</v>
      </c>
      <c r="E32" s="13"/>
      <c r="F32" s="9"/>
      <c r="G32" s="34"/>
      <c r="H32" s="37"/>
      <c r="I32" s="37"/>
      <c r="J32" s="35"/>
      <c r="M32" s="3">
        <v>0.9242424242424242</v>
      </c>
      <c r="N32" s="3">
        <f>ROUND(M32*I27,0)</f>
        <v>0</v>
      </c>
    </row>
    <row r="33" spans="1:16" s="18" customFormat="1" x14ac:dyDescent="0.3">
      <c r="A33" s="23">
        <v>1</v>
      </c>
      <c r="B33" s="24" t="s">
        <v>29</v>
      </c>
      <c r="C33" s="26" t="s">
        <v>18</v>
      </c>
      <c r="D33" s="80">
        <v>0</v>
      </c>
      <c r="E33" s="33"/>
      <c r="F33" s="33"/>
      <c r="G33" s="36"/>
      <c r="H33" s="36"/>
      <c r="I33" s="36"/>
      <c r="J33" s="36"/>
    </row>
    <row r="34" spans="1:16" s="18" customFormat="1" x14ac:dyDescent="0.3">
      <c r="A34" s="23">
        <v>2</v>
      </c>
      <c r="B34" s="24" t="s">
        <v>30</v>
      </c>
      <c r="C34" s="26" t="s">
        <v>18</v>
      </c>
      <c r="D34" s="80">
        <v>0</v>
      </c>
      <c r="E34" s="33"/>
      <c r="F34" s="33"/>
      <c r="G34" s="36"/>
      <c r="H34" s="36"/>
      <c r="I34" s="36"/>
      <c r="J34" s="36"/>
    </row>
    <row r="35" spans="1:16" s="18" customFormat="1" ht="38.25" thickBot="1" x14ac:dyDescent="0.35">
      <c r="A35" s="38">
        <v>3</v>
      </c>
      <c r="B35" s="39" t="s">
        <v>31</v>
      </c>
      <c r="C35" s="40" t="s">
        <v>18</v>
      </c>
      <c r="D35" s="80">
        <v>0</v>
      </c>
      <c r="E35" s="33"/>
      <c r="F35" s="33"/>
      <c r="G35" s="33"/>
      <c r="H35" s="33"/>
      <c r="I35" s="33"/>
      <c r="J35" s="33"/>
    </row>
    <row r="36" spans="1:16" x14ac:dyDescent="0.3">
      <c r="B36" s="8"/>
      <c r="C36" s="10"/>
      <c r="D36" s="10"/>
      <c r="E36" s="10"/>
      <c r="F36" s="14"/>
      <c r="G36" s="14"/>
      <c r="H36" s="14"/>
      <c r="I36" s="14"/>
    </row>
    <row r="38" spans="1:16" x14ac:dyDescent="0.3">
      <c r="A38" s="112" t="s">
        <v>69</v>
      </c>
      <c r="B38" s="112"/>
      <c r="C38" s="112"/>
      <c r="D38" s="112"/>
      <c r="E38" s="112"/>
      <c r="F38" s="112"/>
      <c r="G38" s="112"/>
      <c r="H38" s="112"/>
      <c r="I38" s="112"/>
    </row>
    <row r="39" spans="1:16" x14ac:dyDescent="0.3">
      <c r="A39" s="113" t="s">
        <v>3</v>
      </c>
      <c r="B39" s="113"/>
      <c r="C39" s="113"/>
      <c r="D39" s="113"/>
      <c r="E39" s="113"/>
      <c r="F39" s="113"/>
      <c r="G39" s="113"/>
      <c r="H39" s="113"/>
      <c r="I39" s="113"/>
    </row>
    <row r="41" spans="1:16" x14ac:dyDescent="0.3">
      <c r="A41" s="6" t="s">
        <v>7</v>
      </c>
      <c r="B41" s="7"/>
    </row>
    <row r="42" spans="1:16" ht="19.5" thickBot="1" x14ac:dyDescent="0.35">
      <c r="A42" s="6"/>
      <c r="B42" s="7"/>
      <c r="J42" s="1" t="s">
        <v>104</v>
      </c>
    </row>
    <row r="43" spans="1:16" x14ac:dyDescent="0.3">
      <c r="A43" s="103" t="s">
        <v>8</v>
      </c>
      <c r="B43" s="105" t="s">
        <v>4</v>
      </c>
      <c r="C43" s="105" t="s">
        <v>9</v>
      </c>
      <c r="D43" s="107" t="s">
        <v>10</v>
      </c>
      <c r="E43" s="108"/>
      <c r="F43" s="108"/>
      <c r="G43" s="108"/>
      <c r="H43" s="109"/>
      <c r="I43" s="105" t="s">
        <v>11</v>
      </c>
      <c r="J43" s="101" t="s">
        <v>12</v>
      </c>
    </row>
    <row r="44" spans="1:16" x14ac:dyDescent="0.3">
      <c r="A44" s="104"/>
      <c r="B44" s="106"/>
      <c r="C44" s="106"/>
      <c r="D44" s="87" t="s">
        <v>13</v>
      </c>
      <c r="E44" s="87" t="s">
        <v>14</v>
      </c>
      <c r="F44" s="87" t="s">
        <v>15</v>
      </c>
      <c r="G44" s="87" t="s">
        <v>16</v>
      </c>
      <c r="H44" s="87" t="s">
        <v>17</v>
      </c>
      <c r="I44" s="106"/>
      <c r="J44" s="102"/>
    </row>
    <row r="45" spans="1:16" x14ac:dyDescent="0.3">
      <c r="A45" s="22">
        <v>1</v>
      </c>
      <c r="B45" s="16" t="s">
        <v>121</v>
      </c>
      <c r="C45" s="17" t="s">
        <v>18</v>
      </c>
      <c r="D45" s="25">
        <v>3</v>
      </c>
      <c r="E45" s="25"/>
      <c r="F45" s="25"/>
      <c r="G45" s="25"/>
      <c r="H45" s="17">
        <v>3</v>
      </c>
      <c r="I45" s="91">
        <v>0</v>
      </c>
      <c r="J45" s="89">
        <v>0</v>
      </c>
    </row>
    <row r="46" spans="1:16" x14ac:dyDescent="0.3">
      <c r="A46" s="22">
        <f t="shared" ref="A46:A54" si="2">A45+1</f>
        <v>2</v>
      </c>
      <c r="B46" s="16" t="s">
        <v>122</v>
      </c>
      <c r="C46" s="17" t="s">
        <v>18</v>
      </c>
      <c r="D46" s="25">
        <v>0</v>
      </c>
      <c r="E46" s="25">
        <v>0</v>
      </c>
      <c r="F46" s="25">
        <v>0</v>
      </c>
      <c r="G46" s="25">
        <v>0</v>
      </c>
      <c r="H46" s="17">
        <v>0</v>
      </c>
      <c r="I46" s="91">
        <v>0</v>
      </c>
      <c r="J46" s="89">
        <v>0</v>
      </c>
      <c r="P46" s="18" t="e">
        <f>(H45+H19)*#REF!</f>
        <v>#REF!</v>
      </c>
    </row>
    <row r="47" spans="1:16" x14ac:dyDescent="0.3">
      <c r="A47" s="22">
        <f t="shared" si="2"/>
        <v>3</v>
      </c>
      <c r="B47" s="16" t="s">
        <v>39</v>
      </c>
      <c r="C47" s="17" t="s">
        <v>18</v>
      </c>
      <c r="D47" s="25"/>
      <c r="E47" s="25">
        <v>0</v>
      </c>
      <c r="F47" s="25">
        <v>0</v>
      </c>
      <c r="G47" s="25">
        <v>0</v>
      </c>
      <c r="H47" s="17">
        <v>0</v>
      </c>
      <c r="I47" s="91">
        <v>0</v>
      </c>
      <c r="J47" s="89">
        <v>0</v>
      </c>
      <c r="P47" s="18" t="e">
        <f>P46-D54</f>
        <v>#REF!</v>
      </c>
    </row>
    <row r="48" spans="1:16" x14ac:dyDescent="0.3">
      <c r="A48" s="22">
        <f t="shared" si="2"/>
        <v>4</v>
      </c>
      <c r="B48" s="16" t="s">
        <v>38</v>
      </c>
      <c r="C48" s="17" t="s">
        <v>21</v>
      </c>
      <c r="D48" s="25">
        <v>225</v>
      </c>
      <c r="E48" s="25">
        <v>0</v>
      </c>
      <c r="F48" s="25">
        <v>0</v>
      </c>
      <c r="G48" s="25">
        <v>0</v>
      </c>
      <c r="H48" s="17">
        <v>225</v>
      </c>
      <c r="I48" s="91">
        <v>0</v>
      </c>
      <c r="J48" s="89">
        <v>0</v>
      </c>
      <c r="P48" s="3" t="e">
        <f>ROUND(P47/H19,0)</f>
        <v>#REF!</v>
      </c>
    </row>
    <row r="49" spans="1:16" x14ac:dyDescent="0.3">
      <c r="A49" s="22">
        <f t="shared" si="2"/>
        <v>5</v>
      </c>
      <c r="B49" s="24" t="s">
        <v>32</v>
      </c>
      <c r="C49" s="17" t="s">
        <v>18</v>
      </c>
      <c r="D49" s="25">
        <v>3</v>
      </c>
      <c r="E49" s="25">
        <v>0</v>
      </c>
      <c r="F49" s="25">
        <v>0</v>
      </c>
      <c r="G49" s="25">
        <v>0</v>
      </c>
      <c r="H49" s="25">
        <v>3</v>
      </c>
      <c r="I49" s="91">
        <v>0</v>
      </c>
      <c r="J49" s="89">
        <v>0</v>
      </c>
      <c r="P49" s="18">
        <f>H54+H28</f>
        <v>3496</v>
      </c>
    </row>
    <row r="50" spans="1:16" x14ac:dyDescent="0.3">
      <c r="A50" s="22">
        <f t="shared" si="2"/>
        <v>6</v>
      </c>
      <c r="B50" s="24" t="s">
        <v>28</v>
      </c>
      <c r="C50" s="17" t="s">
        <v>18</v>
      </c>
      <c r="D50" s="25">
        <v>3</v>
      </c>
      <c r="E50" s="25">
        <v>0</v>
      </c>
      <c r="F50" s="25">
        <v>0</v>
      </c>
      <c r="G50" s="25">
        <v>0</v>
      </c>
      <c r="H50" s="25">
        <v>3</v>
      </c>
      <c r="I50" s="91">
        <v>0</v>
      </c>
      <c r="J50" s="89">
        <v>0</v>
      </c>
    </row>
    <row r="51" spans="1:16" x14ac:dyDescent="0.3">
      <c r="A51" s="22">
        <f t="shared" si="2"/>
        <v>7</v>
      </c>
      <c r="B51" s="16" t="s">
        <v>27</v>
      </c>
      <c r="C51" s="17" t="s">
        <v>6</v>
      </c>
      <c r="D51" s="25">
        <v>45</v>
      </c>
      <c r="E51" s="25">
        <v>0</v>
      </c>
      <c r="F51" s="25">
        <v>0</v>
      </c>
      <c r="G51" s="25">
        <v>0</v>
      </c>
      <c r="H51" s="17">
        <v>45</v>
      </c>
      <c r="I51" s="91">
        <v>0</v>
      </c>
      <c r="J51" s="89">
        <v>0</v>
      </c>
    </row>
    <row r="52" spans="1:16" x14ac:dyDescent="0.3">
      <c r="A52" s="22">
        <f t="shared" si="2"/>
        <v>8</v>
      </c>
      <c r="B52" s="16" t="s">
        <v>19</v>
      </c>
      <c r="C52" s="17" t="s">
        <v>6</v>
      </c>
      <c r="D52" s="25">
        <v>105</v>
      </c>
      <c r="E52" s="25">
        <v>0</v>
      </c>
      <c r="F52" s="25">
        <v>0</v>
      </c>
      <c r="G52" s="25">
        <v>0</v>
      </c>
      <c r="H52" s="17">
        <v>105</v>
      </c>
      <c r="I52" s="91">
        <v>0</v>
      </c>
      <c r="J52" s="89">
        <v>0</v>
      </c>
    </row>
    <row r="53" spans="1:16" x14ac:dyDescent="0.3">
      <c r="A53" s="22">
        <f t="shared" si="2"/>
        <v>9</v>
      </c>
      <c r="B53" s="16" t="s">
        <v>20</v>
      </c>
      <c r="C53" s="17" t="s">
        <v>6</v>
      </c>
      <c r="D53" s="25">
        <v>105</v>
      </c>
      <c r="E53" s="25">
        <v>0</v>
      </c>
      <c r="F53" s="25">
        <v>0</v>
      </c>
      <c r="G53" s="25">
        <v>0</v>
      </c>
      <c r="H53" s="17">
        <v>105</v>
      </c>
      <c r="I53" s="91">
        <v>0</v>
      </c>
      <c r="J53" s="89">
        <v>0</v>
      </c>
    </row>
    <row r="54" spans="1:16" x14ac:dyDescent="0.3">
      <c r="A54" s="22">
        <f t="shared" si="2"/>
        <v>10</v>
      </c>
      <c r="B54" s="16" t="s">
        <v>37</v>
      </c>
      <c r="C54" s="17" t="s">
        <v>6</v>
      </c>
      <c r="D54" s="25">
        <v>1800</v>
      </c>
      <c r="E54" s="25">
        <v>0</v>
      </c>
      <c r="F54" s="25">
        <v>0</v>
      </c>
      <c r="G54" s="25">
        <v>0</v>
      </c>
      <c r="H54" s="17">
        <v>1800</v>
      </c>
      <c r="I54" s="91">
        <v>0</v>
      </c>
      <c r="J54" s="89">
        <v>0</v>
      </c>
    </row>
    <row r="55" spans="1:16" ht="19.5" thickBot="1" x14ac:dyDescent="0.35">
      <c r="A55" s="19"/>
      <c r="B55" s="20" t="s">
        <v>22</v>
      </c>
      <c r="C55" s="21"/>
      <c r="D55" s="21">
        <f>SUM(D45)</f>
        <v>3</v>
      </c>
      <c r="E55" s="21">
        <f t="shared" ref="E55:H55" si="3">SUM(E45)</f>
        <v>0</v>
      </c>
      <c r="F55" s="21">
        <f t="shared" si="3"/>
        <v>0</v>
      </c>
      <c r="G55" s="21">
        <f t="shared" si="3"/>
        <v>0</v>
      </c>
      <c r="H55" s="21">
        <f t="shared" si="3"/>
        <v>3</v>
      </c>
      <c r="I55" s="93">
        <v>0</v>
      </c>
      <c r="J55" s="92">
        <v>0</v>
      </c>
    </row>
    <row r="56" spans="1:16" x14ac:dyDescent="0.3">
      <c r="A56" s="6"/>
      <c r="B56" s="7"/>
    </row>
    <row r="57" spans="1:16" ht="19.5" thickBot="1" x14ac:dyDescent="0.35">
      <c r="A57" s="8"/>
      <c r="B57" s="1" t="s">
        <v>103</v>
      </c>
      <c r="I57" s="9"/>
    </row>
    <row r="58" spans="1:16" ht="37.5" x14ac:dyDescent="0.3">
      <c r="A58" s="57" t="s">
        <v>8</v>
      </c>
      <c r="B58" s="58" t="s">
        <v>23</v>
      </c>
      <c r="C58" s="58" t="s">
        <v>9</v>
      </c>
      <c r="D58" s="56" t="s">
        <v>11</v>
      </c>
      <c r="E58" s="13"/>
      <c r="F58" s="9"/>
      <c r="G58" s="34"/>
      <c r="H58" s="37"/>
      <c r="I58" s="37"/>
      <c r="J58" s="35"/>
    </row>
    <row r="59" spans="1:16" x14ac:dyDescent="0.3">
      <c r="A59" s="23">
        <v>1</v>
      </c>
      <c r="B59" s="24" t="s">
        <v>29</v>
      </c>
      <c r="C59" s="26" t="s">
        <v>18</v>
      </c>
      <c r="D59" s="80">
        <v>0</v>
      </c>
      <c r="E59" s="33"/>
      <c r="F59" s="33"/>
      <c r="G59" s="36"/>
      <c r="H59" s="36"/>
      <c r="I59" s="36"/>
      <c r="J59" s="36"/>
    </row>
    <row r="60" spans="1:16" x14ac:dyDescent="0.3">
      <c r="A60" s="23">
        <v>2</v>
      </c>
      <c r="B60" s="24" t="s">
        <v>30</v>
      </c>
      <c r="C60" s="26" t="s">
        <v>18</v>
      </c>
      <c r="D60" s="80">
        <v>0</v>
      </c>
      <c r="E60" s="33"/>
      <c r="F60" s="33"/>
      <c r="G60" s="36"/>
      <c r="H60" s="36"/>
      <c r="I60" s="36"/>
      <c r="J60" s="36"/>
    </row>
    <row r="61" spans="1:16" ht="38.25" thickBot="1" x14ac:dyDescent="0.35">
      <c r="A61" s="38">
        <v>3</v>
      </c>
      <c r="B61" s="39" t="s">
        <v>31</v>
      </c>
      <c r="C61" s="40" t="s">
        <v>18</v>
      </c>
      <c r="D61" s="81">
        <v>0</v>
      </c>
      <c r="E61" s="33"/>
      <c r="F61" s="33"/>
      <c r="G61" s="33"/>
      <c r="H61" s="33"/>
      <c r="I61" s="33"/>
      <c r="J61" s="33"/>
    </row>
    <row r="62" spans="1:16" ht="19.5" thickBot="1" x14ac:dyDescent="0.35">
      <c r="A62" s="60"/>
      <c r="B62" s="61"/>
      <c r="C62" s="62"/>
      <c r="D62" s="62"/>
      <c r="E62" s="33"/>
      <c r="F62" s="33"/>
      <c r="G62" s="33"/>
      <c r="H62" s="33"/>
      <c r="I62" s="33"/>
      <c r="J62" s="33"/>
    </row>
    <row r="63" spans="1:16" ht="19.5" thickBot="1" x14ac:dyDescent="0.35">
      <c r="A63" s="120" t="s">
        <v>70</v>
      </c>
      <c r="B63" s="121"/>
      <c r="C63" s="121"/>
      <c r="D63" s="121"/>
      <c r="E63" s="121"/>
      <c r="F63" s="121"/>
      <c r="G63" s="121"/>
      <c r="H63" s="121"/>
      <c r="I63" s="122"/>
      <c r="J63" s="64">
        <f>J55+J29</f>
        <v>0</v>
      </c>
    </row>
    <row r="64" spans="1:16" x14ac:dyDescent="0.3">
      <c r="A64" s="60"/>
      <c r="B64" s="61"/>
      <c r="C64" s="62"/>
      <c r="D64" s="62"/>
      <c r="E64" s="33"/>
      <c r="F64" s="33"/>
      <c r="G64" s="33"/>
      <c r="H64" s="33"/>
      <c r="I64" s="33"/>
      <c r="J64" s="33"/>
    </row>
    <row r="65" spans="2:10" x14ac:dyDescent="0.3">
      <c r="B65" s="100" t="s">
        <v>24</v>
      </c>
      <c r="C65" s="100"/>
      <c r="D65" s="100"/>
      <c r="E65" s="100"/>
      <c r="F65" s="100"/>
      <c r="G65" s="100"/>
      <c r="H65" s="100"/>
      <c r="I65" s="100"/>
      <c r="J65" s="100"/>
    </row>
    <row r="66" spans="2:10" x14ac:dyDescent="0.3">
      <c r="B66" s="88" t="s">
        <v>105</v>
      </c>
      <c r="C66" s="83"/>
      <c r="D66" s="83"/>
      <c r="E66" s="83"/>
      <c r="F66" s="83"/>
      <c r="G66" s="83"/>
      <c r="H66" s="83"/>
      <c r="I66" s="83"/>
      <c r="J66" s="83"/>
    </row>
    <row r="67" spans="2:10" x14ac:dyDescent="0.3">
      <c r="B67" s="88" t="s">
        <v>106</v>
      </c>
      <c r="C67" s="83"/>
      <c r="D67" s="83"/>
      <c r="E67" s="83"/>
      <c r="F67" s="83"/>
      <c r="G67" s="83"/>
      <c r="H67" s="83"/>
      <c r="I67" s="83"/>
      <c r="J67" s="83"/>
    </row>
    <row r="68" spans="2:10" x14ac:dyDescent="0.3">
      <c r="B68" s="8" t="s">
        <v>115</v>
      </c>
      <c r="C68" s="10"/>
      <c r="D68" s="10"/>
      <c r="E68" s="10"/>
      <c r="F68" s="10"/>
      <c r="G68" s="11"/>
      <c r="H68" s="12"/>
      <c r="I68" s="12"/>
      <c r="J68" s="8"/>
    </row>
    <row r="69" spans="2:10" x14ac:dyDescent="0.3">
      <c r="B69" s="8" t="s">
        <v>116</v>
      </c>
      <c r="C69" s="10"/>
      <c r="D69" s="10"/>
      <c r="E69" s="10"/>
      <c r="F69" s="10"/>
      <c r="G69" s="11"/>
      <c r="H69" s="12"/>
      <c r="I69" s="12"/>
      <c r="J69" s="8"/>
    </row>
    <row r="70" spans="2:10" x14ac:dyDescent="0.3">
      <c r="B70" s="8" t="s">
        <v>117</v>
      </c>
      <c r="C70" s="10"/>
      <c r="D70" s="10"/>
      <c r="E70" s="10"/>
      <c r="F70" s="10"/>
      <c r="G70" s="11"/>
      <c r="H70" s="12"/>
      <c r="I70" s="12"/>
      <c r="J70" s="8"/>
    </row>
    <row r="71" spans="2:10" x14ac:dyDescent="0.3">
      <c r="B71" s="8"/>
      <c r="C71" s="10"/>
      <c r="D71" s="10"/>
      <c r="E71" s="10"/>
      <c r="F71" s="10"/>
      <c r="G71" s="11"/>
      <c r="H71" s="12"/>
      <c r="I71" s="12"/>
      <c r="J71" s="8"/>
    </row>
    <row r="72" spans="2:10" x14ac:dyDescent="0.3">
      <c r="B72" s="52" t="s">
        <v>118</v>
      </c>
      <c r="C72" s="14"/>
      <c r="D72" s="14"/>
      <c r="E72" s="14"/>
      <c r="F72" s="14"/>
      <c r="G72" s="14"/>
      <c r="H72" s="51"/>
      <c r="I72" s="51"/>
      <c r="J72" s="52"/>
    </row>
    <row r="73" spans="2:10" x14ac:dyDescent="0.3">
      <c r="B73" s="98" t="s">
        <v>45</v>
      </c>
      <c r="C73" s="98"/>
      <c r="D73" s="98"/>
      <c r="E73" s="98"/>
      <c r="F73" s="98"/>
      <c r="G73" s="98"/>
      <c r="H73" s="98"/>
      <c r="I73" s="98"/>
      <c r="J73" s="98"/>
    </row>
    <row r="74" spans="2:10" x14ac:dyDescent="0.3">
      <c r="B74" s="98" t="s">
        <v>46</v>
      </c>
      <c r="C74" s="98"/>
      <c r="D74" s="98"/>
      <c r="E74" s="98"/>
      <c r="F74" s="98"/>
      <c r="G74" s="98"/>
      <c r="H74" s="98"/>
      <c r="I74" s="98"/>
      <c r="J74" s="98"/>
    </row>
    <row r="75" spans="2:10" ht="18.75" customHeight="1" x14ac:dyDescent="0.3">
      <c r="B75" s="98" t="s">
        <v>47</v>
      </c>
      <c r="C75" s="98"/>
      <c r="D75" s="98"/>
      <c r="E75" s="98"/>
      <c r="F75" s="98"/>
      <c r="G75" s="98"/>
      <c r="H75" s="98"/>
      <c r="I75" s="98"/>
      <c r="J75" s="98"/>
    </row>
    <row r="76" spans="2:10" x14ac:dyDescent="0.3">
      <c r="B76" s="98" t="s">
        <v>48</v>
      </c>
      <c r="C76" s="98"/>
      <c r="D76" s="98"/>
      <c r="E76" s="98"/>
      <c r="F76" s="98"/>
      <c r="G76" s="98"/>
      <c r="H76" s="98"/>
      <c r="I76" s="98"/>
      <c r="J76" s="98"/>
    </row>
    <row r="77" spans="2:10" ht="18.75" customHeight="1" x14ac:dyDescent="0.3">
      <c r="B77" s="98" t="s">
        <v>49</v>
      </c>
      <c r="C77" s="98"/>
      <c r="D77" s="98"/>
      <c r="E77" s="98"/>
      <c r="F77" s="98"/>
      <c r="G77" s="98"/>
      <c r="H77" s="98"/>
      <c r="I77" s="98"/>
      <c r="J77" s="98"/>
    </row>
    <row r="78" spans="2:10" ht="18.75" customHeight="1" x14ac:dyDescent="0.3">
      <c r="B78" s="98" t="s">
        <v>50</v>
      </c>
      <c r="C78" s="98"/>
      <c r="D78" s="98"/>
      <c r="E78" s="98"/>
      <c r="F78" s="98"/>
      <c r="G78" s="98"/>
      <c r="H78" s="98"/>
      <c r="I78" s="98"/>
      <c r="J78" s="98"/>
    </row>
    <row r="79" spans="2:10" ht="18.75" customHeight="1" x14ac:dyDescent="0.3">
      <c r="B79" s="98" t="s">
        <v>56</v>
      </c>
      <c r="C79" s="98"/>
      <c r="D79" s="98"/>
      <c r="E79" s="98"/>
      <c r="F79" s="98"/>
      <c r="G79" s="98"/>
      <c r="H79" s="98"/>
      <c r="I79" s="98"/>
      <c r="J79" s="98"/>
    </row>
    <row r="80" spans="2:10" ht="18.75" customHeight="1" x14ac:dyDescent="0.3">
      <c r="B80" s="98" t="s">
        <v>57</v>
      </c>
      <c r="C80" s="98"/>
      <c r="D80" s="98"/>
      <c r="E80" s="98"/>
      <c r="F80" s="98"/>
      <c r="G80" s="98"/>
      <c r="H80" s="98"/>
      <c r="I80" s="98"/>
      <c r="J80" s="98"/>
    </row>
    <row r="81" spans="2:10" x14ac:dyDescent="0.3">
      <c r="B81" s="98" t="s">
        <v>58</v>
      </c>
      <c r="C81" s="98"/>
      <c r="D81" s="98"/>
      <c r="E81" s="98"/>
      <c r="F81" s="98"/>
      <c r="G81" s="98"/>
      <c r="H81" s="98"/>
      <c r="I81" s="98"/>
      <c r="J81" s="98"/>
    </row>
    <row r="82" spans="2:10" x14ac:dyDescent="0.3">
      <c r="B82" s="98" t="s">
        <v>51</v>
      </c>
      <c r="C82" s="98"/>
      <c r="D82" s="98"/>
      <c r="E82" s="98"/>
      <c r="F82" s="98"/>
      <c r="G82" s="98"/>
      <c r="H82" s="98"/>
      <c r="I82" s="98"/>
      <c r="J82" s="98"/>
    </row>
    <row r="83" spans="2:10" ht="18.75" customHeight="1" x14ac:dyDescent="0.3">
      <c r="B83" s="98" t="s">
        <v>53</v>
      </c>
      <c r="C83" s="98"/>
      <c r="D83" s="98"/>
      <c r="E83" s="98"/>
      <c r="F83" s="98"/>
      <c r="G83" s="98"/>
      <c r="H83" s="98"/>
      <c r="I83" s="98"/>
      <c r="J83" s="98"/>
    </row>
    <row r="84" spans="2:10" x14ac:dyDescent="0.3">
      <c r="B84" s="98" t="s">
        <v>54</v>
      </c>
      <c r="C84" s="98"/>
      <c r="D84" s="98"/>
      <c r="E84" s="98"/>
      <c r="F84" s="98"/>
      <c r="G84" s="98"/>
      <c r="H84" s="98"/>
      <c r="I84" s="98"/>
      <c r="J84" s="98"/>
    </row>
    <row r="85" spans="2:10" ht="18.75" customHeight="1" x14ac:dyDescent="0.3">
      <c r="B85" s="98" t="s">
        <v>55</v>
      </c>
      <c r="C85" s="98"/>
      <c r="D85" s="98"/>
      <c r="E85" s="98"/>
      <c r="F85" s="98"/>
      <c r="G85" s="98"/>
      <c r="H85" s="98"/>
      <c r="I85" s="98"/>
      <c r="J85" s="98"/>
    </row>
    <row r="86" spans="2:10" x14ac:dyDescent="0.3">
      <c r="B86" s="98" t="s">
        <v>52</v>
      </c>
      <c r="C86" s="98"/>
      <c r="D86" s="98"/>
      <c r="E86" s="98"/>
      <c r="F86" s="98"/>
      <c r="G86" s="98"/>
      <c r="H86" s="98"/>
      <c r="I86" s="98"/>
      <c r="J86" s="98"/>
    </row>
    <row r="87" spans="2:10" x14ac:dyDescent="0.3">
      <c r="B87" s="98" t="s">
        <v>59</v>
      </c>
      <c r="C87" s="98"/>
      <c r="D87" s="98"/>
      <c r="E87" s="98"/>
      <c r="F87" s="98"/>
      <c r="G87" s="98"/>
      <c r="H87" s="98"/>
      <c r="I87" s="98"/>
      <c r="J87" s="98"/>
    </row>
    <row r="88" spans="2:10" x14ac:dyDescent="0.3">
      <c r="B88" s="82"/>
      <c r="C88" s="82"/>
      <c r="D88" s="82"/>
      <c r="E88" s="82"/>
      <c r="F88" s="82"/>
      <c r="G88" s="82"/>
      <c r="H88" s="82"/>
      <c r="I88" s="82"/>
      <c r="J88" s="82"/>
    </row>
    <row r="89" spans="2:10" x14ac:dyDescent="0.3">
      <c r="B89" s="50" t="s">
        <v>119</v>
      </c>
      <c r="C89" s="82"/>
      <c r="D89" s="82"/>
      <c r="E89" s="82"/>
      <c r="F89" s="82"/>
      <c r="G89" s="82"/>
      <c r="H89" s="82"/>
      <c r="I89" s="82"/>
      <c r="J89" s="82"/>
    </row>
    <row r="90" spans="2:10" x14ac:dyDescent="0.3">
      <c r="B90" s="98" t="s">
        <v>60</v>
      </c>
      <c r="C90" s="98"/>
      <c r="D90" s="98"/>
      <c r="E90" s="98"/>
      <c r="F90" s="98"/>
      <c r="G90" s="98"/>
      <c r="H90" s="98"/>
      <c r="I90" s="98"/>
      <c r="J90" s="98"/>
    </row>
    <row r="91" spans="2:10" x14ac:dyDescent="0.3">
      <c r="B91" s="98" t="s">
        <v>61</v>
      </c>
      <c r="C91" s="98"/>
      <c r="D91" s="98"/>
      <c r="E91" s="98"/>
      <c r="F91" s="98"/>
      <c r="G91" s="98"/>
      <c r="H91" s="98"/>
      <c r="I91" s="98"/>
      <c r="J91" s="98"/>
    </row>
    <row r="92" spans="2:10" x14ac:dyDescent="0.3">
      <c r="B92" s="98" t="s">
        <v>62</v>
      </c>
      <c r="C92" s="98"/>
      <c r="D92" s="98"/>
      <c r="E92" s="98"/>
      <c r="F92" s="98"/>
      <c r="G92" s="98"/>
      <c r="H92" s="98"/>
      <c r="I92" s="98"/>
      <c r="J92" s="98"/>
    </row>
    <row r="93" spans="2:10" x14ac:dyDescent="0.3">
      <c r="B93" s="98" t="s">
        <v>63</v>
      </c>
      <c r="C93" s="98"/>
      <c r="D93" s="98"/>
      <c r="E93" s="98"/>
      <c r="F93" s="98"/>
      <c r="G93" s="98"/>
      <c r="H93" s="98"/>
      <c r="I93" s="98"/>
      <c r="J93" s="98"/>
    </row>
    <row r="94" spans="2:10" ht="18.75" customHeight="1" x14ac:dyDescent="0.3">
      <c r="B94" s="98" t="s">
        <v>64</v>
      </c>
      <c r="C94" s="98"/>
      <c r="D94" s="98"/>
      <c r="E94" s="98"/>
      <c r="F94" s="98"/>
      <c r="G94" s="98"/>
      <c r="H94" s="98"/>
      <c r="I94" s="98"/>
      <c r="J94" s="98"/>
    </row>
    <row r="95" spans="2:10" x14ac:dyDescent="0.3">
      <c r="B95" s="53"/>
      <c r="C95" s="82"/>
      <c r="D95" s="82"/>
      <c r="E95" s="82"/>
      <c r="F95" s="82"/>
      <c r="G95" s="82"/>
      <c r="H95" s="82"/>
      <c r="I95" s="82"/>
      <c r="J95" s="82"/>
    </row>
    <row r="96" spans="2:10" ht="60" customHeight="1" x14ac:dyDescent="0.3">
      <c r="B96" s="99" t="s">
        <v>120</v>
      </c>
      <c r="C96" s="99"/>
      <c r="D96" s="99"/>
      <c r="E96" s="99"/>
      <c r="F96" s="99"/>
      <c r="G96" s="99"/>
      <c r="H96" s="99"/>
      <c r="I96" s="99"/>
      <c r="J96" s="99"/>
    </row>
    <row r="97" spans="2:10" x14ac:dyDescent="0.3">
      <c r="B97" s="8"/>
      <c r="C97" s="10"/>
      <c r="D97" s="10"/>
      <c r="E97" s="10"/>
      <c r="F97" s="10"/>
      <c r="G97" s="11"/>
      <c r="H97" s="12"/>
      <c r="I97" s="12"/>
      <c r="J97" s="8"/>
    </row>
    <row r="98" spans="2:10" x14ac:dyDescent="0.3">
      <c r="B98" s="65"/>
      <c r="E98" s="3"/>
    </row>
    <row r="99" spans="2:10" x14ac:dyDescent="0.3">
      <c r="B99" s="65"/>
      <c r="E99" s="3"/>
    </row>
    <row r="100" spans="2:10" x14ac:dyDescent="0.3">
      <c r="B100" s="74" t="s">
        <v>73</v>
      </c>
      <c r="C100" s="10"/>
      <c r="D100" s="10"/>
      <c r="E100" s="10"/>
      <c r="F100" s="10"/>
      <c r="G100" s="11"/>
      <c r="H100" s="12"/>
    </row>
    <row r="101" spans="2:10" x14ac:dyDescent="0.3">
      <c r="B101" s="8"/>
      <c r="C101" s="10"/>
      <c r="D101" s="10"/>
      <c r="E101" s="10"/>
      <c r="F101" s="10"/>
      <c r="G101" s="11"/>
      <c r="H101" s="12"/>
    </row>
    <row r="102" spans="2:10" x14ac:dyDescent="0.3">
      <c r="B102" s="75"/>
      <c r="C102" s="75"/>
      <c r="D102" s="75"/>
      <c r="E102" s="75"/>
      <c r="F102" s="75"/>
      <c r="G102" s="75"/>
      <c r="H102" s="2"/>
    </row>
    <row r="103" spans="2:10" ht="73.5" customHeight="1" x14ac:dyDescent="0.3">
      <c r="B103" s="117" t="s">
        <v>89</v>
      </c>
      <c r="C103" s="118"/>
      <c r="D103" s="118"/>
      <c r="E103" s="118"/>
      <c r="F103" s="118"/>
      <c r="G103" s="118"/>
      <c r="H103" s="118"/>
    </row>
    <row r="104" spans="2:10" ht="39.75" customHeight="1" x14ac:dyDescent="0.3">
      <c r="B104" s="119" t="s">
        <v>90</v>
      </c>
      <c r="C104" s="118"/>
      <c r="D104" s="118"/>
      <c r="E104" s="118"/>
      <c r="F104" s="118"/>
      <c r="G104" s="118"/>
      <c r="H104" s="118"/>
    </row>
    <row r="105" spans="2:10" x14ac:dyDescent="0.3">
      <c r="B105" s="78" t="s">
        <v>91</v>
      </c>
      <c r="C105" s="79"/>
      <c r="D105" s="79"/>
      <c r="E105" s="79"/>
      <c r="F105" s="79"/>
      <c r="G105" s="79"/>
      <c r="H105" s="79"/>
    </row>
    <row r="106" spans="2:10" ht="42.75" customHeight="1" x14ac:dyDescent="0.3">
      <c r="B106" s="119" t="s">
        <v>92</v>
      </c>
      <c r="C106" s="118"/>
      <c r="D106" s="118"/>
      <c r="E106" s="118"/>
      <c r="F106" s="118"/>
      <c r="G106" s="118"/>
      <c r="H106" s="118"/>
    </row>
    <row r="107" spans="2:10" ht="26.25" customHeight="1" x14ac:dyDescent="0.3">
      <c r="B107" s="119" t="s">
        <v>93</v>
      </c>
      <c r="C107" s="118"/>
      <c r="D107" s="118"/>
      <c r="E107" s="118"/>
      <c r="F107" s="118"/>
      <c r="G107" s="118"/>
      <c r="H107" s="79"/>
    </row>
    <row r="108" spans="2:10" x14ac:dyDescent="0.3">
      <c r="B108" s="3" t="s">
        <v>94</v>
      </c>
      <c r="C108" s="79"/>
      <c r="D108" s="79"/>
      <c r="E108" s="79"/>
      <c r="F108" s="79"/>
      <c r="G108" s="79"/>
      <c r="H108" s="79"/>
    </row>
  </sheetData>
  <mergeCells count="52">
    <mergeCell ref="B81:J81"/>
    <mergeCell ref="A63:I63"/>
    <mergeCell ref="B43:B44"/>
    <mergeCell ref="C43:C44"/>
    <mergeCell ref="D43:H43"/>
    <mergeCell ref="I43:I44"/>
    <mergeCell ref="A43:A44"/>
    <mergeCell ref="B77:J77"/>
    <mergeCell ref="B73:J73"/>
    <mergeCell ref="B74:J74"/>
    <mergeCell ref="B75:J75"/>
    <mergeCell ref="B76:J76"/>
    <mergeCell ref="A6:I6"/>
    <mergeCell ref="A8:I8"/>
    <mergeCell ref="A10:I10"/>
    <mergeCell ref="A12:I12"/>
    <mergeCell ref="A13:I13"/>
    <mergeCell ref="J17:J18"/>
    <mergeCell ref="B65:J65"/>
    <mergeCell ref="A38:I38"/>
    <mergeCell ref="A39:I39"/>
    <mergeCell ref="B90:J90"/>
    <mergeCell ref="B86:J86"/>
    <mergeCell ref="B87:J87"/>
    <mergeCell ref="B78:J78"/>
    <mergeCell ref="B79:J79"/>
    <mergeCell ref="B80:J80"/>
    <mergeCell ref="J43:J44"/>
    <mergeCell ref="A17:A18"/>
    <mergeCell ref="B17:B18"/>
    <mergeCell ref="C17:C18"/>
    <mergeCell ref="D17:H17"/>
    <mergeCell ref="I17:I18"/>
    <mergeCell ref="A1:I1"/>
    <mergeCell ref="A2:I2"/>
    <mergeCell ref="A3:I3"/>
    <mergeCell ref="A4:I4"/>
    <mergeCell ref="A5:B5"/>
    <mergeCell ref="G5:I5"/>
    <mergeCell ref="B103:H103"/>
    <mergeCell ref="B104:H104"/>
    <mergeCell ref="B107:G107"/>
    <mergeCell ref="B106:H106"/>
    <mergeCell ref="B82:J82"/>
    <mergeCell ref="B85:J85"/>
    <mergeCell ref="B84:J84"/>
    <mergeCell ref="B83:J83"/>
    <mergeCell ref="B96:J96"/>
    <mergeCell ref="B91:J91"/>
    <mergeCell ref="B92:J92"/>
    <mergeCell ref="B93:J93"/>
    <mergeCell ref="B94:J94"/>
  </mergeCells>
  <printOptions horizontalCentered="1"/>
  <pageMargins left="0.39370078740157483" right="0.19685039370078741" top="0.19685039370078741" bottom="0.19685039370078741" header="0.51181102362204722" footer="0.51181102362204722"/>
  <pageSetup paperSize="9" scale="3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S77"/>
  <sheetViews>
    <sheetView topLeftCell="A10" zoomScale="55" zoomScaleNormal="55" workbookViewId="0">
      <selection activeCell="H29" sqref="H29"/>
    </sheetView>
  </sheetViews>
  <sheetFormatPr defaultRowHeight="18.75" x14ac:dyDescent="0.3"/>
  <cols>
    <col min="1" max="1" width="9.42578125" style="3" customWidth="1"/>
    <col min="2" max="2" width="82.7109375" style="3" customWidth="1"/>
    <col min="3" max="3" width="15.7109375" style="1" bestFit="1" customWidth="1"/>
    <col min="4" max="4" width="17.7109375" style="1" customWidth="1"/>
    <col min="5" max="8" width="16.7109375" style="1" customWidth="1"/>
    <col min="9" max="9" width="23.140625" style="1" customWidth="1"/>
    <col min="10" max="10" width="22.7109375" style="3" customWidth="1"/>
    <col min="11" max="11" width="10.85546875" style="3" customWidth="1"/>
    <col min="12" max="12" width="0" style="3" hidden="1" customWidth="1"/>
    <col min="13" max="13" width="19.5703125" style="3" hidden="1" customWidth="1"/>
    <col min="14" max="14" width="13.7109375" style="3" hidden="1" customWidth="1"/>
    <col min="15" max="15" width="20.42578125" style="3" hidden="1" customWidth="1"/>
    <col min="16" max="16" width="17" style="3" hidden="1" customWidth="1"/>
    <col min="17" max="17" width="12.28515625" style="3" hidden="1" customWidth="1"/>
    <col min="18" max="18" width="0" style="3" hidden="1" customWidth="1"/>
    <col min="19" max="19" width="9.7109375" style="3" hidden="1" customWidth="1"/>
    <col min="20" max="22" width="0" style="3" hidden="1" customWidth="1"/>
    <col min="23" max="252" width="9.140625" style="3"/>
    <col min="253" max="253" width="7" style="3" customWidth="1"/>
    <col min="254" max="254" width="49.140625" style="3" customWidth="1"/>
    <col min="255" max="255" width="11" style="3" customWidth="1"/>
    <col min="256" max="258" width="12.140625" style="3" customWidth="1"/>
    <col min="259" max="259" width="11" style="3" customWidth="1"/>
    <col min="260" max="260" width="11.85546875" style="3" customWidth="1"/>
    <col min="261" max="261" width="12.7109375" style="3" customWidth="1"/>
    <col min="262" max="262" width="9.140625" style="3"/>
    <col min="263" max="263" width="10.85546875" style="3" customWidth="1"/>
    <col min="264" max="508" width="9.140625" style="3"/>
    <col min="509" max="509" width="7" style="3" customWidth="1"/>
    <col min="510" max="510" width="49.140625" style="3" customWidth="1"/>
    <col min="511" max="511" width="11" style="3" customWidth="1"/>
    <col min="512" max="514" width="12.140625" style="3" customWidth="1"/>
    <col min="515" max="515" width="11" style="3" customWidth="1"/>
    <col min="516" max="516" width="11.85546875" style="3" customWidth="1"/>
    <col min="517" max="517" width="12.7109375" style="3" customWidth="1"/>
    <col min="518" max="518" width="9.140625" style="3"/>
    <col min="519" max="519" width="10.85546875" style="3" customWidth="1"/>
    <col min="520" max="764" width="9.140625" style="3"/>
    <col min="765" max="765" width="7" style="3" customWidth="1"/>
    <col min="766" max="766" width="49.140625" style="3" customWidth="1"/>
    <col min="767" max="767" width="11" style="3" customWidth="1"/>
    <col min="768" max="770" width="12.140625" style="3" customWidth="1"/>
    <col min="771" max="771" width="11" style="3" customWidth="1"/>
    <col min="772" max="772" width="11.85546875" style="3" customWidth="1"/>
    <col min="773" max="773" width="12.7109375" style="3" customWidth="1"/>
    <col min="774" max="774" width="9.140625" style="3"/>
    <col min="775" max="775" width="10.85546875" style="3" customWidth="1"/>
    <col min="776" max="1020" width="9.140625" style="3"/>
    <col min="1021" max="1021" width="7" style="3" customWidth="1"/>
    <col min="1022" max="1022" width="49.140625" style="3" customWidth="1"/>
    <col min="1023" max="1023" width="11" style="3" customWidth="1"/>
    <col min="1024" max="1026" width="12.140625" style="3" customWidth="1"/>
    <col min="1027" max="1027" width="11" style="3" customWidth="1"/>
    <col min="1028" max="1028" width="11.85546875" style="3" customWidth="1"/>
    <col min="1029" max="1029" width="12.7109375" style="3" customWidth="1"/>
    <col min="1030" max="1030" width="9.140625" style="3"/>
    <col min="1031" max="1031" width="10.85546875" style="3" customWidth="1"/>
    <col min="1032" max="1276" width="9.140625" style="3"/>
    <col min="1277" max="1277" width="7" style="3" customWidth="1"/>
    <col min="1278" max="1278" width="49.140625" style="3" customWidth="1"/>
    <col min="1279" max="1279" width="11" style="3" customWidth="1"/>
    <col min="1280" max="1282" width="12.140625" style="3" customWidth="1"/>
    <col min="1283" max="1283" width="11" style="3" customWidth="1"/>
    <col min="1284" max="1284" width="11.85546875" style="3" customWidth="1"/>
    <col min="1285" max="1285" width="12.7109375" style="3" customWidth="1"/>
    <col min="1286" max="1286" width="9.140625" style="3"/>
    <col min="1287" max="1287" width="10.85546875" style="3" customWidth="1"/>
    <col min="1288" max="1532" width="9.140625" style="3"/>
    <col min="1533" max="1533" width="7" style="3" customWidth="1"/>
    <col min="1534" max="1534" width="49.140625" style="3" customWidth="1"/>
    <col min="1535" max="1535" width="11" style="3" customWidth="1"/>
    <col min="1536" max="1538" width="12.140625" style="3" customWidth="1"/>
    <col min="1539" max="1539" width="11" style="3" customWidth="1"/>
    <col min="1540" max="1540" width="11.85546875" style="3" customWidth="1"/>
    <col min="1541" max="1541" width="12.7109375" style="3" customWidth="1"/>
    <col min="1542" max="1542" width="9.140625" style="3"/>
    <col min="1543" max="1543" width="10.85546875" style="3" customWidth="1"/>
    <col min="1544" max="1788" width="9.140625" style="3"/>
    <col min="1789" max="1789" width="7" style="3" customWidth="1"/>
    <col min="1790" max="1790" width="49.140625" style="3" customWidth="1"/>
    <col min="1791" max="1791" width="11" style="3" customWidth="1"/>
    <col min="1792" max="1794" width="12.140625" style="3" customWidth="1"/>
    <col min="1795" max="1795" width="11" style="3" customWidth="1"/>
    <col min="1796" max="1796" width="11.85546875" style="3" customWidth="1"/>
    <col min="1797" max="1797" width="12.7109375" style="3" customWidth="1"/>
    <col min="1798" max="1798" width="9.140625" style="3"/>
    <col min="1799" max="1799" width="10.85546875" style="3" customWidth="1"/>
    <col min="1800" max="2044" width="9.140625" style="3"/>
    <col min="2045" max="2045" width="7" style="3" customWidth="1"/>
    <col min="2046" max="2046" width="49.140625" style="3" customWidth="1"/>
    <col min="2047" max="2047" width="11" style="3" customWidth="1"/>
    <col min="2048" max="2050" width="12.140625" style="3" customWidth="1"/>
    <col min="2051" max="2051" width="11" style="3" customWidth="1"/>
    <col min="2052" max="2052" width="11.85546875" style="3" customWidth="1"/>
    <col min="2053" max="2053" width="12.7109375" style="3" customWidth="1"/>
    <col min="2054" max="2054" width="9.140625" style="3"/>
    <col min="2055" max="2055" width="10.85546875" style="3" customWidth="1"/>
    <col min="2056" max="2300" width="9.140625" style="3"/>
    <col min="2301" max="2301" width="7" style="3" customWidth="1"/>
    <col min="2302" max="2302" width="49.140625" style="3" customWidth="1"/>
    <col min="2303" max="2303" width="11" style="3" customWidth="1"/>
    <col min="2304" max="2306" width="12.140625" style="3" customWidth="1"/>
    <col min="2307" max="2307" width="11" style="3" customWidth="1"/>
    <col min="2308" max="2308" width="11.85546875" style="3" customWidth="1"/>
    <col min="2309" max="2309" width="12.7109375" style="3" customWidth="1"/>
    <col min="2310" max="2310" width="9.140625" style="3"/>
    <col min="2311" max="2311" width="10.85546875" style="3" customWidth="1"/>
    <col min="2312" max="2556" width="9.140625" style="3"/>
    <col min="2557" max="2557" width="7" style="3" customWidth="1"/>
    <col min="2558" max="2558" width="49.140625" style="3" customWidth="1"/>
    <col min="2559" max="2559" width="11" style="3" customWidth="1"/>
    <col min="2560" max="2562" width="12.140625" style="3" customWidth="1"/>
    <col min="2563" max="2563" width="11" style="3" customWidth="1"/>
    <col min="2564" max="2564" width="11.85546875" style="3" customWidth="1"/>
    <col min="2565" max="2565" width="12.7109375" style="3" customWidth="1"/>
    <col min="2566" max="2566" width="9.140625" style="3"/>
    <col min="2567" max="2567" width="10.85546875" style="3" customWidth="1"/>
    <col min="2568" max="2812" width="9.140625" style="3"/>
    <col min="2813" max="2813" width="7" style="3" customWidth="1"/>
    <col min="2814" max="2814" width="49.140625" style="3" customWidth="1"/>
    <col min="2815" max="2815" width="11" style="3" customWidth="1"/>
    <col min="2816" max="2818" width="12.140625" style="3" customWidth="1"/>
    <col min="2819" max="2819" width="11" style="3" customWidth="1"/>
    <col min="2820" max="2820" width="11.85546875" style="3" customWidth="1"/>
    <col min="2821" max="2821" width="12.7109375" style="3" customWidth="1"/>
    <col min="2822" max="2822" width="9.140625" style="3"/>
    <col min="2823" max="2823" width="10.85546875" style="3" customWidth="1"/>
    <col min="2824" max="3068" width="9.140625" style="3"/>
    <col min="3069" max="3069" width="7" style="3" customWidth="1"/>
    <col min="3070" max="3070" width="49.140625" style="3" customWidth="1"/>
    <col min="3071" max="3071" width="11" style="3" customWidth="1"/>
    <col min="3072" max="3074" width="12.140625" style="3" customWidth="1"/>
    <col min="3075" max="3075" width="11" style="3" customWidth="1"/>
    <col min="3076" max="3076" width="11.85546875" style="3" customWidth="1"/>
    <col min="3077" max="3077" width="12.7109375" style="3" customWidth="1"/>
    <col min="3078" max="3078" width="9.140625" style="3"/>
    <col min="3079" max="3079" width="10.85546875" style="3" customWidth="1"/>
    <col min="3080" max="3324" width="9.140625" style="3"/>
    <col min="3325" max="3325" width="7" style="3" customWidth="1"/>
    <col min="3326" max="3326" width="49.140625" style="3" customWidth="1"/>
    <col min="3327" max="3327" width="11" style="3" customWidth="1"/>
    <col min="3328" max="3330" width="12.140625" style="3" customWidth="1"/>
    <col min="3331" max="3331" width="11" style="3" customWidth="1"/>
    <col min="3332" max="3332" width="11.85546875" style="3" customWidth="1"/>
    <col min="3333" max="3333" width="12.7109375" style="3" customWidth="1"/>
    <col min="3334" max="3334" width="9.140625" style="3"/>
    <col min="3335" max="3335" width="10.85546875" style="3" customWidth="1"/>
    <col min="3336" max="3580" width="9.140625" style="3"/>
    <col min="3581" max="3581" width="7" style="3" customWidth="1"/>
    <col min="3582" max="3582" width="49.140625" style="3" customWidth="1"/>
    <col min="3583" max="3583" width="11" style="3" customWidth="1"/>
    <col min="3584" max="3586" width="12.140625" style="3" customWidth="1"/>
    <col min="3587" max="3587" width="11" style="3" customWidth="1"/>
    <col min="3588" max="3588" width="11.85546875" style="3" customWidth="1"/>
    <col min="3589" max="3589" width="12.7109375" style="3" customWidth="1"/>
    <col min="3590" max="3590" width="9.140625" style="3"/>
    <col min="3591" max="3591" width="10.85546875" style="3" customWidth="1"/>
    <col min="3592" max="3836" width="9.140625" style="3"/>
    <col min="3837" max="3837" width="7" style="3" customWidth="1"/>
    <col min="3838" max="3838" width="49.140625" style="3" customWidth="1"/>
    <col min="3839" max="3839" width="11" style="3" customWidth="1"/>
    <col min="3840" max="3842" width="12.140625" style="3" customWidth="1"/>
    <col min="3843" max="3843" width="11" style="3" customWidth="1"/>
    <col min="3844" max="3844" width="11.85546875" style="3" customWidth="1"/>
    <col min="3845" max="3845" width="12.7109375" style="3" customWidth="1"/>
    <col min="3846" max="3846" width="9.140625" style="3"/>
    <col min="3847" max="3847" width="10.85546875" style="3" customWidth="1"/>
    <col min="3848" max="4092" width="9.140625" style="3"/>
    <col min="4093" max="4093" width="7" style="3" customWidth="1"/>
    <col min="4094" max="4094" width="49.140625" style="3" customWidth="1"/>
    <col min="4095" max="4095" width="11" style="3" customWidth="1"/>
    <col min="4096" max="4098" width="12.140625" style="3" customWidth="1"/>
    <col min="4099" max="4099" width="11" style="3" customWidth="1"/>
    <col min="4100" max="4100" width="11.85546875" style="3" customWidth="1"/>
    <col min="4101" max="4101" width="12.7109375" style="3" customWidth="1"/>
    <col min="4102" max="4102" width="9.140625" style="3"/>
    <col min="4103" max="4103" width="10.85546875" style="3" customWidth="1"/>
    <col min="4104" max="4348" width="9.140625" style="3"/>
    <col min="4349" max="4349" width="7" style="3" customWidth="1"/>
    <col min="4350" max="4350" width="49.140625" style="3" customWidth="1"/>
    <col min="4351" max="4351" width="11" style="3" customWidth="1"/>
    <col min="4352" max="4354" width="12.140625" style="3" customWidth="1"/>
    <col min="4355" max="4355" width="11" style="3" customWidth="1"/>
    <col min="4356" max="4356" width="11.85546875" style="3" customWidth="1"/>
    <col min="4357" max="4357" width="12.7109375" style="3" customWidth="1"/>
    <col min="4358" max="4358" width="9.140625" style="3"/>
    <col min="4359" max="4359" width="10.85546875" style="3" customWidth="1"/>
    <col min="4360" max="4604" width="9.140625" style="3"/>
    <col min="4605" max="4605" width="7" style="3" customWidth="1"/>
    <col min="4606" max="4606" width="49.140625" style="3" customWidth="1"/>
    <col min="4607" max="4607" width="11" style="3" customWidth="1"/>
    <col min="4608" max="4610" width="12.140625" style="3" customWidth="1"/>
    <col min="4611" max="4611" width="11" style="3" customWidth="1"/>
    <col min="4612" max="4612" width="11.85546875" style="3" customWidth="1"/>
    <col min="4613" max="4613" width="12.7109375" style="3" customWidth="1"/>
    <col min="4614" max="4614" width="9.140625" style="3"/>
    <col min="4615" max="4615" width="10.85546875" style="3" customWidth="1"/>
    <col min="4616" max="4860" width="9.140625" style="3"/>
    <col min="4861" max="4861" width="7" style="3" customWidth="1"/>
    <col min="4862" max="4862" width="49.140625" style="3" customWidth="1"/>
    <col min="4863" max="4863" width="11" style="3" customWidth="1"/>
    <col min="4864" max="4866" width="12.140625" style="3" customWidth="1"/>
    <col min="4867" max="4867" width="11" style="3" customWidth="1"/>
    <col min="4868" max="4868" width="11.85546875" style="3" customWidth="1"/>
    <col min="4869" max="4869" width="12.7109375" style="3" customWidth="1"/>
    <col min="4870" max="4870" width="9.140625" style="3"/>
    <col min="4871" max="4871" width="10.85546875" style="3" customWidth="1"/>
    <col min="4872" max="5116" width="9.140625" style="3"/>
    <col min="5117" max="5117" width="7" style="3" customWidth="1"/>
    <col min="5118" max="5118" width="49.140625" style="3" customWidth="1"/>
    <col min="5119" max="5119" width="11" style="3" customWidth="1"/>
    <col min="5120" max="5122" width="12.140625" style="3" customWidth="1"/>
    <col min="5123" max="5123" width="11" style="3" customWidth="1"/>
    <col min="5124" max="5124" width="11.85546875" style="3" customWidth="1"/>
    <col min="5125" max="5125" width="12.7109375" style="3" customWidth="1"/>
    <col min="5126" max="5126" width="9.140625" style="3"/>
    <col min="5127" max="5127" width="10.85546875" style="3" customWidth="1"/>
    <col min="5128" max="5372" width="9.140625" style="3"/>
    <col min="5373" max="5373" width="7" style="3" customWidth="1"/>
    <col min="5374" max="5374" width="49.140625" style="3" customWidth="1"/>
    <col min="5375" max="5375" width="11" style="3" customWidth="1"/>
    <col min="5376" max="5378" width="12.140625" style="3" customWidth="1"/>
    <col min="5379" max="5379" width="11" style="3" customWidth="1"/>
    <col min="5380" max="5380" width="11.85546875" style="3" customWidth="1"/>
    <col min="5381" max="5381" width="12.7109375" style="3" customWidth="1"/>
    <col min="5382" max="5382" width="9.140625" style="3"/>
    <col min="5383" max="5383" width="10.85546875" style="3" customWidth="1"/>
    <col min="5384" max="5628" width="9.140625" style="3"/>
    <col min="5629" max="5629" width="7" style="3" customWidth="1"/>
    <col min="5630" max="5630" width="49.140625" style="3" customWidth="1"/>
    <col min="5631" max="5631" width="11" style="3" customWidth="1"/>
    <col min="5632" max="5634" width="12.140625" style="3" customWidth="1"/>
    <col min="5635" max="5635" width="11" style="3" customWidth="1"/>
    <col min="5636" max="5636" width="11.85546875" style="3" customWidth="1"/>
    <col min="5637" max="5637" width="12.7109375" style="3" customWidth="1"/>
    <col min="5638" max="5638" width="9.140625" style="3"/>
    <col min="5639" max="5639" width="10.85546875" style="3" customWidth="1"/>
    <col min="5640" max="5884" width="9.140625" style="3"/>
    <col min="5885" max="5885" width="7" style="3" customWidth="1"/>
    <col min="5886" max="5886" width="49.140625" style="3" customWidth="1"/>
    <col min="5887" max="5887" width="11" style="3" customWidth="1"/>
    <col min="5888" max="5890" width="12.140625" style="3" customWidth="1"/>
    <col min="5891" max="5891" width="11" style="3" customWidth="1"/>
    <col min="5892" max="5892" width="11.85546875" style="3" customWidth="1"/>
    <col min="5893" max="5893" width="12.7109375" style="3" customWidth="1"/>
    <col min="5894" max="5894" width="9.140625" style="3"/>
    <col min="5895" max="5895" width="10.85546875" style="3" customWidth="1"/>
    <col min="5896" max="6140" width="9.140625" style="3"/>
    <col min="6141" max="6141" width="7" style="3" customWidth="1"/>
    <col min="6142" max="6142" width="49.140625" style="3" customWidth="1"/>
    <col min="6143" max="6143" width="11" style="3" customWidth="1"/>
    <col min="6144" max="6146" width="12.140625" style="3" customWidth="1"/>
    <col min="6147" max="6147" width="11" style="3" customWidth="1"/>
    <col min="6148" max="6148" width="11.85546875" style="3" customWidth="1"/>
    <col min="6149" max="6149" width="12.7109375" style="3" customWidth="1"/>
    <col min="6150" max="6150" width="9.140625" style="3"/>
    <col min="6151" max="6151" width="10.85546875" style="3" customWidth="1"/>
    <col min="6152" max="6396" width="9.140625" style="3"/>
    <col min="6397" max="6397" width="7" style="3" customWidth="1"/>
    <col min="6398" max="6398" width="49.140625" style="3" customWidth="1"/>
    <col min="6399" max="6399" width="11" style="3" customWidth="1"/>
    <col min="6400" max="6402" width="12.140625" style="3" customWidth="1"/>
    <col min="6403" max="6403" width="11" style="3" customWidth="1"/>
    <col min="6404" max="6404" width="11.85546875" style="3" customWidth="1"/>
    <col min="6405" max="6405" width="12.7109375" style="3" customWidth="1"/>
    <col min="6406" max="6406" width="9.140625" style="3"/>
    <col min="6407" max="6407" width="10.85546875" style="3" customWidth="1"/>
    <col min="6408" max="6652" width="9.140625" style="3"/>
    <col min="6653" max="6653" width="7" style="3" customWidth="1"/>
    <col min="6654" max="6654" width="49.140625" style="3" customWidth="1"/>
    <col min="6655" max="6655" width="11" style="3" customWidth="1"/>
    <col min="6656" max="6658" width="12.140625" style="3" customWidth="1"/>
    <col min="6659" max="6659" width="11" style="3" customWidth="1"/>
    <col min="6660" max="6660" width="11.85546875" style="3" customWidth="1"/>
    <col min="6661" max="6661" width="12.7109375" style="3" customWidth="1"/>
    <col min="6662" max="6662" width="9.140625" style="3"/>
    <col min="6663" max="6663" width="10.85546875" style="3" customWidth="1"/>
    <col min="6664" max="6908" width="9.140625" style="3"/>
    <col min="6909" max="6909" width="7" style="3" customWidth="1"/>
    <col min="6910" max="6910" width="49.140625" style="3" customWidth="1"/>
    <col min="6911" max="6911" width="11" style="3" customWidth="1"/>
    <col min="6912" max="6914" width="12.140625" style="3" customWidth="1"/>
    <col min="6915" max="6915" width="11" style="3" customWidth="1"/>
    <col min="6916" max="6916" width="11.85546875" style="3" customWidth="1"/>
    <col min="6917" max="6917" width="12.7109375" style="3" customWidth="1"/>
    <col min="6918" max="6918" width="9.140625" style="3"/>
    <col min="6919" max="6919" width="10.85546875" style="3" customWidth="1"/>
    <col min="6920" max="7164" width="9.140625" style="3"/>
    <col min="7165" max="7165" width="7" style="3" customWidth="1"/>
    <col min="7166" max="7166" width="49.140625" style="3" customWidth="1"/>
    <col min="7167" max="7167" width="11" style="3" customWidth="1"/>
    <col min="7168" max="7170" width="12.140625" style="3" customWidth="1"/>
    <col min="7171" max="7171" width="11" style="3" customWidth="1"/>
    <col min="7172" max="7172" width="11.85546875" style="3" customWidth="1"/>
    <col min="7173" max="7173" width="12.7109375" style="3" customWidth="1"/>
    <col min="7174" max="7174" width="9.140625" style="3"/>
    <col min="7175" max="7175" width="10.85546875" style="3" customWidth="1"/>
    <col min="7176" max="7420" width="9.140625" style="3"/>
    <col min="7421" max="7421" width="7" style="3" customWidth="1"/>
    <col min="7422" max="7422" width="49.140625" style="3" customWidth="1"/>
    <col min="7423" max="7423" width="11" style="3" customWidth="1"/>
    <col min="7424" max="7426" width="12.140625" style="3" customWidth="1"/>
    <col min="7427" max="7427" width="11" style="3" customWidth="1"/>
    <col min="7428" max="7428" width="11.85546875" style="3" customWidth="1"/>
    <col min="7429" max="7429" width="12.7109375" style="3" customWidth="1"/>
    <col min="7430" max="7430" width="9.140625" style="3"/>
    <col min="7431" max="7431" width="10.85546875" style="3" customWidth="1"/>
    <col min="7432" max="7676" width="9.140625" style="3"/>
    <col min="7677" max="7677" width="7" style="3" customWidth="1"/>
    <col min="7678" max="7678" width="49.140625" style="3" customWidth="1"/>
    <col min="7679" max="7679" width="11" style="3" customWidth="1"/>
    <col min="7680" max="7682" width="12.140625" style="3" customWidth="1"/>
    <col min="7683" max="7683" width="11" style="3" customWidth="1"/>
    <col min="7684" max="7684" width="11.85546875" style="3" customWidth="1"/>
    <col min="7685" max="7685" width="12.7109375" style="3" customWidth="1"/>
    <col min="7686" max="7686" width="9.140625" style="3"/>
    <col min="7687" max="7687" width="10.85546875" style="3" customWidth="1"/>
    <col min="7688" max="7932" width="9.140625" style="3"/>
    <col min="7933" max="7933" width="7" style="3" customWidth="1"/>
    <col min="7934" max="7934" width="49.140625" style="3" customWidth="1"/>
    <col min="7935" max="7935" width="11" style="3" customWidth="1"/>
    <col min="7936" max="7938" width="12.140625" style="3" customWidth="1"/>
    <col min="7939" max="7939" width="11" style="3" customWidth="1"/>
    <col min="7940" max="7940" width="11.85546875" style="3" customWidth="1"/>
    <col min="7941" max="7941" width="12.7109375" style="3" customWidth="1"/>
    <col min="7942" max="7942" width="9.140625" style="3"/>
    <col min="7943" max="7943" width="10.85546875" style="3" customWidth="1"/>
    <col min="7944" max="8188" width="9.140625" style="3"/>
    <col min="8189" max="8189" width="7" style="3" customWidth="1"/>
    <col min="8190" max="8190" width="49.140625" style="3" customWidth="1"/>
    <col min="8191" max="8191" width="11" style="3" customWidth="1"/>
    <col min="8192" max="8194" width="12.140625" style="3" customWidth="1"/>
    <col min="8195" max="8195" width="11" style="3" customWidth="1"/>
    <col min="8196" max="8196" width="11.85546875" style="3" customWidth="1"/>
    <col min="8197" max="8197" width="12.7109375" style="3" customWidth="1"/>
    <col min="8198" max="8198" width="9.140625" style="3"/>
    <col min="8199" max="8199" width="10.85546875" style="3" customWidth="1"/>
    <col min="8200" max="8444" width="9.140625" style="3"/>
    <col min="8445" max="8445" width="7" style="3" customWidth="1"/>
    <col min="8446" max="8446" width="49.140625" style="3" customWidth="1"/>
    <col min="8447" max="8447" width="11" style="3" customWidth="1"/>
    <col min="8448" max="8450" width="12.140625" style="3" customWidth="1"/>
    <col min="8451" max="8451" width="11" style="3" customWidth="1"/>
    <col min="8452" max="8452" width="11.85546875" style="3" customWidth="1"/>
    <col min="8453" max="8453" width="12.7109375" style="3" customWidth="1"/>
    <col min="8454" max="8454" width="9.140625" style="3"/>
    <col min="8455" max="8455" width="10.85546875" style="3" customWidth="1"/>
    <col min="8456" max="8700" width="9.140625" style="3"/>
    <col min="8701" max="8701" width="7" style="3" customWidth="1"/>
    <col min="8702" max="8702" width="49.140625" style="3" customWidth="1"/>
    <col min="8703" max="8703" width="11" style="3" customWidth="1"/>
    <col min="8704" max="8706" width="12.140625" style="3" customWidth="1"/>
    <col min="8707" max="8707" width="11" style="3" customWidth="1"/>
    <col min="8708" max="8708" width="11.85546875" style="3" customWidth="1"/>
    <col min="8709" max="8709" width="12.7109375" style="3" customWidth="1"/>
    <col min="8710" max="8710" width="9.140625" style="3"/>
    <col min="8711" max="8711" width="10.85546875" style="3" customWidth="1"/>
    <col min="8712" max="8956" width="9.140625" style="3"/>
    <col min="8957" max="8957" width="7" style="3" customWidth="1"/>
    <col min="8958" max="8958" width="49.140625" style="3" customWidth="1"/>
    <col min="8959" max="8959" width="11" style="3" customWidth="1"/>
    <col min="8960" max="8962" width="12.140625" style="3" customWidth="1"/>
    <col min="8963" max="8963" width="11" style="3" customWidth="1"/>
    <col min="8964" max="8964" width="11.85546875" style="3" customWidth="1"/>
    <col min="8965" max="8965" width="12.7109375" style="3" customWidth="1"/>
    <col min="8966" max="8966" width="9.140625" style="3"/>
    <col min="8967" max="8967" width="10.85546875" style="3" customWidth="1"/>
    <col min="8968" max="9212" width="9.140625" style="3"/>
    <col min="9213" max="9213" width="7" style="3" customWidth="1"/>
    <col min="9214" max="9214" width="49.140625" style="3" customWidth="1"/>
    <col min="9215" max="9215" width="11" style="3" customWidth="1"/>
    <col min="9216" max="9218" width="12.140625" style="3" customWidth="1"/>
    <col min="9219" max="9219" width="11" style="3" customWidth="1"/>
    <col min="9220" max="9220" width="11.85546875" style="3" customWidth="1"/>
    <col min="9221" max="9221" width="12.7109375" style="3" customWidth="1"/>
    <col min="9222" max="9222" width="9.140625" style="3"/>
    <col min="9223" max="9223" width="10.85546875" style="3" customWidth="1"/>
    <col min="9224" max="9468" width="9.140625" style="3"/>
    <col min="9469" max="9469" width="7" style="3" customWidth="1"/>
    <col min="9470" max="9470" width="49.140625" style="3" customWidth="1"/>
    <col min="9471" max="9471" width="11" style="3" customWidth="1"/>
    <col min="9472" max="9474" width="12.140625" style="3" customWidth="1"/>
    <col min="9475" max="9475" width="11" style="3" customWidth="1"/>
    <col min="9476" max="9476" width="11.85546875" style="3" customWidth="1"/>
    <col min="9477" max="9477" width="12.7109375" style="3" customWidth="1"/>
    <col min="9478" max="9478" width="9.140625" style="3"/>
    <col min="9479" max="9479" width="10.85546875" style="3" customWidth="1"/>
    <col min="9480" max="9724" width="9.140625" style="3"/>
    <col min="9725" max="9725" width="7" style="3" customWidth="1"/>
    <col min="9726" max="9726" width="49.140625" style="3" customWidth="1"/>
    <col min="9727" max="9727" width="11" style="3" customWidth="1"/>
    <col min="9728" max="9730" width="12.140625" style="3" customWidth="1"/>
    <col min="9731" max="9731" width="11" style="3" customWidth="1"/>
    <col min="9732" max="9732" width="11.85546875" style="3" customWidth="1"/>
    <col min="9733" max="9733" width="12.7109375" style="3" customWidth="1"/>
    <col min="9734" max="9734" width="9.140625" style="3"/>
    <col min="9735" max="9735" width="10.85546875" style="3" customWidth="1"/>
    <col min="9736" max="9980" width="9.140625" style="3"/>
    <col min="9981" max="9981" width="7" style="3" customWidth="1"/>
    <col min="9982" max="9982" width="49.140625" style="3" customWidth="1"/>
    <col min="9983" max="9983" width="11" style="3" customWidth="1"/>
    <col min="9984" max="9986" width="12.140625" style="3" customWidth="1"/>
    <col min="9987" max="9987" width="11" style="3" customWidth="1"/>
    <col min="9988" max="9988" width="11.85546875" style="3" customWidth="1"/>
    <col min="9989" max="9989" width="12.7109375" style="3" customWidth="1"/>
    <col min="9990" max="9990" width="9.140625" style="3"/>
    <col min="9991" max="9991" width="10.85546875" style="3" customWidth="1"/>
    <col min="9992" max="10236" width="9.140625" style="3"/>
    <col min="10237" max="10237" width="7" style="3" customWidth="1"/>
    <col min="10238" max="10238" width="49.140625" style="3" customWidth="1"/>
    <col min="10239" max="10239" width="11" style="3" customWidth="1"/>
    <col min="10240" max="10242" width="12.140625" style="3" customWidth="1"/>
    <col min="10243" max="10243" width="11" style="3" customWidth="1"/>
    <col min="10244" max="10244" width="11.85546875" style="3" customWidth="1"/>
    <col min="10245" max="10245" width="12.7109375" style="3" customWidth="1"/>
    <col min="10246" max="10246" width="9.140625" style="3"/>
    <col min="10247" max="10247" width="10.85546875" style="3" customWidth="1"/>
    <col min="10248" max="10492" width="9.140625" style="3"/>
    <col min="10493" max="10493" width="7" style="3" customWidth="1"/>
    <col min="10494" max="10494" width="49.140625" style="3" customWidth="1"/>
    <col min="10495" max="10495" width="11" style="3" customWidth="1"/>
    <col min="10496" max="10498" width="12.140625" style="3" customWidth="1"/>
    <col min="10499" max="10499" width="11" style="3" customWidth="1"/>
    <col min="10500" max="10500" width="11.85546875" style="3" customWidth="1"/>
    <col min="10501" max="10501" width="12.7109375" style="3" customWidth="1"/>
    <col min="10502" max="10502" width="9.140625" style="3"/>
    <col min="10503" max="10503" width="10.85546875" style="3" customWidth="1"/>
    <col min="10504" max="10748" width="9.140625" style="3"/>
    <col min="10749" max="10749" width="7" style="3" customWidth="1"/>
    <col min="10750" max="10750" width="49.140625" style="3" customWidth="1"/>
    <col min="10751" max="10751" width="11" style="3" customWidth="1"/>
    <col min="10752" max="10754" width="12.140625" style="3" customWidth="1"/>
    <col min="10755" max="10755" width="11" style="3" customWidth="1"/>
    <col min="10756" max="10756" width="11.85546875" style="3" customWidth="1"/>
    <col min="10757" max="10757" width="12.7109375" style="3" customWidth="1"/>
    <col min="10758" max="10758" width="9.140625" style="3"/>
    <col min="10759" max="10759" width="10.85546875" style="3" customWidth="1"/>
    <col min="10760" max="11004" width="9.140625" style="3"/>
    <col min="11005" max="11005" width="7" style="3" customWidth="1"/>
    <col min="11006" max="11006" width="49.140625" style="3" customWidth="1"/>
    <col min="11007" max="11007" width="11" style="3" customWidth="1"/>
    <col min="11008" max="11010" width="12.140625" style="3" customWidth="1"/>
    <col min="11011" max="11011" width="11" style="3" customWidth="1"/>
    <col min="11012" max="11012" width="11.85546875" style="3" customWidth="1"/>
    <col min="11013" max="11013" width="12.7109375" style="3" customWidth="1"/>
    <col min="11014" max="11014" width="9.140625" style="3"/>
    <col min="11015" max="11015" width="10.85546875" style="3" customWidth="1"/>
    <col min="11016" max="11260" width="9.140625" style="3"/>
    <col min="11261" max="11261" width="7" style="3" customWidth="1"/>
    <col min="11262" max="11262" width="49.140625" style="3" customWidth="1"/>
    <col min="11263" max="11263" width="11" style="3" customWidth="1"/>
    <col min="11264" max="11266" width="12.140625" style="3" customWidth="1"/>
    <col min="11267" max="11267" width="11" style="3" customWidth="1"/>
    <col min="11268" max="11268" width="11.85546875" style="3" customWidth="1"/>
    <col min="11269" max="11269" width="12.7109375" style="3" customWidth="1"/>
    <col min="11270" max="11270" width="9.140625" style="3"/>
    <col min="11271" max="11271" width="10.85546875" style="3" customWidth="1"/>
    <col min="11272" max="11516" width="9.140625" style="3"/>
    <col min="11517" max="11517" width="7" style="3" customWidth="1"/>
    <col min="11518" max="11518" width="49.140625" style="3" customWidth="1"/>
    <col min="11519" max="11519" width="11" style="3" customWidth="1"/>
    <col min="11520" max="11522" width="12.140625" style="3" customWidth="1"/>
    <col min="11523" max="11523" width="11" style="3" customWidth="1"/>
    <col min="11524" max="11524" width="11.85546875" style="3" customWidth="1"/>
    <col min="11525" max="11525" width="12.7109375" style="3" customWidth="1"/>
    <col min="11526" max="11526" width="9.140625" style="3"/>
    <col min="11527" max="11527" width="10.85546875" style="3" customWidth="1"/>
    <col min="11528" max="11772" width="9.140625" style="3"/>
    <col min="11773" max="11773" width="7" style="3" customWidth="1"/>
    <col min="11774" max="11774" width="49.140625" style="3" customWidth="1"/>
    <col min="11775" max="11775" width="11" style="3" customWidth="1"/>
    <col min="11776" max="11778" width="12.140625" style="3" customWidth="1"/>
    <col min="11779" max="11779" width="11" style="3" customWidth="1"/>
    <col min="11780" max="11780" width="11.85546875" style="3" customWidth="1"/>
    <col min="11781" max="11781" width="12.7109375" style="3" customWidth="1"/>
    <col min="11782" max="11782" width="9.140625" style="3"/>
    <col min="11783" max="11783" width="10.85546875" style="3" customWidth="1"/>
    <col min="11784" max="12028" width="9.140625" style="3"/>
    <col min="12029" max="12029" width="7" style="3" customWidth="1"/>
    <col min="12030" max="12030" width="49.140625" style="3" customWidth="1"/>
    <col min="12031" max="12031" width="11" style="3" customWidth="1"/>
    <col min="12032" max="12034" width="12.140625" style="3" customWidth="1"/>
    <col min="12035" max="12035" width="11" style="3" customWidth="1"/>
    <col min="12036" max="12036" width="11.85546875" style="3" customWidth="1"/>
    <col min="12037" max="12037" width="12.7109375" style="3" customWidth="1"/>
    <col min="12038" max="12038" width="9.140625" style="3"/>
    <col min="12039" max="12039" width="10.85546875" style="3" customWidth="1"/>
    <col min="12040" max="12284" width="9.140625" style="3"/>
    <col min="12285" max="12285" width="7" style="3" customWidth="1"/>
    <col min="12286" max="12286" width="49.140625" style="3" customWidth="1"/>
    <col min="12287" max="12287" width="11" style="3" customWidth="1"/>
    <col min="12288" max="12290" width="12.140625" style="3" customWidth="1"/>
    <col min="12291" max="12291" width="11" style="3" customWidth="1"/>
    <col min="12292" max="12292" width="11.85546875" style="3" customWidth="1"/>
    <col min="12293" max="12293" width="12.7109375" style="3" customWidth="1"/>
    <col min="12294" max="12294" width="9.140625" style="3"/>
    <col min="12295" max="12295" width="10.85546875" style="3" customWidth="1"/>
    <col min="12296" max="12540" width="9.140625" style="3"/>
    <col min="12541" max="12541" width="7" style="3" customWidth="1"/>
    <col min="12542" max="12542" width="49.140625" style="3" customWidth="1"/>
    <col min="12543" max="12543" width="11" style="3" customWidth="1"/>
    <col min="12544" max="12546" width="12.140625" style="3" customWidth="1"/>
    <col min="12547" max="12547" width="11" style="3" customWidth="1"/>
    <col min="12548" max="12548" width="11.85546875" style="3" customWidth="1"/>
    <col min="12549" max="12549" width="12.7109375" style="3" customWidth="1"/>
    <col min="12550" max="12550" width="9.140625" style="3"/>
    <col min="12551" max="12551" width="10.85546875" style="3" customWidth="1"/>
    <col min="12552" max="12796" width="9.140625" style="3"/>
    <col min="12797" max="12797" width="7" style="3" customWidth="1"/>
    <col min="12798" max="12798" width="49.140625" style="3" customWidth="1"/>
    <col min="12799" max="12799" width="11" style="3" customWidth="1"/>
    <col min="12800" max="12802" width="12.140625" style="3" customWidth="1"/>
    <col min="12803" max="12803" width="11" style="3" customWidth="1"/>
    <col min="12804" max="12804" width="11.85546875" style="3" customWidth="1"/>
    <col min="12805" max="12805" width="12.7109375" style="3" customWidth="1"/>
    <col min="12806" max="12806" width="9.140625" style="3"/>
    <col min="12807" max="12807" width="10.85546875" style="3" customWidth="1"/>
    <col min="12808" max="13052" width="9.140625" style="3"/>
    <col min="13053" max="13053" width="7" style="3" customWidth="1"/>
    <col min="13054" max="13054" width="49.140625" style="3" customWidth="1"/>
    <col min="13055" max="13055" width="11" style="3" customWidth="1"/>
    <col min="13056" max="13058" width="12.140625" style="3" customWidth="1"/>
    <col min="13059" max="13059" width="11" style="3" customWidth="1"/>
    <col min="13060" max="13060" width="11.85546875" style="3" customWidth="1"/>
    <col min="13061" max="13061" width="12.7109375" style="3" customWidth="1"/>
    <col min="13062" max="13062" width="9.140625" style="3"/>
    <col min="13063" max="13063" width="10.85546875" style="3" customWidth="1"/>
    <col min="13064" max="13308" width="9.140625" style="3"/>
    <col min="13309" max="13309" width="7" style="3" customWidth="1"/>
    <col min="13310" max="13310" width="49.140625" style="3" customWidth="1"/>
    <col min="13311" max="13311" width="11" style="3" customWidth="1"/>
    <col min="13312" max="13314" width="12.140625" style="3" customWidth="1"/>
    <col min="13315" max="13315" width="11" style="3" customWidth="1"/>
    <col min="13316" max="13316" width="11.85546875" style="3" customWidth="1"/>
    <col min="13317" max="13317" width="12.7109375" style="3" customWidth="1"/>
    <col min="13318" max="13318" width="9.140625" style="3"/>
    <col min="13319" max="13319" width="10.85546875" style="3" customWidth="1"/>
    <col min="13320" max="13564" width="9.140625" style="3"/>
    <col min="13565" max="13565" width="7" style="3" customWidth="1"/>
    <col min="13566" max="13566" width="49.140625" style="3" customWidth="1"/>
    <col min="13567" max="13567" width="11" style="3" customWidth="1"/>
    <col min="13568" max="13570" width="12.140625" style="3" customWidth="1"/>
    <col min="13571" max="13571" width="11" style="3" customWidth="1"/>
    <col min="13572" max="13572" width="11.85546875" style="3" customWidth="1"/>
    <col min="13573" max="13573" width="12.7109375" style="3" customWidth="1"/>
    <col min="13574" max="13574" width="9.140625" style="3"/>
    <col min="13575" max="13575" width="10.85546875" style="3" customWidth="1"/>
    <col min="13576" max="13820" width="9.140625" style="3"/>
    <col min="13821" max="13821" width="7" style="3" customWidth="1"/>
    <col min="13822" max="13822" width="49.140625" style="3" customWidth="1"/>
    <col min="13823" max="13823" width="11" style="3" customWidth="1"/>
    <col min="13824" max="13826" width="12.140625" style="3" customWidth="1"/>
    <col min="13827" max="13827" width="11" style="3" customWidth="1"/>
    <col min="13828" max="13828" width="11.85546875" style="3" customWidth="1"/>
    <col min="13829" max="13829" width="12.7109375" style="3" customWidth="1"/>
    <col min="13830" max="13830" width="9.140625" style="3"/>
    <col min="13831" max="13831" width="10.85546875" style="3" customWidth="1"/>
    <col min="13832" max="14076" width="9.140625" style="3"/>
    <col min="14077" max="14077" width="7" style="3" customWidth="1"/>
    <col min="14078" max="14078" width="49.140625" style="3" customWidth="1"/>
    <col min="14079" max="14079" width="11" style="3" customWidth="1"/>
    <col min="14080" max="14082" width="12.140625" style="3" customWidth="1"/>
    <col min="14083" max="14083" width="11" style="3" customWidth="1"/>
    <col min="14084" max="14084" width="11.85546875" style="3" customWidth="1"/>
    <col min="14085" max="14085" width="12.7109375" style="3" customWidth="1"/>
    <col min="14086" max="14086" width="9.140625" style="3"/>
    <col min="14087" max="14087" width="10.85546875" style="3" customWidth="1"/>
    <col min="14088" max="14332" width="9.140625" style="3"/>
    <col min="14333" max="14333" width="7" style="3" customWidth="1"/>
    <col min="14334" max="14334" width="49.140625" style="3" customWidth="1"/>
    <col min="14335" max="14335" width="11" style="3" customWidth="1"/>
    <col min="14336" max="14338" width="12.140625" style="3" customWidth="1"/>
    <col min="14339" max="14339" width="11" style="3" customWidth="1"/>
    <col min="14340" max="14340" width="11.85546875" style="3" customWidth="1"/>
    <col min="14341" max="14341" width="12.7109375" style="3" customWidth="1"/>
    <col min="14342" max="14342" width="9.140625" style="3"/>
    <col min="14343" max="14343" width="10.85546875" style="3" customWidth="1"/>
    <col min="14344" max="14588" width="9.140625" style="3"/>
    <col min="14589" max="14589" width="7" style="3" customWidth="1"/>
    <col min="14590" max="14590" width="49.140625" style="3" customWidth="1"/>
    <col min="14591" max="14591" width="11" style="3" customWidth="1"/>
    <col min="14592" max="14594" width="12.140625" style="3" customWidth="1"/>
    <col min="14595" max="14595" width="11" style="3" customWidth="1"/>
    <col min="14596" max="14596" width="11.85546875" style="3" customWidth="1"/>
    <col min="14597" max="14597" width="12.7109375" style="3" customWidth="1"/>
    <col min="14598" max="14598" width="9.140625" style="3"/>
    <col min="14599" max="14599" width="10.85546875" style="3" customWidth="1"/>
    <col min="14600" max="14844" width="9.140625" style="3"/>
    <col min="14845" max="14845" width="7" style="3" customWidth="1"/>
    <col min="14846" max="14846" width="49.140625" style="3" customWidth="1"/>
    <col min="14847" max="14847" width="11" style="3" customWidth="1"/>
    <col min="14848" max="14850" width="12.140625" style="3" customWidth="1"/>
    <col min="14851" max="14851" width="11" style="3" customWidth="1"/>
    <col min="14852" max="14852" width="11.85546875" style="3" customWidth="1"/>
    <col min="14853" max="14853" width="12.7109375" style="3" customWidth="1"/>
    <col min="14854" max="14854" width="9.140625" style="3"/>
    <col min="14855" max="14855" width="10.85546875" style="3" customWidth="1"/>
    <col min="14856" max="15100" width="9.140625" style="3"/>
    <col min="15101" max="15101" width="7" style="3" customWidth="1"/>
    <col min="15102" max="15102" width="49.140625" style="3" customWidth="1"/>
    <col min="15103" max="15103" width="11" style="3" customWidth="1"/>
    <col min="15104" max="15106" width="12.140625" style="3" customWidth="1"/>
    <col min="15107" max="15107" width="11" style="3" customWidth="1"/>
    <col min="15108" max="15108" width="11.85546875" style="3" customWidth="1"/>
    <col min="15109" max="15109" width="12.7109375" style="3" customWidth="1"/>
    <col min="15110" max="15110" width="9.140625" style="3"/>
    <col min="15111" max="15111" width="10.85546875" style="3" customWidth="1"/>
    <col min="15112" max="15356" width="9.140625" style="3"/>
    <col min="15357" max="15357" width="7" style="3" customWidth="1"/>
    <col min="15358" max="15358" width="49.140625" style="3" customWidth="1"/>
    <col min="15359" max="15359" width="11" style="3" customWidth="1"/>
    <col min="15360" max="15362" width="12.140625" style="3" customWidth="1"/>
    <col min="15363" max="15363" width="11" style="3" customWidth="1"/>
    <col min="15364" max="15364" width="11.85546875" style="3" customWidth="1"/>
    <col min="15365" max="15365" width="12.7109375" style="3" customWidth="1"/>
    <col min="15366" max="15366" width="9.140625" style="3"/>
    <col min="15367" max="15367" width="10.85546875" style="3" customWidth="1"/>
    <col min="15368" max="15612" width="9.140625" style="3"/>
    <col min="15613" max="15613" width="7" style="3" customWidth="1"/>
    <col min="15614" max="15614" width="49.140625" style="3" customWidth="1"/>
    <col min="15615" max="15615" width="11" style="3" customWidth="1"/>
    <col min="15616" max="15618" width="12.140625" style="3" customWidth="1"/>
    <col min="15619" max="15619" width="11" style="3" customWidth="1"/>
    <col min="15620" max="15620" width="11.85546875" style="3" customWidth="1"/>
    <col min="15621" max="15621" width="12.7109375" style="3" customWidth="1"/>
    <col min="15622" max="15622" width="9.140625" style="3"/>
    <col min="15623" max="15623" width="10.85546875" style="3" customWidth="1"/>
    <col min="15624" max="15868" width="9.140625" style="3"/>
    <col min="15869" max="15869" width="7" style="3" customWidth="1"/>
    <col min="15870" max="15870" width="49.140625" style="3" customWidth="1"/>
    <col min="15871" max="15871" width="11" style="3" customWidth="1"/>
    <col min="15872" max="15874" width="12.140625" style="3" customWidth="1"/>
    <col min="15875" max="15875" width="11" style="3" customWidth="1"/>
    <col min="15876" max="15876" width="11.85546875" style="3" customWidth="1"/>
    <col min="15877" max="15877" width="12.7109375" style="3" customWidth="1"/>
    <col min="15878" max="15878" width="9.140625" style="3"/>
    <col min="15879" max="15879" width="10.85546875" style="3" customWidth="1"/>
    <col min="15880" max="16124" width="9.140625" style="3"/>
    <col min="16125" max="16125" width="7" style="3" customWidth="1"/>
    <col min="16126" max="16126" width="49.140625" style="3" customWidth="1"/>
    <col min="16127" max="16127" width="11" style="3" customWidth="1"/>
    <col min="16128" max="16130" width="12.140625" style="3" customWidth="1"/>
    <col min="16131" max="16131" width="11" style="3" customWidth="1"/>
    <col min="16132" max="16132" width="11.85546875" style="3" customWidth="1"/>
    <col min="16133" max="16133" width="12.7109375" style="3" customWidth="1"/>
    <col min="16134" max="16134" width="9.140625" style="3"/>
    <col min="16135" max="16135" width="10.85546875" style="3" customWidth="1"/>
    <col min="16136" max="16384" width="9.140625" style="3"/>
  </cols>
  <sheetData>
    <row r="1" spans="1:11" ht="32.25" customHeight="1" x14ac:dyDescent="0.3">
      <c r="A1" s="114" t="s">
        <v>95</v>
      </c>
      <c r="B1" s="114"/>
      <c r="C1" s="114"/>
      <c r="D1" s="114"/>
      <c r="E1" s="114"/>
      <c r="F1" s="114"/>
      <c r="G1" s="114"/>
      <c r="H1" s="114"/>
      <c r="I1" s="114"/>
      <c r="J1" s="2"/>
      <c r="K1" s="2"/>
    </row>
    <row r="2" spans="1:11" x14ac:dyDescent="0.3">
      <c r="A2" s="112" t="s">
        <v>0</v>
      </c>
      <c r="B2" s="112"/>
      <c r="C2" s="112"/>
      <c r="D2" s="112"/>
      <c r="E2" s="112"/>
      <c r="F2" s="112"/>
      <c r="G2" s="112"/>
      <c r="H2" s="112"/>
      <c r="I2" s="112"/>
    </row>
    <row r="3" spans="1:11" x14ac:dyDescent="0.3">
      <c r="A3" s="115" t="s">
        <v>1</v>
      </c>
      <c r="B3" s="115"/>
      <c r="C3" s="115"/>
      <c r="D3" s="115"/>
      <c r="E3" s="115"/>
      <c r="F3" s="115"/>
      <c r="G3" s="115"/>
      <c r="H3" s="115"/>
      <c r="I3" s="115"/>
    </row>
    <row r="4" spans="1:11" ht="19.5" x14ac:dyDescent="0.35">
      <c r="A4" s="110" t="s">
        <v>25</v>
      </c>
      <c r="B4" s="110"/>
      <c r="C4" s="110"/>
      <c r="D4" s="110"/>
      <c r="E4" s="110"/>
      <c r="F4" s="110"/>
      <c r="G4" s="110"/>
      <c r="H4" s="110"/>
      <c r="I4" s="110"/>
    </row>
    <row r="5" spans="1:11" x14ac:dyDescent="0.3">
      <c r="A5" s="116"/>
      <c r="B5" s="116"/>
      <c r="C5" s="4"/>
      <c r="D5" s="4"/>
      <c r="E5" s="4"/>
      <c r="F5" s="4"/>
      <c r="G5" s="115"/>
      <c r="H5" s="115"/>
      <c r="I5" s="115"/>
    </row>
    <row r="6" spans="1:11" x14ac:dyDescent="0.3">
      <c r="A6" s="110" t="s">
        <v>5</v>
      </c>
      <c r="B6" s="110"/>
      <c r="C6" s="110"/>
      <c r="D6" s="110"/>
      <c r="E6" s="110"/>
      <c r="F6" s="110"/>
      <c r="G6" s="110"/>
      <c r="H6" s="110"/>
      <c r="I6" s="110"/>
    </row>
    <row r="7" spans="1:11" x14ac:dyDescent="0.3">
      <c r="A7" s="5"/>
      <c r="B7" s="5"/>
      <c r="C7" s="4"/>
      <c r="D7" s="4"/>
      <c r="E7" s="4"/>
      <c r="F7" s="4"/>
      <c r="G7" s="4"/>
      <c r="H7" s="4"/>
      <c r="I7" s="4"/>
    </row>
    <row r="8" spans="1:11" ht="19.5" x14ac:dyDescent="0.35">
      <c r="A8" s="110" t="s">
        <v>26</v>
      </c>
      <c r="B8" s="110"/>
      <c r="C8" s="110"/>
      <c r="D8" s="110"/>
      <c r="E8" s="110"/>
      <c r="F8" s="110"/>
      <c r="G8" s="110"/>
      <c r="H8" s="110"/>
      <c r="I8" s="110"/>
    </row>
    <row r="9" spans="1:11" x14ac:dyDescent="0.3">
      <c r="A9" s="5"/>
      <c r="B9" s="5"/>
      <c r="C9" s="4"/>
      <c r="D9" s="4"/>
      <c r="E9" s="4"/>
      <c r="F9" s="4"/>
      <c r="G9" s="4"/>
      <c r="H9" s="4"/>
      <c r="I9" s="4"/>
    </row>
    <row r="10" spans="1:11" x14ac:dyDescent="0.3">
      <c r="A10" s="111" t="s">
        <v>42</v>
      </c>
      <c r="B10" s="111"/>
      <c r="C10" s="111"/>
      <c r="D10" s="111"/>
      <c r="E10" s="111"/>
      <c r="F10" s="111"/>
      <c r="G10" s="111"/>
      <c r="H10" s="111"/>
      <c r="I10" s="111"/>
    </row>
    <row r="12" spans="1:11" x14ac:dyDescent="0.3">
      <c r="A12" s="112" t="s">
        <v>66</v>
      </c>
      <c r="B12" s="112"/>
      <c r="C12" s="112"/>
      <c r="D12" s="112"/>
      <c r="E12" s="112"/>
      <c r="F12" s="112"/>
      <c r="G12" s="112"/>
      <c r="H12" s="112"/>
      <c r="I12" s="112"/>
    </row>
    <row r="13" spans="1:11" x14ac:dyDescent="0.3">
      <c r="A13" s="113" t="s">
        <v>3</v>
      </c>
      <c r="B13" s="113"/>
      <c r="C13" s="113"/>
      <c r="D13" s="113"/>
      <c r="E13" s="113"/>
      <c r="F13" s="113"/>
      <c r="G13" s="113"/>
      <c r="H13" s="113"/>
      <c r="I13" s="113"/>
    </row>
    <row r="15" spans="1:11" x14ac:dyDescent="0.3">
      <c r="A15" s="6" t="s">
        <v>7</v>
      </c>
      <c r="B15" s="7"/>
    </row>
    <row r="16" spans="1:11" ht="19.5" thickBot="1" x14ac:dyDescent="0.35">
      <c r="A16" s="6"/>
      <c r="B16" s="7"/>
      <c r="J16" s="1" t="s">
        <v>101</v>
      </c>
    </row>
    <row r="17" spans="1:19" x14ac:dyDescent="0.3">
      <c r="A17" s="103" t="s">
        <v>8</v>
      </c>
      <c r="B17" s="105" t="s">
        <v>4</v>
      </c>
      <c r="C17" s="105" t="s">
        <v>9</v>
      </c>
      <c r="D17" s="107" t="s">
        <v>10</v>
      </c>
      <c r="E17" s="108"/>
      <c r="F17" s="108"/>
      <c r="G17" s="108"/>
      <c r="H17" s="109"/>
      <c r="I17" s="105" t="s">
        <v>11</v>
      </c>
      <c r="J17" s="123" t="s">
        <v>12</v>
      </c>
    </row>
    <row r="18" spans="1:19" x14ac:dyDescent="0.3">
      <c r="A18" s="104"/>
      <c r="B18" s="106"/>
      <c r="C18" s="106"/>
      <c r="D18" s="49" t="s">
        <v>13</v>
      </c>
      <c r="E18" s="49" t="s">
        <v>14</v>
      </c>
      <c r="F18" s="49" t="s">
        <v>15</v>
      </c>
      <c r="G18" s="49" t="s">
        <v>16</v>
      </c>
      <c r="H18" s="49" t="s">
        <v>17</v>
      </c>
      <c r="I18" s="106"/>
      <c r="J18" s="124"/>
      <c r="O18" s="42" t="s">
        <v>41</v>
      </c>
      <c r="P18" s="42">
        <v>30228155</v>
      </c>
    </row>
    <row r="19" spans="1:19" s="18" customFormat="1" x14ac:dyDescent="0.3">
      <c r="A19" s="22">
        <v>1</v>
      </c>
      <c r="B19" s="16" t="s">
        <v>121</v>
      </c>
      <c r="C19" s="17" t="s">
        <v>18</v>
      </c>
      <c r="D19" s="25">
        <v>3</v>
      </c>
      <c r="E19" s="25">
        <v>2</v>
      </c>
      <c r="F19" s="25">
        <v>2</v>
      </c>
      <c r="G19" s="25">
        <v>2</v>
      </c>
      <c r="H19" s="17">
        <v>9</v>
      </c>
      <c r="I19" s="91">
        <v>0</v>
      </c>
      <c r="J19" s="89">
        <v>0</v>
      </c>
      <c r="O19" s="45">
        <v>300</v>
      </c>
      <c r="P19" s="45">
        <v>27385190</v>
      </c>
    </row>
    <row r="20" spans="1:19" s="18" customFormat="1" x14ac:dyDescent="0.3">
      <c r="A20" s="22">
        <f t="shared" ref="A20:A28" si="0">A19+1</f>
        <v>2</v>
      </c>
      <c r="B20" s="16" t="s">
        <v>122</v>
      </c>
      <c r="C20" s="17" t="s">
        <v>18</v>
      </c>
      <c r="D20" s="25">
        <v>0</v>
      </c>
      <c r="E20" s="25">
        <v>0</v>
      </c>
      <c r="F20" s="25">
        <v>0</v>
      </c>
      <c r="G20" s="25">
        <v>0</v>
      </c>
      <c r="H20" s="17">
        <v>0</v>
      </c>
      <c r="I20" s="91">
        <v>0</v>
      </c>
      <c r="J20" s="89">
        <v>0</v>
      </c>
      <c r="O20" s="45">
        <f>50*I22</f>
        <v>0</v>
      </c>
      <c r="P20" s="45"/>
    </row>
    <row r="21" spans="1:19" s="18" customFormat="1" x14ac:dyDescent="0.3">
      <c r="A21" s="22">
        <f t="shared" si="0"/>
        <v>3</v>
      </c>
      <c r="B21" s="16" t="s">
        <v>39</v>
      </c>
      <c r="C21" s="17" t="s">
        <v>18</v>
      </c>
      <c r="D21" s="25">
        <v>1</v>
      </c>
      <c r="E21" s="25">
        <v>0</v>
      </c>
      <c r="F21" s="25">
        <v>0</v>
      </c>
      <c r="G21" s="25">
        <v>0</v>
      </c>
      <c r="H21" s="17">
        <v>1</v>
      </c>
      <c r="I21" s="91">
        <v>0</v>
      </c>
      <c r="J21" s="89">
        <v>0</v>
      </c>
      <c r="M21" s="18">
        <v>32682158</v>
      </c>
      <c r="N21" s="18">
        <v>14</v>
      </c>
      <c r="O21" s="18">
        <f>M21*N21</f>
        <v>457550212</v>
      </c>
      <c r="S21" s="31">
        <f>7*0.8</f>
        <v>5.6000000000000005</v>
      </c>
    </row>
    <row r="22" spans="1:19" s="18" customFormat="1" x14ac:dyDescent="0.3">
      <c r="A22" s="22">
        <f t="shared" si="0"/>
        <v>4</v>
      </c>
      <c r="B22" s="16" t="s">
        <v>38</v>
      </c>
      <c r="C22" s="17" t="s">
        <v>21</v>
      </c>
      <c r="D22" s="25">
        <v>225</v>
      </c>
      <c r="E22" s="25">
        <v>150</v>
      </c>
      <c r="F22" s="25">
        <v>150</v>
      </c>
      <c r="G22" s="25">
        <v>150</v>
      </c>
      <c r="H22" s="17">
        <v>675</v>
      </c>
      <c r="I22" s="91">
        <v>0</v>
      </c>
      <c r="J22" s="89">
        <v>0</v>
      </c>
      <c r="M22" s="18">
        <v>29776641</v>
      </c>
      <c r="N22" s="18">
        <v>86</v>
      </c>
      <c r="O22" s="18">
        <f>M22*N22</f>
        <v>2560791126</v>
      </c>
    </row>
    <row r="23" spans="1:19" s="18" customFormat="1" x14ac:dyDescent="0.3">
      <c r="A23" s="22">
        <f t="shared" si="0"/>
        <v>5</v>
      </c>
      <c r="B23" s="24" t="s">
        <v>32</v>
      </c>
      <c r="C23" s="17" t="s">
        <v>18</v>
      </c>
      <c r="D23" s="25">
        <v>3</v>
      </c>
      <c r="E23" s="25">
        <v>2</v>
      </c>
      <c r="F23" s="25">
        <v>2</v>
      </c>
      <c r="G23" s="25">
        <v>2</v>
      </c>
      <c r="H23" s="25">
        <v>9</v>
      </c>
      <c r="I23" s="91">
        <v>0</v>
      </c>
      <c r="J23" s="89">
        <v>0</v>
      </c>
      <c r="M23" s="32">
        <f>O23-J29</f>
        <v>2832240000</v>
      </c>
      <c r="O23" s="18">
        <f>(37603-2200)*80*1000</f>
        <v>2832240000</v>
      </c>
    </row>
    <row r="24" spans="1:19" s="18" customFormat="1" x14ac:dyDescent="0.3">
      <c r="A24" s="22">
        <f t="shared" si="0"/>
        <v>6</v>
      </c>
      <c r="B24" s="24" t="s">
        <v>28</v>
      </c>
      <c r="C24" s="17" t="s">
        <v>18</v>
      </c>
      <c r="D24" s="25">
        <v>3</v>
      </c>
      <c r="E24" s="25">
        <v>2</v>
      </c>
      <c r="F24" s="25">
        <v>2</v>
      </c>
      <c r="G24" s="25">
        <v>2</v>
      </c>
      <c r="H24" s="25">
        <v>9</v>
      </c>
      <c r="I24" s="91">
        <v>0</v>
      </c>
      <c r="J24" s="89">
        <v>0</v>
      </c>
    </row>
    <row r="25" spans="1:19" s="18" customFormat="1" x14ac:dyDescent="0.3">
      <c r="A25" s="22">
        <f t="shared" si="0"/>
        <v>7</v>
      </c>
      <c r="B25" s="16" t="s">
        <v>27</v>
      </c>
      <c r="C25" s="17" t="s">
        <v>6</v>
      </c>
      <c r="D25" s="25">
        <v>45</v>
      </c>
      <c r="E25" s="25">
        <v>30</v>
      </c>
      <c r="F25" s="25">
        <v>30</v>
      </c>
      <c r="G25" s="25">
        <v>30</v>
      </c>
      <c r="H25" s="17">
        <v>135</v>
      </c>
      <c r="I25" s="91">
        <v>0</v>
      </c>
      <c r="J25" s="89">
        <v>0</v>
      </c>
      <c r="M25" s="18">
        <f>I25*24</f>
        <v>0</v>
      </c>
    </row>
    <row r="26" spans="1:19" s="18" customFormat="1" x14ac:dyDescent="0.3">
      <c r="A26" s="22">
        <f t="shared" si="0"/>
        <v>8</v>
      </c>
      <c r="B26" s="16" t="s">
        <v>19</v>
      </c>
      <c r="C26" s="17" t="s">
        <v>6</v>
      </c>
      <c r="D26" s="25">
        <v>105</v>
      </c>
      <c r="E26" s="25">
        <v>70</v>
      </c>
      <c r="F26" s="25">
        <v>70</v>
      </c>
      <c r="G26" s="25">
        <v>70</v>
      </c>
      <c r="H26" s="17">
        <v>315</v>
      </c>
      <c r="I26" s="91">
        <v>0</v>
      </c>
      <c r="J26" s="89">
        <v>0</v>
      </c>
      <c r="M26" s="18">
        <f>I26*24</f>
        <v>0</v>
      </c>
      <c r="N26" s="18">
        <f>M26-M25</f>
        <v>0</v>
      </c>
      <c r="P26" s="18">
        <v>15000</v>
      </c>
      <c r="Q26" s="18">
        <v>15000</v>
      </c>
    </row>
    <row r="27" spans="1:19" s="18" customFormat="1" x14ac:dyDescent="0.3">
      <c r="A27" s="22">
        <f t="shared" si="0"/>
        <v>9</v>
      </c>
      <c r="B27" s="16" t="s">
        <v>20</v>
      </c>
      <c r="C27" s="17" t="s">
        <v>6</v>
      </c>
      <c r="D27" s="25">
        <v>105</v>
      </c>
      <c r="E27" s="25">
        <v>70</v>
      </c>
      <c r="F27" s="25">
        <v>70</v>
      </c>
      <c r="G27" s="25">
        <v>70</v>
      </c>
      <c r="H27" s="17">
        <v>315</v>
      </c>
      <c r="I27" s="91">
        <v>0</v>
      </c>
      <c r="J27" s="89">
        <v>0</v>
      </c>
      <c r="M27" s="18">
        <f>I27*24</f>
        <v>0</v>
      </c>
      <c r="N27" s="18">
        <f>M27-M25</f>
        <v>0</v>
      </c>
      <c r="O27" s="18">
        <f>N27-N26</f>
        <v>0</v>
      </c>
    </row>
    <row r="28" spans="1:19" s="18" customFormat="1" x14ac:dyDescent="0.3">
      <c r="A28" s="22">
        <f t="shared" si="0"/>
        <v>10</v>
      </c>
      <c r="B28" s="16" t="s">
        <v>37</v>
      </c>
      <c r="C28" s="17" t="s">
        <v>6</v>
      </c>
      <c r="D28" s="25">
        <v>300</v>
      </c>
      <c r="E28" s="25">
        <v>200</v>
      </c>
      <c r="F28" s="25">
        <v>200</v>
      </c>
      <c r="G28" s="25">
        <v>200</v>
      </c>
      <c r="H28" s="17">
        <v>900</v>
      </c>
      <c r="I28" s="91">
        <v>0</v>
      </c>
      <c r="J28" s="89">
        <v>0</v>
      </c>
    </row>
    <row r="29" spans="1:19" s="18" customFormat="1" ht="19.5" thickBot="1" x14ac:dyDescent="0.35">
      <c r="A29" s="19"/>
      <c r="B29" s="20" t="s">
        <v>22</v>
      </c>
      <c r="C29" s="21"/>
      <c r="D29" s="21">
        <f>SUM(D19)</f>
        <v>3</v>
      </c>
      <c r="E29" s="21">
        <f t="shared" ref="E29:H29" si="1">SUM(E19)</f>
        <v>2</v>
      </c>
      <c r="F29" s="21">
        <f t="shared" si="1"/>
        <v>2</v>
      </c>
      <c r="G29" s="21">
        <f t="shared" si="1"/>
        <v>2</v>
      </c>
      <c r="H29" s="21">
        <f t="shared" si="1"/>
        <v>9</v>
      </c>
      <c r="I29" s="93">
        <v>0</v>
      </c>
      <c r="J29" s="92">
        <v>0</v>
      </c>
      <c r="N29" s="18">
        <f>SUM(N22:N22)</f>
        <v>86</v>
      </c>
      <c r="O29" s="18">
        <f>SUM(O22:O22)</f>
        <v>2560791126</v>
      </c>
      <c r="P29" s="18">
        <f>O29/N29</f>
        <v>29776641</v>
      </c>
    </row>
    <row r="30" spans="1:19" x14ac:dyDescent="0.3">
      <c r="A30" s="6"/>
      <c r="B30" s="7"/>
    </row>
    <row r="31" spans="1:19" ht="19.5" thickBot="1" x14ac:dyDescent="0.35">
      <c r="A31" s="8"/>
      <c r="B31" s="1" t="s">
        <v>102</v>
      </c>
      <c r="I31" s="9"/>
    </row>
    <row r="32" spans="1:19" ht="37.5" x14ac:dyDescent="0.3">
      <c r="A32" s="47" t="s">
        <v>8</v>
      </c>
      <c r="B32" s="48" t="s">
        <v>23</v>
      </c>
      <c r="C32" s="48" t="s">
        <v>9</v>
      </c>
      <c r="D32" s="46" t="s">
        <v>11</v>
      </c>
      <c r="E32" s="13"/>
      <c r="F32" s="9"/>
      <c r="G32" s="34"/>
      <c r="H32" s="37"/>
      <c r="I32" s="37"/>
      <c r="J32" s="35"/>
      <c r="M32" s="3">
        <v>0.9242424242424242</v>
      </c>
      <c r="N32" s="3">
        <f>ROUND(M32*I27,0)</f>
        <v>0</v>
      </c>
    </row>
    <row r="33" spans="1:10" s="18" customFormat="1" x14ac:dyDescent="0.3">
      <c r="A33" s="23">
        <v>1</v>
      </c>
      <c r="B33" s="24" t="s">
        <v>29</v>
      </c>
      <c r="C33" s="26" t="s">
        <v>18</v>
      </c>
      <c r="D33" s="80">
        <v>0</v>
      </c>
      <c r="E33" s="33"/>
      <c r="F33" s="33"/>
      <c r="G33" s="36"/>
      <c r="H33" s="36"/>
      <c r="I33" s="36"/>
      <c r="J33" s="36"/>
    </row>
    <row r="34" spans="1:10" s="18" customFormat="1" x14ac:dyDescent="0.3">
      <c r="A34" s="23">
        <v>2</v>
      </c>
      <c r="B34" s="24" t="s">
        <v>30</v>
      </c>
      <c r="C34" s="26" t="s">
        <v>18</v>
      </c>
      <c r="D34" s="80">
        <v>0</v>
      </c>
      <c r="E34" s="33"/>
      <c r="F34" s="33"/>
      <c r="G34" s="36"/>
      <c r="H34" s="36"/>
      <c r="I34" s="36"/>
      <c r="J34" s="36"/>
    </row>
    <row r="35" spans="1:10" s="18" customFormat="1" ht="38.25" thickBot="1" x14ac:dyDescent="0.35">
      <c r="A35" s="38">
        <v>3</v>
      </c>
      <c r="B35" s="39" t="s">
        <v>31</v>
      </c>
      <c r="C35" s="40" t="s">
        <v>18</v>
      </c>
      <c r="D35" s="80">
        <v>0</v>
      </c>
      <c r="E35" s="33"/>
      <c r="F35" s="33"/>
      <c r="G35" s="33"/>
      <c r="H35" s="33"/>
      <c r="I35" s="33"/>
      <c r="J35" s="33"/>
    </row>
    <row r="36" spans="1:10" x14ac:dyDescent="0.3">
      <c r="B36" s="8"/>
      <c r="C36" s="10"/>
      <c r="D36" s="10"/>
      <c r="E36" s="10"/>
      <c r="F36" s="14"/>
      <c r="G36" s="14"/>
      <c r="H36" s="14"/>
      <c r="I36" s="14"/>
    </row>
    <row r="37" spans="1:10" x14ac:dyDescent="0.3">
      <c r="B37" s="100" t="s">
        <v>24</v>
      </c>
      <c r="C37" s="100"/>
      <c r="D37" s="100"/>
      <c r="E37" s="100"/>
      <c r="F37" s="100"/>
      <c r="G37" s="100"/>
      <c r="H37" s="100"/>
      <c r="I37" s="100"/>
      <c r="J37" s="100"/>
    </row>
    <row r="38" spans="1:10" x14ac:dyDescent="0.3">
      <c r="B38" s="88" t="s">
        <v>110</v>
      </c>
      <c r="C38" s="83"/>
      <c r="D38" s="83"/>
      <c r="E38" s="83"/>
      <c r="F38" s="83"/>
      <c r="G38" s="83"/>
      <c r="H38" s="83"/>
      <c r="I38" s="83"/>
      <c r="J38" s="83"/>
    </row>
    <row r="39" spans="1:10" x14ac:dyDescent="0.3">
      <c r="B39" s="88" t="s">
        <v>111</v>
      </c>
      <c r="C39" s="83"/>
      <c r="D39" s="83"/>
      <c r="E39" s="83"/>
      <c r="F39" s="83"/>
      <c r="G39" s="83"/>
      <c r="H39" s="83"/>
      <c r="I39" s="83"/>
      <c r="J39" s="83"/>
    </row>
    <row r="40" spans="1:10" x14ac:dyDescent="0.3">
      <c r="B40" s="8" t="s">
        <v>112</v>
      </c>
      <c r="C40" s="10"/>
      <c r="D40" s="10"/>
      <c r="E40" s="10"/>
      <c r="F40" s="10"/>
      <c r="G40" s="11"/>
      <c r="H40" s="12"/>
      <c r="I40" s="12"/>
      <c r="J40" s="8"/>
    </row>
    <row r="41" spans="1:10" x14ac:dyDescent="0.3">
      <c r="B41" s="8" t="s">
        <v>113</v>
      </c>
      <c r="C41" s="10"/>
      <c r="D41" s="10"/>
      <c r="E41" s="10"/>
      <c r="F41" s="10"/>
      <c r="G41" s="11"/>
      <c r="H41" s="12"/>
      <c r="I41" s="12"/>
      <c r="J41" s="8"/>
    </row>
    <row r="42" spans="1:10" x14ac:dyDescent="0.3">
      <c r="B42" s="8" t="s">
        <v>114</v>
      </c>
      <c r="C42" s="10"/>
      <c r="D42" s="10"/>
      <c r="E42" s="10"/>
      <c r="F42" s="10"/>
      <c r="G42" s="11"/>
      <c r="H42" s="12"/>
      <c r="I42" s="12"/>
      <c r="J42" s="8"/>
    </row>
    <row r="43" spans="1:10" x14ac:dyDescent="0.3">
      <c r="B43" s="8"/>
      <c r="C43" s="10"/>
      <c r="D43" s="10"/>
      <c r="E43" s="10"/>
      <c r="F43" s="10"/>
      <c r="G43" s="11"/>
      <c r="H43" s="12"/>
      <c r="I43" s="12"/>
      <c r="J43" s="8"/>
    </row>
    <row r="44" spans="1:10" x14ac:dyDescent="0.3">
      <c r="B44" s="52" t="s">
        <v>107</v>
      </c>
      <c r="C44" s="14"/>
      <c r="D44" s="14"/>
      <c r="E44" s="14"/>
      <c r="F44" s="14"/>
      <c r="G44" s="14"/>
      <c r="H44" s="51"/>
      <c r="I44" s="51"/>
      <c r="J44" s="52"/>
    </row>
    <row r="45" spans="1:10" x14ac:dyDescent="0.3">
      <c r="B45" s="98" t="s">
        <v>45</v>
      </c>
      <c r="C45" s="98"/>
      <c r="D45" s="98"/>
      <c r="E45" s="98"/>
      <c r="F45" s="98"/>
      <c r="G45" s="98"/>
      <c r="H45" s="98"/>
      <c r="I45" s="98"/>
      <c r="J45" s="98"/>
    </row>
    <row r="46" spans="1:10" x14ac:dyDescent="0.3">
      <c r="B46" s="98" t="s">
        <v>46</v>
      </c>
      <c r="C46" s="98"/>
      <c r="D46" s="98"/>
      <c r="E46" s="98"/>
      <c r="F46" s="98"/>
      <c r="G46" s="98"/>
      <c r="H46" s="98"/>
      <c r="I46" s="98"/>
      <c r="J46" s="98"/>
    </row>
    <row r="47" spans="1:10" ht="18.75" customHeight="1" x14ac:dyDescent="0.3">
      <c r="B47" s="98" t="s">
        <v>47</v>
      </c>
      <c r="C47" s="98"/>
      <c r="D47" s="98"/>
      <c r="E47" s="98"/>
      <c r="F47" s="98"/>
      <c r="G47" s="98"/>
      <c r="H47" s="98"/>
      <c r="I47" s="98"/>
      <c r="J47" s="98"/>
    </row>
    <row r="48" spans="1:10" x14ac:dyDescent="0.3">
      <c r="B48" s="98" t="s">
        <v>48</v>
      </c>
      <c r="C48" s="98"/>
      <c r="D48" s="98"/>
      <c r="E48" s="98"/>
      <c r="F48" s="98"/>
      <c r="G48" s="98"/>
      <c r="H48" s="98"/>
      <c r="I48" s="98"/>
      <c r="J48" s="98"/>
    </row>
    <row r="49" spans="2:10" ht="18.75" customHeight="1" x14ac:dyDescent="0.3">
      <c r="B49" s="98" t="s">
        <v>49</v>
      </c>
      <c r="C49" s="98"/>
      <c r="D49" s="98"/>
      <c r="E49" s="98"/>
      <c r="F49" s="98"/>
      <c r="G49" s="98"/>
      <c r="H49" s="98"/>
      <c r="I49" s="98"/>
      <c r="J49" s="98"/>
    </row>
    <row r="50" spans="2:10" ht="18.75" customHeight="1" x14ac:dyDescent="0.3">
      <c r="B50" s="98" t="s">
        <v>50</v>
      </c>
      <c r="C50" s="98"/>
      <c r="D50" s="98"/>
      <c r="E50" s="98"/>
      <c r="F50" s="98"/>
      <c r="G50" s="98"/>
      <c r="H50" s="98"/>
      <c r="I50" s="98"/>
      <c r="J50" s="98"/>
    </row>
    <row r="51" spans="2:10" ht="18.75" customHeight="1" x14ac:dyDescent="0.3">
      <c r="B51" s="98" t="s">
        <v>56</v>
      </c>
      <c r="C51" s="98"/>
      <c r="D51" s="98"/>
      <c r="E51" s="98"/>
      <c r="F51" s="98"/>
      <c r="G51" s="98"/>
      <c r="H51" s="98"/>
      <c r="I51" s="98"/>
      <c r="J51" s="98"/>
    </row>
    <row r="52" spans="2:10" ht="18.75" customHeight="1" x14ac:dyDescent="0.3">
      <c r="B52" s="98" t="s">
        <v>57</v>
      </c>
      <c r="C52" s="98"/>
      <c r="D52" s="98"/>
      <c r="E52" s="98"/>
      <c r="F52" s="98"/>
      <c r="G52" s="98"/>
      <c r="H52" s="98"/>
      <c r="I52" s="98"/>
      <c r="J52" s="98"/>
    </row>
    <row r="53" spans="2:10" x14ac:dyDescent="0.3">
      <c r="B53" s="98" t="s">
        <v>58</v>
      </c>
      <c r="C53" s="98"/>
      <c r="D53" s="98"/>
      <c r="E53" s="98"/>
      <c r="F53" s="98"/>
      <c r="G53" s="98"/>
      <c r="H53" s="98"/>
      <c r="I53" s="98"/>
      <c r="J53" s="98"/>
    </row>
    <row r="54" spans="2:10" x14ac:dyDescent="0.3">
      <c r="B54" s="98" t="s">
        <v>51</v>
      </c>
      <c r="C54" s="98"/>
      <c r="D54" s="98"/>
      <c r="E54" s="98"/>
      <c r="F54" s="98"/>
      <c r="G54" s="98"/>
      <c r="H54" s="98"/>
      <c r="I54" s="98"/>
      <c r="J54" s="98"/>
    </row>
    <row r="55" spans="2:10" ht="18.75" customHeight="1" x14ac:dyDescent="0.3">
      <c r="B55" s="98" t="s">
        <v>53</v>
      </c>
      <c r="C55" s="98"/>
      <c r="D55" s="98"/>
      <c r="E55" s="98"/>
      <c r="F55" s="98"/>
      <c r="G55" s="98"/>
      <c r="H55" s="98"/>
      <c r="I55" s="98"/>
      <c r="J55" s="98"/>
    </row>
    <row r="56" spans="2:10" x14ac:dyDescent="0.3">
      <c r="B56" s="98" t="s">
        <v>54</v>
      </c>
      <c r="C56" s="98"/>
      <c r="D56" s="98"/>
      <c r="E56" s="98"/>
      <c r="F56" s="98"/>
      <c r="G56" s="98"/>
      <c r="H56" s="98"/>
      <c r="I56" s="98"/>
      <c r="J56" s="98"/>
    </row>
    <row r="57" spans="2:10" ht="38.25" customHeight="1" x14ac:dyDescent="0.3">
      <c r="B57" s="98" t="s">
        <v>55</v>
      </c>
      <c r="C57" s="98"/>
      <c r="D57" s="98"/>
      <c r="E57" s="98"/>
      <c r="F57" s="98"/>
      <c r="G57" s="98"/>
      <c r="H57" s="98"/>
      <c r="I57" s="98"/>
      <c r="J57" s="98"/>
    </row>
    <row r="58" spans="2:10" x14ac:dyDescent="0.3">
      <c r="B58" s="98" t="s">
        <v>52</v>
      </c>
      <c r="C58" s="98"/>
      <c r="D58" s="98"/>
      <c r="E58" s="98"/>
      <c r="F58" s="98"/>
      <c r="G58" s="98"/>
      <c r="H58" s="98"/>
      <c r="I58" s="98"/>
      <c r="J58" s="98"/>
    </row>
    <row r="59" spans="2:10" x14ac:dyDescent="0.3">
      <c r="B59" s="98" t="s">
        <v>59</v>
      </c>
      <c r="C59" s="98"/>
      <c r="D59" s="98"/>
      <c r="E59" s="98"/>
      <c r="F59" s="98"/>
      <c r="G59" s="98"/>
      <c r="H59" s="98"/>
      <c r="I59" s="98"/>
      <c r="J59" s="98"/>
    </row>
    <row r="60" spans="2:10" x14ac:dyDescent="0.3">
      <c r="B60" s="82"/>
      <c r="C60" s="82"/>
      <c r="D60" s="82"/>
      <c r="E60" s="82"/>
      <c r="F60" s="82"/>
      <c r="G60" s="82"/>
      <c r="H60" s="82"/>
      <c r="I60" s="82"/>
      <c r="J60" s="82"/>
    </row>
    <row r="61" spans="2:10" x14ac:dyDescent="0.3">
      <c r="B61" s="50" t="s">
        <v>108</v>
      </c>
      <c r="C61" s="82"/>
      <c r="D61" s="82"/>
      <c r="E61" s="82"/>
      <c r="F61" s="82"/>
      <c r="G61" s="82"/>
      <c r="H61" s="82"/>
      <c r="I61" s="82"/>
      <c r="J61" s="82"/>
    </row>
    <row r="62" spans="2:10" x14ac:dyDescent="0.3">
      <c r="B62" s="98" t="s">
        <v>60</v>
      </c>
      <c r="C62" s="98"/>
      <c r="D62" s="98"/>
      <c r="E62" s="98"/>
      <c r="F62" s="98"/>
      <c r="G62" s="98"/>
      <c r="H62" s="98"/>
      <c r="I62" s="98"/>
      <c r="J62" s="98"/>
    </row>
    <row r="63" spans="2:10" x14ac:dyDescent="0.3">
      <c r="B63" s="98" t="s">
        <v>61</v>
      </c>
      <c r="C63" s="98"/>
      <c r="D63" s="98"/>
      <c r="E63" s="98"/>
      <c r="F63" s="98"/>
      <c r="G63" s="98"/>
      <c r="H63" s="98"/>
      <c r="I63" s="98"/>
      <c r="J63" s="98"/>
    </row>
    <row r="64" spans="2:10" x14ac:dyDescent="0.3">
      <c r="B64" s="98" t="s">
        <v>62</v>
      </c>
      <c r="C64" s="98"/>
      <c r="D64" s="98"/>
      <c r="E64" s="98"/>
      <c r="F64" s="98"/>
      <c r="G64" s="98"/>
      <c r="H64" s="98"/>
      <c r="I64" s="98"/>
      <c r="J64" s="98"/>
    </row>
    <row r="65" spans="2:10" x14ac:dyDescent="0.3">
      <c r="B65" s="98" t="s">
        <v>63</v>
      </c>
      <c r="C65" s="98"/>
      <c r="D65" s="98"/>
      <c r="E65" s="98"/>
      <c r="F65" s="98"/>
      <c r="G65" s="98"/>
      <c r="H65" s="98"/>
      <c r="I65" s="98"/>
      <c r="J65" s="98"/>
    </row>
    <row r="66" spans="2:10" ht="37.5" customHeight="1" x14ac:dyDescent="0.3">
      <c r="B66" s="98" t="s">
        <v>64</v>
      </c>
      <c r="C66" s="98"/>
      <c r="D66" s="98"/>
      <c r="E66" s="98"/>
      <c r="F66" s="98"/>
      <c r="G66" s="98"/>
      <c r="H66" s="98"/>
      <c r="I66" s="98"/>
      <c r="J66" s="98"/>
    </row>
    <row r="67" spans="2:10" x14ac:dyDescent="0.3">
      <c r="B67" s="53"/>
      <c r="C67" s="82"/>
      <c r="D67" s="82"/>
      <c r="E67" s="82"/>
      <c r="F67" s="82"/>
      <c r="G67" s="82"/>
      <c r="H67" s="82"/>
      <c r="I67" s="82"/>
      <c r="J67" s="82"/>
    </row>
    <row r="68" spans="2:10" ht="66" customHeight="1" x14ac:dyDescent="0.3">
      <c r="B68" s="99" t="s">
        <v>109</v>
      </c>
      <c r="C68" s="99"/>
      <c r="D68" s="99"/>
      <c r="E68" s="99"/>
      <c r="F68" s="99"/>
      <c r="G68" s="99"/>
      <c r="H68" s="99"/>
      <c r="I68" s="99"/>
      <c r="J68" s="99"/>
    </row>
    <row r="69" spans="2:10" x14ac:dyDescent="0.3">
      <c r="B69" s="65"/>
      <c r="C69" s="10"/>
      <c r="D69" s="10"/>
      <c r="E69" s="10"/>
      <c r="G69" s="11"/>
      <c r="H69" s="12"/>
      <c r="I69" s="12"/>
      <c r="J69" s="8"/>
    </row>
    <row r="70" spans="2:10" x14ac:dyDescent="0.3">
      <c r="E70" s="3"/>
    </row>
    <row r="71" spans="2:10" x14ac:dyDescent="0.3">
      <c r="B71" s="74" t="s">
        <v>73</v>
      </c>
      <c r="C71" s="10"/>
      <c r="D71" s="10"/>
      <c r="E71" s="10"/>
      <c r="F71" s="10"/>
      <c r="G71" s="11"/>
      <c r="H71" s="12"/>
    </row>
    <row r="72" spans="2:10" x14ac:dyDescent="0.3">
      <c r="B72" s="8"/>
      <c r="C72" s="10"/>
      <c r="D72" s="10"/>
      <c r="E72" s="10"/>
      <c r="F72" s="10"/>
      <c r="G72" s="11"/>
      <c r="H72" s="12"/>
    </row>
    <row r="73" spans="2:10" x14ac:dyDescent="0.3">
      <c r="B73" s="75"/>
      <c r="C73" s="75"/>
      <c r="D73" s="75"/>
      <c r="E73" s="75"/>
      <c r="F73" s="75"/>
      <c r="G73" s="75"/>
      <c r="H73" s="2"/>
    </row>
    <row r="74" spans="2:10" ht="41.25" customHeight="1" x14ac:dyDescent="0.3">
      <c r="B74" s="117" t="s">
        <v>96</v>
      </c>
      <c r="C74" s="118"/>
      <c r="D74" s="118"/>
      <c r="E74" s="118"/>
      <c r="F74" s="118"/>
      <c r="G74" s="118"/>
      <c r="H74" s="118"/>
    </row>
    <row r="75" spans="2:10" ht="46.5" customHeight="1" x14ac:dyDescent="0.3">
      <c r="B75" s="119" t="s">
        <v>97</v>
      </c>
      <c r="C75" s="118"/>
      <c r="D75" s="118"/>
      <c r="E75" s="118"/>
      <c r="F75" s="118"/>
      <c r="G75" s="118"/>
      <c r="H75" s="118"/>
    </row>
    <row r="76" spans="2:10" ht="43.5" customHeight="1" x14ac:dyDescent="0.3">
      <c r="B76" s="119" t="s">
        <v>98</v>
      </c>
      <c r="C76" s="118"/>
      <c r="D76" s="118"/>
      <c r="E76" s="118"/>
      <c r="F76" s="118"/>
      <c r="G76" s="118"/>
      <c r="H76" s="118"/>
    </row>
    <row r="77" spans="2:10" x14ac:dyDescent="0.3">
      <c r="B77" s="3" t="s">
        <v>77</v>
      </c>
      <c r="C77" s="79"/>
      <c r="D77" s="79"/>
      <c r="E77" s="79"/>
      <c r="F77" s="79"/>
      <c r="G77" s="79"/>
      <c r="H77" s="79"/>
    </row>
  </sheetData>
  <mergeCells count="42">
    <mergeCell ref="B62:J62"/>
    <mergeCell ref="B64:J64"/>
    <mergeCell ref="B65:J65"/>
    <mergeCell ref="B66:J66"/>
    <mergeCell ref="B68:J68"/>
    <mergeCell ref="B63:J63"/>
    <mergeCell ref="A1:I1"/>
    <mergeCell ref="A2:I2"/>
    <mergeCell ref="A3:I3"/>
    <mergeCell ref="A4:I4"/>
    <mergeCell ref="A5:B5"/>
    <mergeCell ref="G5:I5"/>
    <mergeCell ref="B56:J56"/>
    <mergeCell ref="J17:J18"/>
    <mergeCell ref="B37:J37"/>
    <mergeCell ref="B52:J52"/>
    <mergeCell ref="A6:I6"/>
    <mergeCell ref="A8:I8"/>
    <mergeCell ref="A10:I10"/>
    <mergeCell ref="A12:I12"/>
    <mergeCell ref="A13:I13"/>
    <mergeCell ref="A17:A18"/>
    <mergeCell ref="B17:B18"/>
    <mergeCell ref="C17:C18"/>
    <mergeCell ref="D17:H17"/>
    <mergeCell ref="I17:I18"/>
    <mergeCell ref="B74:H74"/>
    <mergeCell ref="B75:H75"/>
    <mergeCell ref="B76:H76"/>
    <mergeCell ref="B59:J59"/>
    <mergeCell ref="B45:J45"/>
    <mergeCell ref="B46:J46"/>
    <mergeCell ref="B47:J47"/>
    <mergeCell ref="B48:J48"/>
    <mergeCell ref="B49:J49"/>
    <mergeCell ref="B50:J50"/>
    <mergeCell ref="B51:J51"/>
    <mergeCell ref="B53:J53"/>
    <mergeCell ref="B54:J54"/>
    <mergeCell ref="B55:J55"/>
    <mergeCell ref="B57:J57"/>
    <mergeCell ref="B58:J58"/>
  </mergeCells>
  <printOptions horizontalCentered="1"/>
  <pageMargins left="0.19685039370078741" right="0.19685039370078741" top="0.19685039370078741" bottom="0.19685039370078741" header="0.51181102362204722" footer="0.51181102362204722"/>
  <pageSetup paperSize="9" scale="4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S77"/>
  <sheetViews>
    <sheetView zoomScale="55" zoomScaleNormal="55" workbookViewId="0">
      <selection activeCell="H29" sqref="H29"/>
    </sheetView>
  </sheetViews>
  <sheetFormatPr defaultRowHeight="18.75" x14ac:dyDescent="0.3"/>
  <cols>
    <col min="1" max="1" width="9.42578125" style="3" customWidth="1"/>
    <col min="2" max="2" width="82.7109375" style="3" customWidth="1"/>
    <col min="3" max="3" width="15.7109375" style="1" bestFit="1" customWidth="1"/>
    <col min="4" max="4" width="17.7109375" style="1" customWidth="1"/>
    <col min="5" max="8" width="16.7109375" style="1" customWidth="1"/>
    <col min="9" max="9" width="23.140625" style="1" customWidth="1"/>
    <col min="10" max="10" width="22.7109375" style="3" customWidth="1"/>
    <col min="11" max="11" width="10.85546875" style="3" customWidth="1"/>
    <col min="12" max="12" width="9.140625" style="3"/>
    <col min="13" max="13" width="19.5703125" style="3" hidden="1" customWidth="1"/>
    <col min="14" max="14" width="13.7109375" style="3" hidden="1" customWidth="1"/>
    <col min="15" max="15" width="20.42578125" style="3" hidden="1" customWidth="1"/>
    <col min="16" max="16" width="17" style="3" hidden="1" customWidth="1"/>
    <col min="17" max="17" width="12.28515625" style="3" hidden="1" customWidth="1"/>
    <col min="18" max="18" width="0" style="3" hidden="1" customWidth="1"/>
    <col min="19" max="19" width="9.7109375" style="3" hidden="1" customWidth="1"/>
    <col min="20" max="20" width="0" style="3" hidden="1" customWidth="1"/>
    <col min="21" max="252" width="9.140625" style="3"/>
    <col min="253" max="253" width="7" style="3" customWidth="1"/>
    <col min="254" max="254" width="49.140625" style="3" customWidth="1"/>
    <col min="255" max="255" width="11" style="3" customWidth="1"/>
    <col min="256" max="258" width="12.140625" style="3" customWidth="1"/>
    <col min="259" max="259" width="11" style="3" customWidth="1"/>
    <col min="260" max="260" width="11.85546875" style="3" customWidth="1"/>
    <col min="261" max="261" width="12.7109375" style="3" customWidth="1"/>
    <col min="262" max="262" width="9.140625" style="3"/>
    <col min="263" max="263" width="10.85546875" style="3" customWidth="1"/>
    <col min="264" max="508" width="9.140625" style="3"/>
    <col min="509" max="509" width="7" style="3" customWidth="1"/>
    <col min="510" max="510" width="49.140625" style="3" customWidth="1"/>
    <col min="511" max="511" width="11" style="3" customWidth="1"/>
    <col min="512" max="514" width="12.140625" style="3" customWidth="1"/>
    <col min="515" max="515" width="11" style="3" customWidth="1"/>
    <col min="516" max="516" width="11.85546875" style="3" customWidth="1"/>
    <col min="517" max="517" width="12.7109375" style="3" customWidth="1"/>
    <col min="518" max="518" width="9.140625" style="3"/>
    <col min="519" max="519" width="10.85546875" style="3" customWidth="1"/>
    <col min="520" max="764" width="9.140625" style="3"/>
    <col min="765" max="765" width="7" style="3" customWidth="1"/>
    <col min="766" max="766" width="49.140625" style="3" customWidth="1"/>
    <col min="767" max="767" width="11" style="3" customWidth="1"/>
    <col min="768" max="770" width="12.140625" style="3" customWidth="1"/>
    <col min="771" max="771" width="11" style="3" customWidth="1"/>
    <col min="772" max="772" width="11.85546875" style="3" customWidth="1"/>
    <col min="773" max="773" width="12.7109375" style="3" customWidth="1"/>
    <col min="774" max="774" width="9.140625" style="3"/>
    <col min="775" max="775" width="10.85546875" style="3" customWidth="1"/>
    <col min="776" max="1020" width="9.140625" style="3"/>
    <col min="1021" max="1021" width="7" style="3" customWidth="1"/>
    <col min="1022" max="1022" width="49.140625" style="3" customWidth="1"/>
    <col min="1023" max="1023" width="11" style="3" customWidth="1"/>
    <col min="1024" max="1026" width="12.140625" style="3" customWidth="1"/>
    <col min="1027" max="1027" width="11" style="3" customWidth="1"/>
    <col min="1028" max="1028" width="11.85546875" style="3" customWidth="1"/>
    <col min="1029" max="1029" width="12.7109375" style="3" customWidth="1"/>
    <col min="1030" max="1030" width="9.140625" style="3"/>
    <col min="1031" max="1031" width="10.85546875" style="3" customWidth="1"/>
    <col min="1032" max="1276" width="9.140625" style="3"/>
    <col min="1277" max="1277" width="7" style="3" customWidth="1"/>
    <col min="1278" max="1278" width="49.140625" style="3" customWidth="1"/>
    <col min="1279" max="1279" width="11" style="3" customWidth="1"/>
    <col min="1280" max="1282" width="12.140625" style="3" customWidth="1"/>
    <col min="1283" max="1283" width="11" style="3" customWidth="1"/>
    <col min="1284" max="1284" width="11.85546875" style="3" customWidth="1"/>
    <col min="1285" max="1285" width="12.7109375" style="3" customWidth="1"/>
    <col min="1286" max="1286" width="9.140625" style="3"/>
    <col min="1287" max="1287" width="10.85546875" style="3" customWidth="1"/>
    <col min="1288" max="1532" width="9.140625" style="3"/>
    <col min="1533" max="1533" width="7" style="3" customWidth="1"/>
    <col min="1534" max="1534" width="49.140625" style="3" customWidth="1"/>
    <col min="1535" max="1535" width="11" style="3" customWidth="1"/>
    <col min="1536" max="1538" width="12.140625" style="3" customWidth="1"/>
    <col min="1539" max="1539" width="11" style="3" customWidth="1"/>
    <col min="1540" max="1540" width="11.85546875" style="3" customWidth="1"/>
    <col min="1541" max="1541" width="12.7109375" style="3" customWidth="1"/>
    <col min="1542" max="1542" width="9.140625" style="3"/>
    <col min="1543" max="1543" width="10.85546875" style="3" customWidth="1"/>
    <col min="1544" max="1788" width="9.140625" style="3"/>
    <col min="1789" max="1789" width="7" style="3" customWidth="1"/>
    <col min="1790" max="1790" width="49.140625" style="3" customWidth="1"/>
    <col min="1791" max="1791" width="11" style="3" customWidth="1"/>
    <col min="1792" max="1794" width="12.140625" style="3" customWidth="1"/>
    <col min="1795" max="1795" width="11" style="3" customWidth="1"/>
    <col min="1796" max="1796" width="11.85546875" style="3" customWidth="1"/>
    <col min="1797" max="1797" width="12.7109375" style="3" customWidth="1"/>
    <col min="1798" max="1798" width="9.140625" style="3"/>
    <col min="1799" max="1799" width="10.85546875" style="3" customWidth="1"/>
    <col min="1800" max="2044" width="9.140625" style="3"/>
    <col min="2045" max="2045" width="7" style="3" customWidth="1"/>
    <col min="2046" max="2046" width="49.140625" style="3" customWidth="1"/>
    <col min="2047" max="2047" width="11" style="3" customWidth="1"/>
    <col min="2048" max="2050" width="12.140625" style="3" customWidth="1"/>
    <col min="2051" max="2051" width="11" style="3" customWidth="1"/>
    <col min="2052" max="2052" width="11.85546875" style="3" customWidth="1"/>
    <col min="2053" max="2053" width="12.7109375" style="3" customWidth="1"/>
    <col min="2054" max="2054" width="9.140625" style="3"/>
    <col min="2055" max="2055" width="10.85546875" style="3" customWidth="1"/>
    <col min="2056" max="2300" width="9.140625" style="3"/>
    <col min="2301" max="2301" width="7" style="3" customWidth="1"/>
    <col min="2302" max="2302" width="49.140625" style="3" customWidth="1"/>
    <col min="2303" max="2303" width="11" style="3" customWidth="1"/>
    <col min="2304" max="2306" width="12.140625" style="3" customWidth="1"/>
    <col min="2307" max="2307" width="11" style="3" customWidth="1"/>
    <col min="2308" max="2308" width="11.85546875" style="3" customWidth="1"/>
    <col min="2309" max="2309" width="12.7109375" style="3" customWidth="1"/>
    <col min="2310" max="2310" width="9.140625" style="3"/>
    <col min="2311" max="2311" width="10.85546875" style="3" customWidth="1"/>
    <col min="2312" max="2556" width="9.140625" style="3"/>
    <col min="2557" max="2557" width="7" style="3" customWidth="1"/>
    <col min="2558" max="2558" width="49.140625" style="3" customWidth="1"/>
    <col min="2559" max="2559" width="11" style="3" customWidth="1"/>
    <col min="2560" max="2562" width="12.140625" style="3" customWidth="1"/>
    <col min="2563" max="2563" width="11" style="3" customWidth="1"/>
    <col min="2564" max="2564" width="11.85546875" style="3" customWidth="1"/>
    <col min="2565" max="2565" width="12.7109375" style="3" customWidth="1"/>
    <col min="2566" max="2566" width="9.140625" style="3"/>
    <col min="2567" max="2567" width="10.85546875" style="3" customWidth="1"/>
    <col min="2568" max="2812" width="9.140625" style="3"/>
    <col min="2813" max="2813" width="7" style="3" customWidth="1"/>
    <col min="2814" max="2814" width="49.140625" style="3" customWidth="1"/>
    <col min="2815" max="2815" width="11" style="3" customWidth="1"/>
    <col min="2816" max="2818" width="12.140625" style="3" customWidth="1"/>
    <col min="2819" max="2819" width="11" style="3" customWidth="1"/>
    <col min="2820" max="2820" width="11.85546875" style="3" customWidth="1"/>
    <col min="2821" max="2821" width="12.7109375" style="3" customWidth="1"/>
    <col min="2822" max="2822" width="9.140625" style="3"/>
    <col min="2823" max="2823" width="10.85546875" style="3" customWidth="1"/>
    <col min="2824" max="3068" width="9.140625" style="3"/>
    <col min="3069" max="3069" width="7" style="3" customWidth="1"/>
    <col min="3070" max="3070" width="49.140625" style="3" customWidth="1"/>
    <col min="3071" max="3071" width="11" style="3" customWidth="1"/>
    <col min="3072" max="3074" width="12.140625" style="3" customWidth="1"/>
    <col min="3075" max="3075" width="11" style="3" customWidth="1"/>
    <col min="3076" max="3076" width="11.85546875" style="3" customWidth="1"/>
    <col min="3077" max="3077" width="12.7109375" style="3" customWidth="1"/>
    <col min="3078" max="3078" width="9.140625" style="3"/>
    <col min="3079" max="3079" width="10.85546875" style="3" customWidth="1"/>
    <col min="3080" max="3324" width="9.140625" style="3"/>
    <col min="3325" max="3325" width="7" style="3" customWidth="1"/>
    <col min="3326" max="3326" width="49.140625" style="3" customWidth="1"/>
    <col min="3327" max="3327" width="11" style="3" customWidth="1"/>
    <col min="3328" max="3330" width="12.140625" style="3" customWidth="1"/>
    <col min="3331" max="3331" width="11" style="3" customWidth="1"/>
    <col min="3332" max="3332" width="11.85546875" style="3" customWidth="1"/>
    <col min="3333" max="3333" width="12.7109375" style="3" customWidth="1"/>
    <col min="3334" max="3334" width="9.140625" style="3"/>
    <col min="3335" max="3335" width="10.85546875" style="3" customWidth="1"/>
    <col min="3336" max="3580" width="9.140625" style="3"/>
    <col min="3581" max="3581" width="7" style="3" customWidth="1"/>
    <col min="3582" max="3582" width="49.140625" style="3" customWidth="1"/>
    <col min="3583" max="3583" width="11" style="3" customWidth="1"/>
    <col min="3584" max="3586" width="12.140625" style="3" customWidth="1"/>
    <col min="3587" max="3587" width="11" style="3" customWidth="1"/>
    <col min="3588" max="3588" width="11.85546875" style="3" customWidth="1"/>
    <col min="3589" max="3589" width="12.7109375" style="3" customWidth="1"/>
    <col min="3590" max="3590" width="9.140625" style="3"/>
    <col min="3591" max="3591" width="10.85546875" style="3" customWidth="1"/>
    <col min="3592" max="3836" width="9.140625" style="3"/>
    <col min="3837" max="3837" width="7" style="3" customWidth="1"/>
    <col min="3838" max="3838" width="49.140625" style="3" customWidth="1"/>
    <col min="3839" max="3839" width="11" style="3" customWidth="1"/>
    <col min="3840" max="3842" width="12.140625" style="3" customWidth="1"/>
    <col min="3843" max="3843" width="11" style="3" customWidth="1"/>
    <col min="3844" max="3844" width="11.85546875" style="3" customWidth="1"/>
    <col min="3845" max="3845" width="12.7109375" style="3" customWidth="1"/>
    <col min="3846" max="3846" width="9.140625" style="3"/>
    <col min="3847" max="3847" width="10.85546875" style="3" customWidth="1"/>
    <col min="3848" max="4092" width="9.140625" style="3"/>
    <col min="4093" max="4093" width="7" style="3" customWidth="1"/>
    <col min="4094" max="4094" width="49.140625" style="3" customWidth="1"/>
    <col min="4095" max="4095" width="11" style="3" customWidth="1"/>
    <col min="4096" max="4098" width="12.140625" style="3" customWidth="1"/>
    <col min="4099" max="4099" width="11" style="3" customWidth="1"/>
    <col min="4100" max="4100" width="11.85546875" style="3" customWidth="1"/>
    <col min="4101" max="4101" width="12.7109375" style="3" customWidth="1"/>
    <col min="4102" max="4102" width="9.140625" style="3"/>
    <col min="4103" max="4103" width="10.85546875" style="3" customWidth="1"/>
    <col min="4104" max="4348" width="9.140625" style="3"/>
    <col min="4349" max="4349" width="7" style="3" customWidth="1"/>
    <col min="4350" max="4350" width="49.140625" style="3" customWidth="1"/>
    <col min="4351" max="4351" width="11" style="3" customWidth="1"/>
    <col min="4352" max="4354" width="12.140625" style="3" customWidth="1"/>
    <col min="4355" max="4355" width="11" style="3" customWidth="1"/>
    <col min="4356" max="4356" width="11.85546875" style="3" customWidth="1"/>
    <col min="4357" max="4357" width="12.7109375" style="3" customWidth="1"/>
    <col min="4358" max="4358" width="9.140625" style="3"/>
    <col min="4359" max="4359" width="10.85546875" style="3" customWidth="1"/>
    <col min="4360" max="4604" width="9.140625" style="3"/>
    <col min="4605" max="4605" width="7" style="3" customWidth="1"/>
    <col min="4606" max="4606" width="49.140625" style="3" customWidth="1"/>
    <col min="4607" max="4607" width="11" style="3" customWidth="1"/>
    <col min="4608" max="4610" width="12.140625" style="3" customWidth="1"/>
    <col min="4611" max="4611" width="11" style="3" customWidth="1"/>
    <col min="4612" max="4612" width="11.85546875" style="3" customWidth="1"/>
    <col min="4613" max="4613" width="12.7109375" style="3" customWidth="1"/>
    <col min="4614" max="4614" width="9.140625" style="3"/>
    <col min="4615" max="4615" width="10.85546875" style="3" customWidth="1"/>
    <col min="4616" max="4860" width="9.140625" style="3"/>
    <col min="4861" max="4861" width="7" style="3" customWidth="1"/>
    <col min="4862" max="4862" width="49.140625" style="3" customWidth="1"/>
    <col min="4863" max="4863" width="11" style="3" customWidth="1"/>
    <col min="4864" max="4866" width="12.140625" style="3" customWidth="1"/>
    <col min="4867" max="4867" width="11" style="3" customWidth="1"/>
    <col min="4868" max="4868" width="11.85546875" style="3" customWidth="1"/>
    <col min="4869" max="4869" width="12.7109375" style="3" customWidth="1"/>
    <col min="4870" max="4870" width="9.140625" style="3"/>
    <col min="4871" max="4871" width="10.85546875" style="3" customWidth="1"/>
    <col min="4872" max="5116" width="9.140625" style="3"/>
    <col min="5117" max="5117" width="7" style="3" customWidth="1"/>
    <col min="5118" max="5118" width="49.140625" style="3" customWidth="1"/>
    <col min="5119" max="5119" width="11" style="3" customWidth="1"/>
    <col min="5120" max="5122" width="12.140625" style="3" customWidth="1"/>
    <col min="5123" max="5123" width="11" style="3" customWidth="1"/>
    <col min="5124" max="5124" width="11.85546875" style="3" customWidth="1"/>
    <col min="5125" max="5125" width="12.7109375" style="3" customWidth="1"/>
    <col min="5126" max="5126" width="9.140625" style="3"/>
    <col min="5127" max="5127" width="10.85546875" style="3" customWidth="1"/>
    <col min="5128" max="5372" width="9.140625" style="3"/>
    <col min="5373" max="5373" width="7" style="3" customWidth="1"/>
    <col min="5374" max="5374" width="49.140625" style="3" customWidth="1"/>
    <col min="5375" max="5375" width="11" style="3" customWidth="1"/>
    <col min="5376" max="5378" width="12.140625" style="3" customWidth="1"/>
    <col min="5379" max="5379" width="11" style="3" customWidth="1"/>
    <col min="5380" max="5380" width="11.85546875" style="3" customWidth="1"/>
    <col min="5381" max="5381" width="12.7109375" style="3" customWidth="1"/>
    <col min="5382" max="5382" width="9.140625" style="3"/>
    <col min="5383" max="5383" width="10.85546875" style="3" customWidth="1"/>
    <col min="5384" max="5628" width="9.140625" style="3"/>
    <col min="5629" max="5629" width="7" style="3" customWidth="1"/>
    <col min="5630" max="5630" width="49.140625" style="3" customWidth="1"/>
    <col min="5631" max="5631" width="11" style="3" customWidth="1"/>
    <col min="5632" max="5634" width="12.140625" style="3" customWidth="1"/>
    <col min="5635" max="5635" width="11" style="3" customWidth="1"/>
    <col min="5636" max="5636" width="11.85546875" style="3" customWidth="1"/>
    <col min="5637" max="5637" width="12.7109375" style="3" customWidth="1"/>
    <col min="5638" max="5638" width="9.140625" style="3"/>
    <col min="5639" max="5639" width="10.85546875" style="3" customWidth="1"/>
    <col min="5640" max="5884" width="9.140625" style="3"/>
    <col min="5885" max="5885" width="7" style="3" customWidth="1"/>
    <col min="5886" max="5886" width="49.140625" style="3" customWidth="1"/>
    <col min="5887" max="5887" width="11" style="3" customWidth="1"/>
    <col min="5888" max="5890" width="12.140625" style="3" customWidth="1"/>
    <col min="5891" max="5891" width="11" style="3" customWidth="1"/>
    <col min="5892" max="5892" width="11.85546875" style="3" customWidth="1"/>
    <col min="5893" max="5893" width="12.7109375" style="3" customWidth="1"/>
    <col min="5894" max="5894" width="9.140625" style="3"/>
    <col min="5895" max="5895" width="10.85546875" style="3" customWidth="1"/>
    <col min="5896" max="6140" width="9.140625" style="3"/>
    <col min="6141" max="6141" width="7" style="3" customWidth="1"/>
    <col min="6142" max="6142" width="49.140625" style="3" customWidth="1"/>
    <col min="6143" max="6143" width="11" style="3" customWidth="1"/>
    <col min="6144" max="6146" width="12.140625" style="3" customWidth="1"/>
    <col min="6147" max="6147" width="11" style="3" customWidth="1"/>
    <col min="6148" max="6148" width="11.85546875" style="3" customWidth="1"/>
    <col min="6149" max="6149" width="12.7109375" style="3" customWidth="1"/>
    <col min="6150" max="6150" width="9.140625" style="3"/>
    <col min="6151" max="6151" width="10.85546875" style="3" customWidth="1"/>
    <col min="6152" max="6396" width="9.140625" style="3"/>
    <col min="6397" max="6397" width="7" style="3" customWidth="1"/>
    <col min="6398" max="6398" width="49.140625" style="3" customWidth="1"/>
    <col min="6399" max="6399" width="11" style="3" customWidth="1"/>
    <col min="6400" max="6402" width="12.140625" style="3" customWidth="1"/>
    <col min="6403" max="6403" width="11" style="3" customWidth="1"/>
    <col min="6404" max="6404" width="11.85546875" style="3" customWidth="1"/>
    <col min="6405" max="6405" width="12.7109375" style="3" customWidth="1"/>
    <col min="6406" max="6406" width="9.140625" style="3"/>
    <col min="6407" max="6407" width="10.85546875" style="3" customWidth="1"/>
    <col min="6408" max="6652" width="9.140625" style="3"/>
    <col min="6653" max="6653" width="7" style="3" customWidth="1"/>
    <col min="6654" max="6654" width="49.140625" style="3" customWidth="1"/>
    <col min="6655" max="6655" width="11" style="3" customWidth="1"/>
    <col min="6656" max="6658" width="12.140625" style="3" customWidth="1"/>
    <col min="6659" max="6659" width="11" style="3" customWidth="1"/>
    <col min="6660" max="6660" width="11.85546875" style="3" customWidth="1"/>
    <col min="6661" max="6661" width="12.7109375" style="3" customWidth="1"/>
    <col min="6662" max="6662" width="9.140625" style="3"/>
    <col min="6663" max="6663" width="10.85546875" style="3" customWidth="1"/>
    <col min="6664" max="6908" width="9.140625" style="3"/>
    <col min="6909" max="6909" width="7" style="3" customWidth="1"/>
    <col min="6910" max="6910" width="49.140625" style="3" customWidth="1"/>
    <col min="6911" max="6911" width="11" style="3" customWidth="1"/>
    <col min="6912" max="6914" width="12.140625" style="3" customWidth="1"/>
    <col min="6915" max="6915" width="11" style="3" customWidth="1"/>
    <col min="6916" max="6916" width="11.85546875" style="3" customWidth="1"/>
    <col min="6917" max="6917" width="12.7109375" style="3" customWidth="1"/>
    <col min="6918" max="6918" width="9.140625" style="3"/>
    <col min="6919" max="6919" width="10.85546875" style="3" customWidth="1"/>
    <col min="6920" max="7164" width="9.140625" style="3"/>
    <col min="7165" max="7165" width="7" style="3" customWidth="1"/>
    <col min="7166" max="7166" width="49.140625" style="3" customWidth="1"/>
    <col min="7167" max="7167" width="11" style="3" customWidth="1"/>
    <col min="7168" max="7170" width="12.140625" style="3" customWidth="1"/>
    <col min="7171" max="7171" width="11" style="3" customWidth="1"/>
    <col min="7172" max="7172" width="11.85546875" style="3" customWidth="1"/>
    <col min="7173" max="7173" width="12.7109375" style="3" customWidth="1"/>
    <col min="7174" max="7174" width="9.140625" style="3"/>
    <col min="7175" max="7175" width="10.85546875" style="3" customWidth="1"/>
    <col min="7176" max="7420" width="9.140625" style="3"/>
    <col min="7421" max="7421" width="7" style="3" customWidth="1"/>
    <col min="7422" max="7422" width="49.140625" style="3" customWidth="1"/>
    <col min="7423" max="7423" width="11" style="3" customWidth="1"/>
    <col min="7424" max="7426" width="12.140625" style="3" customWidth="1"/>
    <col min="7427" max="7427" width="11" style="3" customWidth="1"/>
    <col min="7428" max="7428" width="11.85546875" style="3" customWidth="1"/>
    <col min="7429" max="7429" width="12.7109375" style="3" customWidth="1"/>
    <col min="7430" max="7430" width="9.140625" style="3"/>
    <col min="7431" max="7431" width="10.85546875" style="3" customWidth="1"/>
    <col min="7432" max="7676" width="9.140625" style="3"/>
    <col min="7677" max="7677" width="7" style="3" customWidth="1"/>
    <col min="7678" max="7678" width="49.140625" style="3" customWidth="1"/>
    <col min="7679" max="7679" width="11" style="3" customWidth="1"/>
    <col min="7680" max="7682" width="12.140625" style="3" customWidth="1"/>
    <col min="7683" max="7683" width="11" style="3" customWidth="1"/>
    <col min="7684" max="7684" width="11.85546875" style="3" customWidth="1"/>
    <col min="7685" max="7685" width="12.7109375" style="3" customWidth="1"/>
    <col min="7686" max="7686" width="9.140625" style="3"/>
    <col min="7687" max="7687" width="10.85546875" style="3" customWidth="1"/>
    <col min="7688" max="7932" width="9.140625" style="3"/>
    <col min="7933" max="7933" width="7" style="3" customWidth="1"/>
    <col min="7934" max="7934" width="49.140625" style="3" customWidth="1"/>
    <col min="7935" max="7935" width="11" style="3" customWidth="1"/>
    <col min="7936" max="7938" width="12.140625" style="3" customWidth="1"/>
    <col min="7939" max="7939" width="11" style="3" customWidth="1"/>
    <col min="7940" max="7940" width="11.85546875" style="3" customWidth="1"/>
    <col min="7941" max="7941" width="12.7109375" style="3" customWidth="1"/>
    <col min="7942" max="7942" width="9.140625" style="3"/>
    <col min="7943" max="7943" width="10.85546875" style="3" customWidth="1"/>
    <col min="7944" max="8188" width="9.140625" style="3"/>
    <col min="8189" max="8189" width="7" style="3" customWidth="1"/>
    <col min="8190" max="8190" width="49.140625" style="3" customWidth="1"/>
    <col min="8191" max="8191" width="11" style="3" customWidth="1"/>
    <col min="8192" max="8194" width="12.140625" style="3" customWidth="1"/>
    <col min="8195" max="8195" width="11" style="3" customWidth="1"/>
    <col min="8196" max="8196" width="11.85546875" style="3" customWidth="1"/>
    <col min="8197" max="8197" width="12.7109375" style="3" customWidth="1"/>
    <col min="8198" max="8198" width="9.140625" style="3"/>
    <col min="8199" max="8199" width="10.85546875" style="3" customWidth="1"/>
    <col min="8200" max="8444" width="9.140625" style="3"/>
    <col min="8445" max="8445" width="7" style="3" customWidth="1"/>
    <col min="8446" max="8446" width="49.140625" style="3" customWidth="1"/>
    <col min="8447" max="8447" width="11" style="3" customWidth="1"/>
    <col min="8448" max="8450" width="12.140625" style="3" customWidth="1"/>
    <col min="8451" max="8451" width="11" style="3" customWidth="1"/>
    <col min="8452" max="8452" width="11.85546875" style="3" customWidth="1"/>
    <col min="8453" max="8453" width="12.7109375" style="3" customWidth="1"/>
    <col min="8454" max="8454" width="9.140625" style="3"/>
    <col min="8455" max="8455" width="10.85546875" style="3" customWidth="1"/>
    <col min="8456" max="8700" width="9.140625" style="3"/>
    <col min="8701" max="8701" width="7" style="3" customWidth="1"/>
    <col min="8702" max="8702" width="49.140625" style="3" customWidth="1"/>
    <col min="8703" max="8703" width="11" style="3" customWidth="1"/>
    <col min="8704" max="8706" width="12.140625" style="3" customWidth="1"/>
    <col min="8707" max="8707" width="11" style="3" customWidth="1"/>
    <col min="8708" max="8708" width="11.85546875" style="3" customWidth="1"/>
    <col min="8709" max="8709" width="12.7109375" style="3" customWidth="1"/>
    <col min="8710" max="8710" width="9.140625" style="3"/>
    <col min="8711" max="8711" width="10.85546875" style="3" customWidth="1"/>
    <col min="8712" max="8956" width="9.140625" style="3"/>
    <col min="8957" max="8957" width="7" style="3" customWidth="1"/>
    <col min="8958" max="8958" width="49.140625" style="3" customWidth="1"/>
    <col min="8959" max="8959" width="11" style="3" customWidth="1"/>
    <col min="8960" max="8962" width="12.140625" style="3" customWidth="1"/>
    <col min="8963" max="8963" width="11" style="3" customWidth="1"/>
    <col min="8964" max="8964" width="11.85546875" style="3" customWidth="1"/>
    <col min="8965" max="8965" width="12.7109375" style="3" customWidth="1"/>
    <col min="8966" max="8966" width="9.140625" style="3"/>
    <col min="8967" max="8967" width="10.85546875" style="3" customWidth="1"/>
    <col min="8968" max="9212" width="9.140625" style="3"/>
    <col min="9213" max="9213" width="7" style="3" customWidth="1"/>
    <col min="9214" max="9214" width="49.140625" style="3" customWidth="1"/>
    <col min="9215" max="9215" width="11" style="3" customWidth="1"/>
    <col min="9216" max="9218" width="12.140625" style="3" customWidth="1"/>
    <col min="9219" max="9219" width="11" style="3" customWidth="1"/>
    <col min="9220" max="9220" width="11.85546875" style="3" customWidth="1"/>
    <col min="9221" max="9221" width="12.7109375" style="3" customWidth="1"/>
    <col min="9222" max="9222" width="9.140625" style="3"/>
    <col min="9223" max="9223" width="10.85546875" style="3" customWidth="1"/>
    <col min="9224" max="9468" width="9.140625" style="3"/>
    <col min="9469" max="9469" width="7" style="3" customWidth="1"/>
    <col min="9470" max="9470" width="49.140625" style="3" customWidth="1"/>
    <col min="9471" max="9471" width="11" style="3" customWidth="1"/>
    <col min="9472" max="9474" width="12.140625" style="3" customWidth="1"/>
    <col min="9475" max="9475" width="11" style="3" customWidth="1"/>
    <col min="9476" max="9476" width="11.85546875" style="3" customWidth="1"/>
    <col min="9477" max="9477" width="12.7109375" style="3" customWidth="1"/>
    <col min="9478" max="9478" width="9.140625" style="3"/>
    <col min="9479" max="9479" width="10.85546875" style="3" customWidth="1"/>
    <col min="9480" max="9724" width="9.140625" style="3"/>
    <col min="9725" max="9725" width="7" style="3" customWidth="1"/>
    <col min="9726" max="9726" width="49.140625" style="3" customWidth="1"/>
    <col min="9727" max="9727" width="11" style="3" customWidth="1"/>
    <col min="9728" max="9730" width="12.140625" style="3" customWidth="1"/>
    <col min="9731" max="9731" width="11" style="3" customWidth="1"/>
    <col min="9732" max="9732" width="11.85546875" style="3" customWidth="1"/>
    <col min="9733" max="9733" width="12.7109375" style="3" customWidth="1"/>
    <col min="9734" max="9734" width="9.140625" style="3"/>
    <col min="9735" max="9735" width="10.85546875" style="3" customWidth="1"/>
    <col min="9736" max="9980" width="9.140625" style="3"/>
    <col min="9981" max="9981" width="7" style="3" customWidth="1"/>
    <col min="9982" max="9982" width="49.140625" style="3" customWidth="1"/>
    <col min="9983" max="9983" width="11" style="3" customWidth="1"/>
    <col min="9984" max="9986" width="12.140625" style="3" customWidth="1"/>
    <col min="9987" max="9987" width="11" style="3" customWidth="1"/>
    <col min="9988" max="9988" width="11.85546875" style="3" customWidth="1"/>
    <col min="9989" max="9989" width="12.7109375" style="3" customWidth="1"/>
    <col min="9990" max="9990" width="9.140625" style="3"/>
    <col min="9991" max="9991" width="10.85546875" style="3" customWidth="1"/>
    <col min="9992" max="10236" width="9.140625" style="3"/>
    <col min="10237" max="10237" width="7" style="3" customWidth="1"/>
    <col min="10238" max="10238" width="49.140625" style="3" customWidth="1"/>
    <col min="10239" max="10239" width="11" style="3" customWidth="1"/>
    <col min="10240" max="10242" width="12.140625" style="3" customWidth="1"/>
    <col min="10243" max="10243" width="11" style="3" customWidth="1"/>
    <col min="10244" max="10244" width="11.85546875" style="3" customWidth="1"/>
    <col min="10245" max="10245" width="12.7109375" style="3" customWidth="1"/>
    <col min="10246" max="10246" width="9.140625" style="3"/>
    <col min="10247" max="10247" width="10.85546875" style="3" customWidth="1"/>
    <col min="10248" max="10492" width="9.140625" style="3"/>
    <col min="10493" max="10493" width="7" style="3" customWidth="1"/>
    <col min="10494" max="10494" width="49.140625" style="3" customWidth="1"/>
    <col min="10495" max="10495" width="11" style="3" customWidth="1"/>
    <col min="10496" max="10498" width="12.140625" style="3" customWidth="1"/>
    <col min="10499" max="10499" width="11" style="3" customWidth="1"/>
    <col min="10500" max="10500" width="11.85546875" style="3" customWidth="1"/>
    <col min="10501" max="10501" width="12.7109375" style="3" customWidth="1"/>
    <col min="10502" max="10502" width="9.140625" style="3"/>
    <col min="10503" max="10503" width="10.85546875" style="3" customWidth="1"/>
    <col min="10504" max="10748" width="9.140625" style="3"/>
    <col min="10749" max="10749" width="7" style="3" customWidth="1"/>
    <col min="10750" max="10750" width="49.140625" style="3" customWidth="1"/>
    <col min="10751" max="10751" width="11" style="3" customWidth="1"/>
    <col min="10752" max="10754" width="12.140625" style="3" customWidth="1"/>
    <col min="10755" max="10755" width="11" style="3" customWidth="1"/>
    <col min="10756" max="10756" width="11.85546875" style="3" customWidth="1"/>
    <col min="10757" max="10757" width="12.7109375" style="3" customWidth="1"/>
    <col min="10758" max="10758" width="9.140625" style="3"/>
    <col min="10759" max="10759" width="10.85546875" style="3" customWidth="1"/>
    <col min="10760" max="11004" width="9.140625" style="3"/>
    <col min="11005" max="11005" width="7" style="3" customWidth="1"/>
    <col min="11006" max="11006" width="49.140625" style="3" customWidth="1"/>
    <col min="11007" max="11007" width="11" style="3" customWidth="1"/>
    <col min="11008" max="11010" width="12.140625" style="3" customWidth="1"/>
    <col min="11011" max="11011" width="11" style="3" customWidth="1"/>
    <col min="11012" max="11012" width="11.85546875" style="3" customWidth="1"/>
    <col min="11013" max="11013" width="12.7109375" style="3" customWidth="1"/>
    <col min="11014" max="11014" width="9.140625" style="3"/>
    <col min="11015" max="11015" width="10.85546875" style="3" customWidth="1"/>
    <col min="11016" max="11260" width="9.140625" style="3"/>
    <col min="11261" max="11261" width="7" style="3" customWidth="1"/>
    <col min="11262" max="11262" width="49.140625" style="3" customWidth="1"/>
    <col min="11263" max="11263" width="11" style="3" customWidth="1"/>
    <col min="11264" max="11266" width="12.140625" style="3" customWidth="1"/>
    <col min="11267" max="11267" width="11" style="3" customWidth="1"/>
    <col min="11268" max="11268" width="11.85546875" style="3" customWidth="1"/>
    <col min="11269" max="11269" width="12.7109375" style="3" customWidth="1"/>
    <col min="11270" max="11270" width="9.140625" style="3"/>
    <col min="11271" max="11271" width="10.85546875" style="3" customWidth="1"/>
    <col min="11272" max="11516" width="9.140625" style="3"/>
    <col min="11517" max="11517" width="7" style="3" customWidth="1"/>
    <col min="11518" max="11518" width="49.140625" style="3" customWidth="1"/>
    <col min="11519" max="11519" width="11" style="3" customWidth="1"/>
    <col min="11520" max="11522" width="12.140625" style="3" customWidth="1"/>
    <col min="11523" max="11523" width="11" style="3" customWidth="1"/>
    <col min="11524" max="11524" width="11.85546875" style="3" customWidth="1"/>
    <col min="11525" max="11525" width="12.7109375" style="3" customWidth="1"/>
    <col min="11526" max="11526" width="9.140625" style="3"/>
    <col min="11527" max="11527" width="10.85546875" style="3" customWidth="1"/>
    <col min="11528" max="11772" width="9.140625" style="3"/>
    <col min="11773" max="11773" width="7" style="3" customWidth="1"/>
    <col min="11774" max="11774" width="49.140625" style="3" customWidth="1"/>
    <col min="11775" max="11775" width="11" style="3" customWidth="1"/>
    <col min="11776" max="11778" width="12.140625" style="3" customWidth="1"/>
    <col min="11779" max="11779" width="11" style="3" customWidth="1"/>
    <col min="11780" max="11780" width="11.85546875" style="3" customWidth="1"/>
    <col min="11781" max="11781" width="12.7109375" style="3" customWidth="1"/>
    <col min="11782" max="11782" width="9.140625" style="3"/>
    <col min="11783" max="11783" width="10.85546875" style="3" customWidth="1"/>
    <col min="11784" max="12028" width="9.140625" style="3"/>
    <col min="12029" max="12029" width="7" style="3" customWidth="1"/>
    <col min="12030" max="12030" width="49.140625" style="3" customWidth="1"/>
    <col min="12031" max="12031" width="11" style="3" customWidth="1"/>
    <col min="12032" max="12034" width="12.140625" style="3" customWidth="1"/>
    <col min="12035" max="12035" width="11" style="3" customWidth="1"/>
    <col min="12036" max="12036" width="11.85546875" style="3" customWidth="1"/>
    <col min="12037" max="12037" width="12.7109375" style="3" customWidth="1"/>
    <col min="12038" max="12038" width="9.140625" style="3"/>
    <col min="12039" max="12039" width="10.85546875" style="3" customWidth="1"/>
    <col min="12040" max="12284" width="9.140625" style="3"/>
    <col min="12285" max="12285" width="7" style="3" customWidth="1"/>
    <col min="12286" max="12286" width="49.140625" style="3" customWidth="1"/>
    <col min="12287" max="12287" width="11" style="3" customWidth="1"/>
    <col min="12288" max="12290" width="12.140625" style="3" customWidth="1"/>
    <col min="12291" max="12291" width="11" style="3" customWidth="1"/>
    <col min="12292" max="12292" width="11.85546875" style="3" customWidth="1"/>
    <col min="12293" max="12293" width="12.7109375" style="3" customWidth="1"/>
    <col min="12294" max="12294" width="9.140625" style="3"/>
    <col min="12295" max="12295" width="10.85546875" style="3" customWidth="1"/>
    <col min="12296" max="12540" width="9.140625" style="3"/>
    <col min="12541" max="12541" width="7" style="3" customWidth="1"/>
    <col min="12542" max="12542" width="49.140625" style="3" customWidth="1"/>
    <col min="12543" max="12543" width="11" style="3" customWidth="1"/>
    <col min="12544" max="12546" width="12.140625" style="3" customWidth="1"/>
    <col min="12547" max="12547" width="11" style="3" customWidth="1"/>
    <col min="12548" max="12548" width="11.85546875" style="3" customWidth="1"/>
    <col min="12549" max="12549" width="12.7109375" style="3" customWidth="1"/>
    <col min="12550" max="12550" width="9.140625" style="3"/>
    <col min="12551" max="12551" width="10.85546875" style="3" customWidth="1"/>
    <col min="12552" max="12796" width="9.140625" style="3"/>
    <col min="12797" max="12797" width="7" style="3" customWidth="1"/>
    <col min="12798" max="12798" width="49.140625" style="3" customWidth="1"/>
    <col min="12799" max="12799" width="11" style="3" customWidth="1"/>
    <col min="12800" max="12802" width="12.140625" style="3" customWidth="1"/>
    <col min="12803" max="12803" width="11" style="3" customWidth="1"/>
    <col min="12804" max="12804" width="11.85546875" style="3" customWidth="1"/>
    <col min="12805" max="12805" width="12.7109375" style="3" customWidth="1"/>
    <col min="12806" max="12806" width="9.140625" style="3"/>
    <col min="12807" max="12807" width="10.85546875" style="3" customWidth="1"/>
    <col min="12808" max="13052" width="9.140625" style="3"/>
    <col min="13053" max="13053" width="7" style="3" customWidth="1"/>
    <col min="13054" max="13054" width="49.140625" style="3" customWidth="1"/>
    <col min="13055" max="13055" width="11" style="3" customWidth="1"/>
    <col min="13056" max="13058" width="12.140625" style="3" customWidth="1"/>
    <col min="13059" max="13059" width="11" style="3" customWidth="1"/>
    <col min="13060" max="13060" width="11.85546875" style="3" customWidth="1"/>
    <col min="13061" max="13061" width="12.7109375" style="3" customWidth="1"/>
    <col min="13062" max="13062" width="9.140625" style="3"/>
    <col min="13063" max="13063" width="10.85546875" style="3" customWidth="1"/>
    <col min="13064" max="13308" width="9.140625" style="3"/>
    <col min="13309" max="13309" width="7" style="3" customWidth="1"/>
    <col min="13310" max="13310" width="49.140625" style="3" customWidth="1"/>
    <col min="13311" max="13311" width="11" style="3" customWidth="1"/>
    <col min="13312" max="13314" width="12.140625" style="3" customWidth="1"/>
    <col min="13315" max="13315" width="11" style="3" customWidth="1"/>
    <col min="13316" max="13316" width="11.85546875" style="3" customWidth="1"/>
    <col min="13317" max="13317" width="12.7109375" style="3" customWidth="1"/>
    <col min="13318" max="13318" width="9.140625" style="3"/>
    <col min="13319" max="13319" width="10.85546875" style="3" customWidth="1"/>
    <col min="13320" max="13564" width="9.140625" style="3"/>
    <col min="13565" max="13565" width="7" style="3" customWidth="1"/>
    <col min="13566" max="13566" width="49.140625" style="3" customWidth="1"/>
    <col min="13567" max="13567" width="11" style="3" customWidth="1"/>
    <col min="13568" max="13570" width="12.140625" style="3" customWidth="1"/>
    <col min="13571" max="13571" width="11" style="3" customWidth="1"/>
    <col min="13572" max="13572" width="11.85546875" style="3" customWidth="1"/>
    <col min="13573" max="13573" width="12.7109375" style="3" customWidth="1"/>
    <col min="13574" max="13574" width="9.140625" style="3"/>
    <col min="13575" max="13575" width="10.85546875" style="3" customWidth="1"/>
    <col min="13576" max="13820" width="9.140625" style="3"/>
    <col min="13821" max="13821" width="7" style="3" customWidth="1"/>
    <col min="13822" max="13822" width="49.140625" style="3" customWidth="1"/>
    <col min="13823" max="13823" width="11" style="3" customWidth="1"/>
    <col min="13824" max="13826" width="12.140625" style="3" customWidth="1"/>
    <col min="13827" max="13827" width="11" style="3" customWidth="1"/>
    <col min="13828" max="13828" width="11.85546875" style="3" customWidth="1"/>
    <col min="13829" max="13829" width="12.7109375" style="3" customWidth="1"/>
    <col min="13830" max="13830" width="9.140625" style="3"/>
    <col min="13831" max="13831" width="10.85546875" style="3" customWidth="1"/>
    <col min="13832" max="14076" width="9.140625" style="3"/>
    <col min="14077" max="14077" width="7" style="3" customWidth="1"/>
    <col min="14078" max="14078" width="49.140625" style="3" customWidth="1"/>
    <col min="14079" max="14079" width="11" style="3" customWidth="1"/>
    <col min="14080" max="14082" width="12.140625" style="3" customWidth="1"/>
    <col min="14083" max="14083" width="11" style="3" customWidth="1"/>
    <col min="14084" max="14084" width="11.85546875" style="3" customWidth="1"/>
    <col min="14085" max="14085" width="12.7109375" style="3" customWidth="1"/>
    <col min="14086" max="14086" width="9.140625" style="3"/>
    <col min="14087" max="14087" width="10.85546875" style="3" customWidth="1"/>
    <col min="14088" max="14332" width="9.140625" style="3"/>
    <col min="14333" max="14333" width="7" style="3" customWidth="1"/>
    <col min="14334" max="14334" width="49.140625" style="3" customWidth="1"/>
    <col min="14335" max="14335" width="11" style="3" customWidth="1"/>
    <col min="14336" max="14338" width="12.140625" style="3" customWidth="1"/>
    <col min="14339" max="14339" width="11" style="3" customWidth="1"/>
    <col min="14340" max="14340" width="11.85546875" style="3" customWidth="1"/>
    <col min="14341" max="14341" width="12.7109375" style="3" customWidth="1"/>
    <col min="14342" max="14342" width="9.140625" style="3"/>
    <col min="14343" max="14343" width="10.85546875" style="3" customWidth="1"/>
    <col min="14344" max="14588" width="9.140625" style="3"/>
    <col min="14589" max="14589" width="7" style="3" customWidth="1"/>
    <col min="14590" max="14590" width="49.140625" style="3" customWidth="1"/>
    <col min="14591" max="14591" width="11" style="3" customWidth="1"/>
    <col min="14592" max="14594" width="12.140625" style="3" customWidth="1"/>
    <col min="14595" max="14595" width="11" style="3" customWidth="1"/>
    <col min="14596" max="14596" width="11.85546875" style="3" customWidth="1"/>
    <col min="14597" max="14597" width="12.7109375" style="3" customWidth="1"/>
    <col min="14598" max="14598" width="9.140625" style="3"/>
    <col min="14599" max="14599" width="10.85546875" style="3" customWidth="1"/>
    <col min="14600" max="14844" width="9.140625" style="3"/>
    <col min="14845" max="14845" width="7" style="3" customWidth="1"/>
    <col min="14846" max="14846" width="49.140625" style="3" customWidth="1"/>
    <col min="14847" max="14847" width="11" style="3" customWidth="1"/>
    <col min="14848" max="14850" width="12.140625" style="3" customWidth="1"/>
    <col min="14851" max="14851" width="11" style="3" customWidth="1"/>
    <col min="14852" max="14852" width="11.85546875" style="3" customWidth="1"/>
    <col min="14853" max="14853" width="12.7109375" style="3" customWidth="1"/>
    <col min="14854" max="14854" width="9.140625" style="3"/>
    <col min="14855" max="14855" width="10.85546875" style="3" customWidth="1"/>
    <col min="14856" max="15100" width="9.140625" style="3"/>
    <col min="15101" max="15101" width="7" style="3" customWidth="1"/>
    <col min="15102" max="15102" width="49.140625" style="3" customWidth="1"/>
    <col min="15103" max="15103" width="11" style="3" customWidth="1"/>
    <col min="15104" max="15106" width="12.140625" style="3" customWidth="1"/>
    <col min="15107" max="15107" width="11" style="3" customWidth="1"/>
    <col min="15108" max="15108" width="11.85546875" style="3" customWidth="1"/>
    <col min="15109" max="15109" width="12.7109375" style="3" customWidth="1"/>
    <col min="15110" max="15110" width="9.140625" style="3"/>
    <col min="15111" max="15111" width="10.85546875" style="3" customWidth="1"/>
    <col min="15112" max="15356" width="9.140625" style="3"/>
    <col min="15357" max="15357" width="7" style="3" customWidth="1"/>
    <col min="15358" max="15358" width="49.140625" style="3" customWidth="1"/>
    <col min="15359" max="15359" width="11" style="3" customWidth="1"/>
    <col min="15360" max="15362" width="12.140625" style="3" customWidth="1"/>
    <col min="15363" max="15363" width="11" style="3" customWidth="1"/>
    <col min="15364" max="15364" width="11.85546875" style="3" customWidth="1"/>
    <col min="15365" max="15365" width="12.7109375" style="3" customWidth="1"/>
    <col min="15366" max="15366" width="9.140625" style="3"/>
    <col min="15367" max="15367" width="10.85546875" style="3" customWidth="1"/>
    <col min="15368" max="15612" width="9.140625" style="3"/>
    <col min="15613" max="15613" width="7" style="3" customWidth="1"/>
    <col min="15614" max="15614" width="49.140625" style="3" customWidth="1"/>
    <col min="15615" max="15615" width="11" style="3" customWidth="1"/>
    <col min="15616" max="15618" width="12.140625" style="3" customWidth="1"/>
    <col min="15619" max="15619" width="11" style="3" customWidth="1"/>
    <col min="15620" max="15620" width="11.85546875" style="3" customWidth="1"/>
    <col min="15621" max="15621" width="12.7109375" style="3" customWidth="1"/>
    <col min="15622" max="15622" width="9.140625" style="3"/>
    <col min="15623" max="15623" width="10.85546875" style="3" customWidth="1"/>
    <col min="15624" max="15868" width="9.140625" style="3"/>
    <col min="15869" max="15869" width="7" style="3" customWidth="1"/>
    <col min="15870" max="15870" width="49.140625" style="3" customWidth="1"/>
    <col min="15871" max="15871" width="11" style="3" customWidth="1"/>
    <col min="15872" max="15874" width="12.140625" style="3" customWidth="1"/>
    <col min="15875" max="15875" width="11" style="3" customWidth="1"/>
    <col min="15876" max="15876" width="11.85546875" style="3" customWidth="1"/>
    <col min="15877" max="15877" width="12.7109375" style="3" customWidth="1"/>
    <col min="15878" max="15878" width="9.140625" style="3"/>
    <col min="15879" max="15879" width="10.85546875" style="3" customWidth="1"/>
    <col min="15880" max="16124" width="9.140625" style="3"/>
    <col min="16125" max="16125" width="7" style="3" customWidth="1"/>
    <col min="16126" max="16126" width="49.140625" style="3" customWidth="1"/>
    <col min="16127" max="16127" width="11" style="3" customWidth="1"/>
    <col min="16128" max="16130" width="12.140625" style="3" customWidth="1"/>
    <col min="16131" max="16131" width="11" style="3" customWidth="1"/>
    <col min="16132" max="16132" width="11.85546875" style="3" customWidth="1"/>
    <col min="16133" max="16133" width="12.7109375" style="3" customWidth="1"/>
    <col min="16134" max="16134" width="9.140625" style="3"/>
    <col min="16135" max="16135" width="10.85546875" style="3" customWidth="1"/>
    <col min="16136" max="16384" width="9.140625" style="3"/>
  </cols>
  <sheetData>
    <row r="1" spans="1:11" ht="36" customHeight="1" x14ac:dyDescent="0.3">
      <c r="A1" s="114" t="s">
        <v>99</v>
      </c>
      <c r="B1" s="114"/>
      <c r="C1" s="114"/>
      <c r="D1" s="114"/>
      <c r="E1" s="114"/>
      <c r="F1" s="114"/>
      <c r="G1" s="114"/>
      <c r="H1" s="114"/>
      <c r="I1" s="114"/>
      <c r="J1" s="2"/>
      <c r="K1" s="2"/>
    </row>
    <row r="2" spans="1:11" x14ac:dyDescent="0.3">
      <c r="A2" s="112" t="s">
        <v>0</v>
      </c>
      <c r="B2" s="112"/>
      <c r="C2" s="112"/>
      <c r="D2" s="112"/>
      <c r="E2" s="112"/>
      <c r="F2" s="112"/>
      <c r="G2" s="112"/>
      <c r="H2" s="112"/>
      <c r="I2" s="112"/>
    </row>
    <row r="3" spans="1:11" x14ac:dyDescent="0.3">
      <c r="A3" s="115" t="s">
        <v>1</v>
      </c>
      <c r="B3" s="115"/>
      <c r="C3" s="115"/>
      <c r="D3" s="115"/>
      <c r="E3" s="115"/>
      <c r="F3" s="115"/>
      <c r="G3" s="115"/>
      <c r="H3" s="115"/>
      <c r="I3" s="115"/>
    </row>
    <row r="4" spans="1:11" ht="19.5" x14ac:dyDescent="0.35">
      <c r="A4" s="110" t="s">
        <v>25</v>
      </c>
      <c r="B4" s="110"/>
      <c r="C4" s="110"/>
      <c r="D4" s="110"/>
      <c r="E4" s="110"/>
      <c r="F4" s="110"/>
      <c r="G4" s="110"/>
      <c r="H4" s="110"/>
      <c r="I4" s="110"/>
    </row>
    <row r="5" spans="1:11" x14ac:dyDescent="0.3">
      <c r="A5" s="116"/>
      <c r="B5" s="116"/>
      <c r="C5" s="4"/>
      <c r="D5" s="4"/>
      <c r="E5" s="4"/>
      <c r="F5" s="4"/>
      <c r="G5" s="115"/>
      <c r="H5" s="115"/>
      <c r="I5" s="115"/>
    </row>
    <row r="6" spans="1:11" x14ac:dyDescent="0.3">
      <c r="A6" s="110" t="s">
        <v>5</v>
      </c>
      <c r="B6" s="110"/>
      <c r="C6" s="110"/>
      <c r="D6" s="110"/>
      <c r="E6" s="110"/>
      <c r="F6" s="110"/>
      <c r="G6" s="110"/>
      <c r="H6" s="110"/>
      <c r="I6" s="110"/>
    </row>
    <row r="7" spans="1:11" x14ac:dyDescent="0.3">
      <c r="A7" s="5"/>
      <c r="B7" s="5"/>
      <c r="C7" s="4"/>
      <c r="D7" s="4"/>
      <c r="E7" s="4"/>
      <c r="F7" s="4"/>
      <c r="G7" s="4"/>
      <c r="H7" s="4"/>
      <c r="I7" s="4"/>
    </row>
    <row r="8" spans="1:11" ht="19.5" x14ac:dyDescent="0.35">
      <c r="A8" s="110" t="s">
        <v>26</v>
      </c>
      <c r="B8" s="110"/>
      <c r="C8" s="110"/>
      <c r="D8" s="110"/>
      <c r="E8" s="110"/>
      <c r="F8" s="110"/>
      <c r="G8" s="110"/>
      <c r="H8" s="110"/>
      <c r="I8" s="110"/>
    </row>
    <row r="9" spans="1:11" x14ac:dyDescent="0.3">
      <c r="A9" s="5"/>
      <c r="B9" s="5"/>
      <c r="C9" s="4"/>
      <c r="D9" s="4"/>
      <c r="E9" s="4"/>
      <c r="F9" s="4"/>
      <c r="G9" s="4"/>
      <c r="H9" s="4"/>
      <c r="I9" s="4"/>
    </row>
    <row r="10" spans="1:11" x14ac:dyDescent="0.3">
      <c r="A10" s="111" t="s">
        <v>43</v>
      </c>
      <c r="B10" s="111"/>
      <c r="C10" s="111"/>
      <c r="D10" s="111"/>
      <c r="E10" s="111"/>
      <c r="F10" s="111"/>
      <c r="G10" s="111"/>
      <c r="H10" s="111"/>
      <c r="I10" s="111"/>
    </row>
    <row r="12" spans="1:11" x14ac:dyDescent="0.3">
      <c r="A12" s="112" t="s">
        <v>66</v>
      </c>
      <c r="B12" s="112"/>
      <c r="C12" s="112"/>
      <c r="D12" s="112"/>
      <c r="E12" s="112"/>
      <c r="F12" s="112"/>
      <c r="G12" s="112"/>
      <c r="H12" s="112"/>
      <c r="I12" s="112"/>
    </row>
    <row r="13" spans="1:11" x14ac:dyDescent="0.3">
      <c r="A13" s="113" t="s">
        <v>3</v>
      </c>
      <c r="B13" s="113"/>
      <c r="C13" s="113"/>
      <c r="D13" s="113"/>
      <c r="E13" s="113"/>
      <c r="F13" s="113"/>
      <c r="G13" s="113"/>
      <c r="H13" s="113"/>
      <c r="I13" s="113"/>
    </row>
    <row r="15" spans="1:11" x14ac:dyDescent="0.3">
      <c r="A15" s="6" t="s">
        <v>7</v>
      </c>
      <c r="B15" s="7"/>
    </row>
    <row r="16" spans="1:11" ht="19.5" thickBot="1" x14ac:dyDescent="0.35">
      <c r="A16" s="6"/>
      <c r="B16" s="7"/>
      <c r="J16" s="1" t="s">
        <v>101</v>
      </c>
    </row>
    <row r="17" spans="1:19" x14ac:dyDescent="0.3">
      <c r="A17" s="103" t="s">
        <v>8</v>
      </c>
      <c r="B17" s="105" t="s">
        <v>4</v>
      </c>
      <c r="C17" s="105" t="s">
        <v>9</v>
      </c>
      <c r="D17" s="107" t="s">
        <v>10</v>
      </c>
      <c r="E17" s="108"/>
      <c r="F17" s="108"/>
      <c r="G17" s="108"/>
      <c r="H17" s="109"/>
      <c r="I17" s="105" t="s">
        <v>11</v>
      </c>
      <c r="J17" s="123" t="s">
        <v>12</v>
      </c>
    </row>
    <row r="18" spans="1:19" x14ac:dyDescent="0.3">
      <c r="A18" s="104"/>
      <c r="B18" s="106"/>
      <c r="C18" s="106"/>
      <c r="D18" s="49" t="s">
        <v>13</v>
      </c>
      <c r="E18" s="49" t="s">
        <v>14</v>
      </c>
      <c r="F18" s="49" t="s">
        <v>15</v>
      </c>
      <c r="G18" s="49" t="s">
        <v>16</v>
      </c>
      <c r="H18" s="49" t="s">
        <v>17</v>
      </c>
      <c r="I18" s="106"/>
      <c r="J18" s="124"/>
      <c r="O18" s="42" t="s">
        <v>41</v>
      </c>
      <c r="P18" s="42">
        <v>30228155</v>
      </c>
    </row>
    <row r="19" spans="1:19" s="18" customFormat="1" x14ac:dyDescent="0.3">
      <c r="A19" s="22">
        <v>1</v>
      </c>
      <c r="B19" s="16" t="s">
        <v>121</v>
      </c>
      <c r="C19" s="17" t="s">
        <v>18</v>
      </c>
      <c r="D19" s="25">
        <v>3</v>
      </c>
      <c r="E19" s="25">
        <v>2</v>
      </c>
      <c r="F19" s="25">
        <v>2</v>
      </c>
      <c r="G19" s="25">
        <v>2</v>
      </c>
      <c r="H19" s="17">
        <v>9</v>
      </c>
      <c r="I19" s="91">
        <v>0</v>
      </c>
      <c r="J19" s="89">
        <v>0</v>
      </c>
      <c r="O19" s="45">
        <v>300</v>
      </c>
      <c r="P19" s="45">
        <v>27385190</v>
      </c>
    </row>
    <row r="20" spans="1:19" s="18" customFormat="1" x14ac:dyDescent="0.3">
      <c r="A20" s="22">
        <f t="shared" ref="A20:A28" si="0">A19+1</f>
        <v>2</v>
      </c>
      <c r="B20" s="16" t="s">
        <v>122</v>
      </c>
      <c r="C20" s="17" t="s">
        <v>18</v>
      </c>
      <c r="D20" s="25">
        <v>0</v>
      </c>
      <c r="E20" s="25">
        <v>0</v>
      </c>
      <c r="F20" s="25">
        <v>0</v>
      </c>
      <c r="G20" s="25">
        <v>0</v>
      </c>
      <c r="H20" s="17">
        <v>0</v>
      </c>
      <c r="I20" s="91">
        <v>0</v>
      </c>
      <c r="J20" s="89">
        <v>0</v>
      </c>
      <c r="O20" s="45">
        <f>50*I22</f>
        <v>0</v>
      </c>
      <c r="P20" s="45"/>
    </row>
    <row r="21" spans="1:19" s="18" customFormat="1" x14ac:dyDescent="0.3">
      <c r="A21" s="22">
        <f t="shared" si="0"/>
        <v>3</v>
      </c>
      <c r="B21" s="16" t="s">
        <v>39</v>
      </c>
      <c r="C21" s="17" t="s">
        <v>18</v>
      </c>
      <c r="D21" s="25">
        <v>1</v>
      </c>
      <c r="E21" s="25">
        <v>0</v>
      </c>
      <c r="F21" s="25">
        <v>0</v>
      </c>
      <c r="G21" s="25">
        <v>0</v>
      </c>
      <c r="H21" s="17">
        <v>1</v>
      </c>
      <c r="I21" s="91">
        <v>0</v>
      </c>
      <c r="J21" s="89">
        <v>0</v>
      </c>
      <c r="M21" s="18">
        <v>32682158</v>
      </c>
      <c r="N21" s="18">
        <v>14</v>
      </c>
      <c r="O21" s="18">
        <f>M21*N21</f>
        <v>457550212</v>
      </c>
      <c r="S21" s="31">
        <f>7*0.8</f>
        <v>5.6000000000000005</v>
      </c>
    </row>
    <row r="22" spans="1:19" s="18" customFormat="1" x14ac:dyDescent="0.3">
      <c r="A22" s="22">
        <f t="shared" si="0"/>
        <v>4</v>
      </c>
      <c r="B22" s="16" t="s">
        <v>38</v>
      </c>
      <c r="C22" s="17" t="s">
        <v>21</v>
      </c>
      <c r="D22" s="25">
        <v>225</v>
      </c>
      <c r="E22" s="25">
        <v>150</v>
      </c>
      <c r="F22" s="25">
        <v>150</v>
      </c>
      <c r="G22" s="25">
        <v>150</v>
      </c>
      <c r="H22" s="17">
        <v>675</v>
      </c>
      <c r="I22" s="91">
        <v>0</v>
      </c>
      <c r="J22" s="89">
        <v>0</v>
      </c>
      <c r="M22" s="18">
        <v>29776641</v>
      </c>
      <c r="N22" s="18">
        <v>86</v>
      </c>
      <c r="O22" s="18">
        <f>M22*N22</f>
        <v>2560791126</v>
      </c>
    </row>
    <row r="23" spans="1:19" s="18" customFormat="1" x14ac:dyDescent="0.3">
      <c r="A23" s="22">
        <f t="shared" si="0"/>
        <v>5</v>
      </c>
      <c r="B23" s="24" t="s">
        <v>32</v>
      </c>
      <c r="C23" s="17" t="s">
        <v>18</v>
      </c>
      <c r="D23" s="25">
        <v>3</v>
      </c>
      <c r="E23" s="25">
        <v>2</v>
      </c>
      <c r="F23" s="25">
        <v>2</v>
      </c>
      <c r="G23" s="25">
        <v>2</v>
      </c>
      <c r="H23" s="25">
        <v>9</v>
      </c>
      <c r="I23" s="91">
        <v>0</v>
      </c>
      <c r="J23" s="89">
        <v>0</v>
      </c>
      <c r="M23" s="32">
        <f>O23-J29</f>
        <v>2832240000</v>
      </c>
      <c r="O23" s="18">
        <f>(37603-2200)*80*1000</f>
        <v>2832240000</v>
      </c>
    </row>
    <row r="24" spans="1:19" s="18" customFormat="1" x14ac:dyDescent="0.3">
      <c r="A24" s="22">
        <f t="shared" si="0"/>
        <v>6</v>
      </c>
      <c r="B24" s="24" t="s">
        <v>28</v>
      </c>
      <c r="C24" s="17" t="s">
        <v>18</v>
      </c>
      <c r="D24" s="25">
        <v>3</v>
      </c>
      <c r="E24" s="25">
        <v>2</v>
      </c>
      <c r="F24" s="25">
        <v>2</v>
      </c>
      <c r="G24" s="25">
        <v>2</v>
      </c>
      <c r="H24" s="25">
        <v>9</v>
      </c>
      <c r="I24" s="91">
        <v>0</v>
      </c>
      <c r="J24" s="89">
        <v>0</v>
      </c>
    </row>
    <row r="25" spans="1:19" s="18" customFormat="1" x14ac:dyDescent="0.3">
      <c r="A25" s="22">
        <f t="shared" si="0"/>
        <v>7</v>
      </c>
      <c r="B25" s="16" t="s">
        <v>27</v>
      </c>
      <c r="C25" s="17" t="s">
        <v>6</v>
      </c>
      <c r="D25" s="25">
        <v>45</v>
      </c>
      <c r="E25" s="25">
        <v>30</v>
      </c>
      <c r="F25" s="25">
        <v>30</v>
      </c>
      <c r="G25" s="25">
        <v>30</v>
      </c>
      <c r="H25" s="17">
        <v>135</v>
      </c>
      <c r="I25" s="91">
        <v>0</v>
      </c>
      <c r="J25" s="89">
        <v>0</v>
      </c>
      <c r="M25" s="18">
        <f>I25*24</f>
        <v>0</v>
      </c>
    </row>
    <row r="26" spans="1:19" s="18" customFormat="1" x14ac:dyDescent="0.3">
      <c r="A26" s="22">
        <f t="shared" si="0"/>
        <v>8</v>
      </c>
      <c r="B26" s="16" t="s">
        <v>19</v>
      </c>
      <c r="C26" s="17" t="s">
        <v>6</v>
      </c>
      <c r="D26" s="25">
        <v>105</v>
      </c>
      <c r="E26" s="25">
        <v>70</v>
      </c>
      <c r="F26" s="25">
        <v>70</v>
      </c>
      <c r="G26" s="25">
        <v>70</v>
      </c>
      <c r="H26" s="17">
        <v>315</v>
      </c>
      <c r="I26" s="91">
        <v>0</v>
      </c>
      <c r="J26" s="89">
        <v>0</v>
      </c>
      <c r="M26" s="18">
        <f>I26*24</f>
        <v>0</v>
      </c>
      <c r="N26" s="18">
        <f>M26-M25</f>
        <v>0</v>
      </c>
      <c r="P26" s="18">
        <v>15000</v>
      </c>
      <c r="Q26" s="18">
        <v>15000</v>
      </c>
    </row>
    <row r="27" spans="1:19" s="18" customFormat="1" x14ac:dyDescent="0.3">
      <c r="A27" s="22">
        <f t="shared" si="0"/>
        <v>9</v>
      </c>
      <c r="B27" s="16" t="s">
        <v>20</v>
      </c>
      <c r="C27" s="17" t="s">
        <v>6</v>
      </c>
      <c r="D27" s="25">
        <v>105</v>
      </c>
      <c r="E27" s="25">
        <v>70</v>
      </c>
      <c r="F27" s="25">
        <v>70</v>
      </c>
      <c r="G27" s="25">
        <v>70</v>
      </c>
      <c r="H27" s="17">
        <v>315</v>
      </c>
      <c r="I27" s="91">
        <v>0</v>
      </c>
      <c r="J27" s="89">
        <v>0</v>
      </c>
      <c r="M27" s="18">
        <f>I27*24</f>
        <v>0</v>
      </c>
      <c r="N27" s="18">
        <f>M27-M25</f>
        <v>0</v>
      </c>
      <c r="O27" s="18">
        <f>N27-N26</f>
        <v>0</v>
      </c>
    </row>
    <row r="28" spans="1:19" s="18" customFormat="1" x14ac:dyDescent="0.3">
      <c r="A28" s="22">
        <f t="shared" si="0"/>
        <v>10</v>
      </c>
      <c r="B28" s="16" t="s">
        <v>37</v>
      </c>
      <c r="C28" s="17" t="s">
        <v>6</v>
      </c>
      <c r="D28" s="25">
        <v>300</v>
      </c>
      <c r="E28" s="25">
        <v>200</v>
      </c>
      <c r="F28" s="25">
        <v>200</v>
      </c>
      <c r="G28" s="25">
        <v>200</v>
      </c>
      <c r="H28" s="17">
        <v>900</v>
      </c>
      <c r="I28" s="91">
        <v>0</v>
      </c>
      <c r="J28" s="89">
        <v>0</v>
      </c>
    </row>
    <row r="29" spans="1:19" s="18" customFormat="1" ht="19.5" thickBot="1" x14ac:dyDescent="0.35">
      <c r="A29" s="19"/>
      <c r="B29" s="20" t="s">
        <v>22</v>
      </c>
      <c r="C29" s="21"/>
      <c r="D29" s="21">
        <f>SUM(D19)</f>
        <v>3</v>
      </c>
      <c r="E29" s="21">
        <f t="shared" ref="E29:H29" si="1">SUM(E19)</f>
        <v>2</v>
      </c>
      <c r="F29" s="21">
        <f t="shared" si="1"/>
        <v>2</v>
      </c>
      <c r="G29" s="21">
        <f t="shared" si="1"/>
        <v>2</v>
      </c>
      <c r="H29" s="21">
        <f t="shared" si="1"/>
        <v>9</v>
      </c>
      <c r="I29" s="93">
        <v>0</v>
      </c>
      <c r="J29" s="92">
        <v>0</v>
      </c>
      <c r="N29" s="18">
        <f>SUM(N22:N22)</f>
        <v>86</v>
      </c>
      <c r="O29" s="18">
        <f>SUM(O22:O22)</f>
        <v>2560791126</v>
      </c>
      <c r="P29" s="18">
        <f>O29/N29</f>
        <v>29776641</v>
      </c>
    </row>
    <row r="30" spans="1:19" x14ac:dyDescent="0.3">
      <c r="A30" s="6"/>
      <c r="B30" s="7"/>
    </row>
    <row r="31" spans="1:19" ht="19.5" thickBot="1" x14ac:dyDescent="0.35">
      <c r="A31" s="8"/>
      <c r="B31" s="1" t="s">
        <v>102</v>
      </c>
      <c r="I31" s="9"/>
    </row>
    <row r="32" spans="1:19" ht="37.5" x14ac:dyDescent="0.3">
      <c r="A32" s="47" t="s">
        <v>8</v>
      </c>
      <c r="B32" s="48" t="s">
        <v>23</v>
      </c>
      <c r="C32" s="48" t="s">
        <v>9</v>
      </c>
      <c r="D32" s="46" t="s">
        <v>11</v>
      </c>
      <c r="E32" s="13"/>
      <c r="F32" s="9"/>
      <c r="G32" s="34"/>
      <c r="H32" s="37"/>
      <c r="I32" s="37"/>
      <c r="J32" s="35"/>
      <c r="M32" s="3">
        <v>0.9242424242424242</v>
      </c>
      <c r="N32" s="3">
        <f>ROUND(M32*I27,0)</f>
        <v>0</v>
      </c>
    </row>
    <row r="33" spans="1:10" s="18" customFormat="1" x14ac:dyDescent="0.3">
      <c r="A33" s="23">
        <v>1</v>
      </c>
      <c r="B33" s="24" t="s">
        <v>29</v>
      </c>
      <c r="C33" s="26" t="s">
        <v>18</v>
      </c>
      <c r="D33" s="80">
        <v>0</v>
      </c>
      <c r="E33" s="33"/>
      <c r="F33" s="33"/>
      <c r="G33" s="36"/>
      <c r="H33" s="36"/>
      <c r="I33" s="36"/>
      <c r="J33" s="36"/>
    </row>
    <row r="34" spans="1:10" s="18" customFormat="1" x14ac:dyDescent="0.3">
      <c r="A34" s="23">
        <v>2</v>
      </c>
      <c r="B34" s="24" t="s">
        <v>30</v>
      </c>
      <c r="C34" s="26" t="s">
        <v>18</v>
      </c>
      <c r="D34" s="80">
        <v>0</v>
      </c>
      <c r="E34" s="33"/>
      <c r="F34" s="33"/>
      <c r="G34" s="36"/>
      <c r="H34" s="36"/>
      <c r="I34" s="36"/>
      <c r="J34" s="36"/>
    </row>
    <row r="35" spans="1:10" s="18" customFormat="1" ht="38.25" thickBot="1" x14ac:dyDescent="0.35">
      <c r="A35" s="38">
        <v>3</v>
      </c>
      <c r="B35" s="39" t="s">
        <v>31</v>
      </c>
      <c r="C35" s="40" t="s">
        <v>18</v>
      </c>
      <c r="D35" s="80">
        <v>0</v>
      </c>
      <c r="E35" s="33"/>
      <c r="F35" s="33"/>
      <c r="G35" s="33"/>
      <c r="H35" s="33"/>
      <c r="I35" s="33"/>
      <c r="J35" s="33"/>
    </row>
    <row r="36" spans="1:10" x14ac:dyDescent="0.3">
      <c r="B36" s="8"/>
      <c r="C36" s="10"/>
      <c r="D36" s="10"/>
      <c r="E36" s="10"/>
      <c r="F36" s="14"/>
      <c r="G36" s="14"/>
      <c r="H36" s="14"/>
      <c r="I36" s="14"/>
    </row>
    <row r="37" spans="1:10" x14ac:dyDescent="0.3">
      <c r="B37" s="100" t="s">
        <v>24</v>
      </c>
      <c r="C37" s="100"/>
      <c r="D37" s="100"/>
      <c r="E37" s="100"/>
      <c r="F37" s="100"/>
      <c r="G37" s="100"/>
      <c r="H37" s="100"/>
      <c r="I37" s="100"/>
      <c r="J37" s="100"/>
    </row>
    <row r="38" spans="1:10" x14ac:dyDescent="0.3">
      <c r="B38" s="88" t="s">
        <v>110</v>
      </c>
      <c r="C38" s="83"/>
      <c r="D38" s="83"/>
      <c r="E38" s="83"/>
      <c r="F38" s="83"/>
      <c r="G38" s="83"/>
      <c r="H38" s="83"/>
      <c r="I38" s="83"/>
      <c r="J38" s="83"/>
    </row>
    <row r="39" spans="1:10" x14ac:dyDescent="0.3">
      <c r="B39" s="88" t="s">
        <v>111</v>
      </c>
      <c r="C39" s="83"/>
      <c r="D39" s="83"/>
      <c r="E39" s="83"/>
      <c r="F39" s="83"/>
      <c r="G39" s="83"/>
      <c r="H39" s="83"/>
      <c r="I39" s="83"/>
      <c r="J39" s="83"/>
    </row>
    <row r="40" spans="1:10" x14ac:dyDescent="0.3">
      <c r="B40" s="8" t="s">
        <v>112</v>
      </c>
      <c r="C40" s="10"/>
      <c r="D40" s="10"/>
      <c r="E40" s="10"/>
      <c r="F40" s="10"/>
      <c r="G40" s="11"/>
      <c r="H40" s="12"/>
      <c r="I40" s="12"/>
      <c r="J40" s="8"/>
    </row>
    <row r="41" spans="1:10" x14ac:dyDescent="0.3">
      <c r="B41" s="8" t="s">
        <v>113</v>
      </c>
      <c r="C41" s="10"/>
      <c r="D41" s="10"/>
      <c r="E41" s="10"/>
      <c r="F41" s="10"/>
      <c r="G41" s="11"/>
      <c r="H41" s="12"/>
      <c r="I41" s="12"/>
      <c r="J41" s="8"/>
    </row>
    <row r="42" spans="1:10" x14ac:dyDescent="0.3">
      <c r="B42" s="8" t="s">
        <v>114</v>
      </c>
      <c r="C42" s="10"/>
      <c r="D42" s="10"/>
      <c r="E42" s="10"/>
      <c r="F42" s="10"/>
      <c r="G42" s="11"/>
      <c r="H42" s="12"/>
      <c r="I42" s="12"/>
      <c r="J42" s="8"/>
    </row>
    <row r="43" spans="1:10" x14ac:dyDescent="0.3">
      <c r="B43" s="8"/>
      <c r="C43" s="10"/>
      <c r="D43" s="10"/>
      <c r="E43" s="10"/>
      <c r="F43" s="10"/>
      <c r="G43" s="11"/>
      <c r="H43" s="12"/>
      <c r="I43" s="12"/>
      <c r="J43" s="8"/>
    </row>
    <row r="44" spans="1:10" x14ac:dyDescent="0.3">
      <c r="B44" s="52" t="s">
        <v>107</v>
      </c>
      <c r="C44" s="14"/>
      <c r="D44" s="14"/>
      <c r="E44" s="14"/>
      <c r="F44" s="14"/>
      <c r="G44" s="14"/>
      <c r="H44" s="51"/>
      <c r="I44" s="51"/>
      <c r="J44" s="52"/>
    </row>
    <row r="45" spans="1:10" x14ac:dyDescent="0.3">
      <c r="B45" s="98" t="s">
        <v>45</v>
      </c>
      <c r="C45" s="98"/>
      <c r="D45" s="98"/>
      <c r="E45" s="98"/>
      <c r="F45" s="98"/>
      <c r="G45" s="98"/>
      <c r="H45" s="98"/>
      <c r="I45" s="98"/>
      <c r="J45" s="98"/>
    </row>
    <row r="46" spans="1:10" x14ac:dyDescent="0.3">
      <c r="B46" s="98" t="s">
        <v>46</v>
      </c>
      <c r="C46" s="98"/>
      <c r="D46" s="98"/>
      <c r="E46" s="98"/>
      <c r="F46" s="98"/>
      <c r="G46" s="98"/>
      <c r="H46" s="98"/>
      <c r="I46" s="98"/>
      <c r="J46" s="98"/>
    </row>
    <row r="47" spans="1:10" ht="18.75" customHeight="1" x14ac:dyDescent="0.3">
      <c r="B47" s="98" t="s">
        <v>47</v>
      </c>
      <c r="C47" s="98"/>
      <c r="D47" s="98"/>
      <c r="E47" s="98"/>
      <c r="F47" s="98"/>
      <c r="G47" s="98"/>
      <c r="H47" s="98"/>
      <c r="I47" s="98"/>
      <c r="J47" s="98"/>
    </row>
    <row r="48" spans="1:10" x14ac:dyDescent="0.3">
      <c r="B48" s="98" t="s">
        <v>48</v>
      </c>
      <c r="C48" s="98"/>
      <c r="D48" s="98"/>
      <c r="E48" s="98"/>
      <c r="F48" s="98"/>
      <c r="G48" s="98"/>
      <c r="H48" s="98"/>
      <c r="I48" s="98"/>
      <c r="J48" s="98"/>
    </row>
    <row r="49" spans="2:10" ht="18.75" customHeight="1" x14ac:dyDescent="0.3">
      <c r="B49" s="98" t="s">
        <v>49</v>
      </c>
      <c r="C49" s="98"/>
      <c r="D49" s="98"/>
      <c r="E49" s="98"/>
      <c r="F49" s="98"/>
      <c r="G49" s="98"/>
      <c r="H49" s="98"/>
      <c r="I49" s="98"/>
      <c r="J49" s="98"/>
    </row>
    <row r="50" spans="2:10" ht="18.75" customHeight="1" x14ac:dyDescent="0.3">
      <c r="B50" s="98" t="s">
        <v>50</v>
      </c>
      <c r="C50" s="98"/>
      <c r="D50" s="98"/>
      <c r="E50" s="98"/>
      <c r="F50" s="98"/>
      <c r="G50" s="98"/>
      <c r="H50" s="98"/>
      <c r="I50" s="98"/>
      <c r="J50" s="98"/>
    </row>
    <row r="51" spans="2:10" ht="18.75" customHeight="1" x14ac:dyDescent="0.3">
      <c r="B51" s="98" t="s">
        <v>56</v>
      </c>
      <c r="C51" s="98"/>
      <c r="D51" s="98"/>
      <c r="E51" s="98"/>
      <c r="F51" s="98"/>
      <c r="G51" s="98"/>
      <c r="H51" s="98"/>
      <c r="I51" s="98"/>
      <c r="J51" s="98"/>
    </row>
    <row r="52" spans="2:10" ht="18.75" customHeight="1" x14ac:dyDescent="0.3">
      <c r="B52" s="98" t="s">
        <v>57</v>
      </c>
      <c r="C52" s="98"/>
      <c r="D52" s="98"/>
      <c r="E52" s="98"/>
      <c r="F52" s="98"/>
      <c r="G52" s="98"/>
      <c r="H52" s="98"/>
      <c r="I52" s="98"/>
      <c r="J52" s="98"/>
    </row>
    <row r="53" spans="2:10" x14ac:dyDescent="0.3">
      <c r="B53" s="98" t="s">
        <v>58</v>
      </c>
      <c r="C53" s="98"/>
      <c r="D53" s="98"/>
      <c r="E53" s="98"/>
      <c r="F53" s="98"/>
      <c r="G53" s="98"/>
      <c r="H53" s="98"/>
      <c r="I53" s="98"/>
      <c r="J53" s="98"/>
    </row>
    <row r="54" spans="2:10" x14ac:dyDescent="0.3">
      <c r="B54" s="98" t="s">
        <v>51</v>
      </c>
      <c r="C54" s="98"/>
      <c r="D54" s="98"/>
      <c r="E54" s="98"/>
      <c r="F54" s="98"/>
      <c r="G54" s="98"/>
      <c r="H54" s="98"/>
      <c r="I54" s="98"/>
      <c r="J54" s="98"/>
    </row>
    <row r="55" spans="2:10" ht="18.75" customHeight="1" x14ac:dyDescent="0.3">
      <c r="B55" s="98" t="s">
        <v>53</v>
      </c>
      <c r="C55" s="98"/>
      <c r="D55" s="98"/>
      <c r="E55" s="98"/>
      <c r="F55" s="98"/>
      <c r="G55" s="98"/>
      <c r="H55" s="98"/>
      <c r="I55" s="98"/>
      <c r="J55" s="98"/>
    </row>
    <row r="56" spans="2:10" x14ac:dyDescent="0.3">
      <c r="B56" s="98" t="s">
        <v>54</v>
      </c>
      <c r="C56" s="98"/>
      <c r="D56" s="98"/>
      <c r="E56" s="98"/>
      <c r="F56" s="98"/>
      <c r="G56" s="98"/>
      <c r="H56" s="98"/>
      <c r="I56" s="98"/>
      <c r="J56" s="98"/>
    </row>
    <row r="57" spans="2:10" ht="38.25" customHeight="1" x14ac:dyDescent="0.3">
      <c r="B57" s="98" t="s">
        <v>55</v>
      </c>
      <c r="C57" s="98"/>
      <c r="D57" s="98"/>
      <c r="E57" s="98"/>
      <c r="F57" s="98"/>
      <c r="G57" s="98"/>
      <c r="H57" s="98"/>
      <c r="I57" s="98"/>
      <c r="J57" s="98"/>
    </row>
    <row r="58" spans="2:10" x14ac:dyDescent="0.3">
      <c r="B58" s="98" t="s">
        <v>52</v>
      </c>
      <c r="C58" s="98"/>
      <c r="D58" s="98"/>
      <c r="E58" s="98"/>
      <c r="F58" s="98"/>
      <c r="G58" s="98"/>
      <c r="H58" s="98"/>
      <c r="I58" s="98"/>
      <c r="J58" s="98"/>
    </row>
    <row r="59" spans="2:10" x14ac:dyDescent="0.3">
      <c r="B59" s="98" t="s">
        <v>59</v>
      </c>
      <c r="C59" s="98"/>
      <c r="D59" s="98"/>
      <c r="E59" s="98"/>
      <c r="F59" s="98"/>
      <c r="G59" s="98"/>
      <c r="H59" s="98"/>
      <c r="I59" s="98"/>
      <c r="J59" s="98"/>
    </row>
    <row r="60" spans="2:10" x14ac:dyDescent="0.3">
      <c r="B60" s="82"/>
      <c r="C60" s="82"/>
      <c r="D60" s="82"/>
      <c r="E60" s="82"/>
      <c r="F60" s="82"/>
      <c r="G60" s="82"/>
      <c r="H60" s="82"/>
      <c r="I60" s="82"/>
      <c r="J60" s="82"/>
    </row>
    <row r="61" spans="2:10" x14ac:dyDescent="0.3">
      <c r="B61" s="50" t="s">
        <v>108</v>
      </c>
      <c r="C61" s="82"/>
      <c r="D61" s="82"/>
      <c r="E61" s="82"/>
      <c r="F61" s="82"/>
      <c r="G61" s="82"/>
      <c r="H61" s="82"/>
      <c r="I61" s="82"/>
      <c r="J61" s="82"/>
    </row>
    <row r="62" spans="2:10" x14ac:dyDescent="0.3">
      <c r="B62" s="98" t="s">
        <v>60</v>
      </c>
      <c r="C62" s="98"/>
      <c r="D62" s="98"/>
      <c r="E62" s="98"/>
      <c r="F62" s="98"/>
      <c r="G62" s="98"/>
      <c r="H62" s="98"/>
      <c r="I62" s="98"/>
      <c r="J62" s="98"/>
    </row>
    <row r="63" spans="2:10" x14ac:dyDescent="0.3">
      <c r="B63" s="98" t="s">
        <v>61</v>
      </c>
      <c r="C63" s="98"/>
      <c r="D63" s="98"/>
      <c r="E63" s="98"/>
      <c r="F63" s="98"/>
      <c r="G63" s="98"/>
      <c r="H63" s="98"/>
      <c r="I63" s="98"/>
      <c r="J63" s="98"/>
    </row>
    <row r="64" spans="2:10" x14ac:dyDescent="0.3">
      <c r="B64" s="98" t="s">
        <v>62</v>
      </c>
      <c r="C64" s="98"/>
      <c r="D64" s="98"/>
      <c r="E64" s="98"/>
      <c r="F64" s="98"/>
      <c r="G64" s="98"/>
      <c r="H64" s="98"/>
      <c r="I64" s="98"/>
      <c r="J64" s="98"/>
    </row>
    <row r="65" spans="2:10" x14ac:dyDescent="0.3">
      <c r="B65" s="98" t="s">
        <v>63</v>
      </c>
      <c r="C65" s="98"/>
      <c r="D65" s="98"/>
      <c r="E65" s="98"/>
      <c r="F65" s="98"/>
      <c r="G65" s="98"/>
      <c r="H65" s="98"/>
      <c r="I65" s="98"/>
      <c r="J65" s="98"/>
    </row>
    <row r="66" spans="2:10" ht="37.5" customHeight="1" x14ac:dyDescent="0.3">
      <c r="B66" s="98" t="s">
        <v>64</v>
      </c>
      <c r="C66" s="98"/>
      <c r="D66" s="98"/>
      <c r="E66" s="98"/>
      <c r="F66" s="98"/>
      <c r="G66" s="98"/>
      <c r="H66" s="98"/>
      <c r="I66" s="98"/>
      <c r="J66" s="98"/>
    </row>
    <row r="67" spans="2:10" x14ac:dyDescent="0.3">
      <c r="B67" s="53"/>
      <c r="C67" s="82"/>
      <c r="D67" s="82"/>
      <c r="E67" s="82"/>
      <c r="F67" s="82"/>
      <c r="G67" s="82"/>
      <c r="H67" s="82"/>
      <c r="I67" s="82"/>
      <c r="J67" s="82"/>
    </row>
    <row r="68" spans="2:10" ht="57" customHeight="1" x14ac:dyDescent="0.3">
      <c r="B68" s="99" t="s">
        <v>109</v>
      </c>
      <c r="C68" s="99"/>
      <c r="D68" s="99"/>
      <c r="E68" s="99"/>
      <c r="F68" s="99"/>
      <c r="G68" s="99"/>
      <c r="H68" s="99"/>
      <c r="I68" s="99"/>
      <c r="J68" s="99"/>
    </row>
    <row r="69" spans="2:10" x14ac:dyDescent="0.3">
      <c r="B69" s="8"/>
      <c r="C69" s="10"/>
      <c r="D69" s="10"/>
      <c r="E69" s="10"/>
      <c r="F69" s="10"/>
      <c r="G69" s="11"/>
      <c r="H69" s="12"/>
      <c r="I69" s="12"/>
      <c r="J69" s="8"/>
    </row>
    <row r="70" spans="2:10" x14ac:dyDescent="0.3">
      <c r="B70" s="65"/>
    </row>
    <row r="71" spans="2:10" x14ac:dyDescent="0.3">
      <c r="B71" s="74" t="s">
        <v>73</v>
      </c>
      <c r="C71" s="10"/>
      <c r="D71" s="10"/>
      <c r="E71" s="10"/>
      <c r="F71" s="10"/>
      <c r="G71" s="11"/>
      <c r="H71" s="12"/>
    </row>
    <row r="72" spans="2:10" x14ac:dyDescent="0.3">
      <c r="B72" s="8"/>
      <c r="C72" s="10"/>
      <c r="D72" s="10"/>
      <c r="E72" s="10"/>
      <c r="F72" s="10"/>
      <c r="G72" s="11"/>
      <c r="H72" s="12"/>
    </row>
    <row r="73" spans="2:10" x14ac:dyDescent="0.3">
      <c r="B73" s="75"/>
      <c r="C73" s="75"/>
      <c r="D73" s="75"/>
      <c r="E73" s="75"/>
      <c r="F73" s="75"/>
      <c r="G73" s="75"/>
      <c r="H73" s="2"/>
    </row>
    <row r="74" spans="2:10" ht="36" customHeight="1" x14ac:dyDescent="0.3">
      <c r="B74" s="117" t="s">
        <v>96</v>
      </c>
      <c r="C74" s="118"/>
      <c r="D74" s="118"/>
      <c r="E74" s="118"/>
      <c r="F74" s="118"/>
      <c r="G74" s="118"/>
      <c r="H74" s="118"/>
    </row>
    <row r="75" spans="2:10" ht="41.25" customHeight="1" x14ac:dyDescent="0.3">
      <c r="B75" s="119" t="s">
        <v>97</v>
      </c>
      <c r="C75" s="118"/>
      <c r="D75" s="118"/>
      <c r="E75" s="118"/>
      <c r="F75" s="118"/>
      <c r="G75" s="118"/>
      <c r="H75" s="118"/>
    </row>
    <row r="76" spans="2:10" ht="37.5" customHeight="1" x14ac:dyDescent="0.3">
      <c r="B76" s="119" t="s">
        <v>98</v>
      </c>
      <c r="C76" s="118"/>
      <c r="D76" s="118"/>
      <c r="E76" s="118"/>
      <c r="F76" s="118"/>
      <c r="G76" s="118"/>
      <c r="H76" s="118"/>
    </row>
    <row r="77" spans="2:10" ht="24.75" customHeight="1" x14ac:dyDescent="0.3">
      <c r="B77" s="3" t="s">
        <v>77</v>
      </c>
      <c r="C77" s="79"/>
      <c r="D77" s="79"/>
      <c r="E77" s="79"/>
      <c r="F77" s="79"/>
      <c r="G77" s="79"/>
      <c r="H77" s="79"/>
    </row>
  </sheetData>
  <mergeCells count="42">
    <mergeCell ref="A17:A18"/>
    <mergeCell ref="A6:I6"/>
    <mergeCell ref="A8:I8"/>
    <mergeCell ref="A10:I10"/>
    <mergeCell ref="A12:I12"/>
    <mergeCell ref="A13:I13"/>
    <mergeCell ref="B17:B18"/>
    <mergeCell ref="C17:C18"/>
    <mergeCell ref="D17:H17"/>
    <mergeCell ref="I17:I18"/>
    <mergeCell ref="A1:I1"/>
    <mergeCell ref="A2:I2"/>
    <mergeCell ref="A3:I3"/>
    <mergeCell ref="A4:I4"/>
    <mergeCell ref="A5:B5"/>
    <mergeCell ref="G5:I5"/>
    <mergeCell ref="B47:J47"/>
    <mergeCell ref="B45:J45"/>
    <mergeCell ref="B46:J46"/>
    <mergeCell ref="J17:J18"/>
    <mergeCell ref="B37:J37"/>
    <mergeCell ref="B48:J48"/>
    <mergeCell ref="B49:J49"/>
    <mergeCell ref="B51:J51"/>
    <mergeCell ref="B57:J57"/>
    <mergeCell ref="B53:J53"/>
    <mergeCell ref="B54:J54"/>
    <mergeCell ref="B55:J55"/>
    <mergeCell ref="B50:J50"/>
    <mergeCell ref="B52:J52"/>
    <mergeCell ref="B56:J56"/>
    <mergeCell ref="B58:J58"/>
    <mergeCell ref="B59:J59"/>
    <mergeCell ref="B63:J63"/>
    <mergeCell ref="B62:J62"/>
    <mergeCell ref="B64:J64"/>
    <mergeCell ref="B74:H74"/>
    <mergeCell ref="B75:H75"/>
    <mergeCell ref="B76:H76"/>
    <mergeCell ref="B65:J65"/>
    <mergeCell ref="B66:J66"/>
    <mergeCell ref="B68:J68"/>
  </mergeCells>
  <printOptions horizontalCentered="1"/>
  <pageMargins left="0.19685039370078741" right="0.19685039370078741" top="0.19685039370078741" bottom="0.19685039370078741" header="0.51181102362204722" footer="0.51181102362204722"/>
  <pageSetup paperSize="9" scale="4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S77"/>
  <sheetViews>
    <sheetView zoomScale="55" zoomScaleNormal="55" workbookViewId="0">
      <selection activeCell="H29" sqref="H29"/>
    </sheetView>
  </sheetViews>
  <sheetFormatPr defaultRowHeight="18.75" x14ac:dyDescent="0.3"/>
  <cols>
    <col min="1" max="1" width="9.42578125" style="3" customWidth="1"/>
    <col min="2" max="2" width="82.7109375" style="3" customWidth="1"/>
    <col min="3" max="3" width="15.7109375" style="1" bestFit="1" customWidth="1"/>
    <col min="4" max="4" width="17.7109375" style="1" customWidth="1"/>
    <col min="5" max="8" width="16.7109375" style="1" customWidth="1"/>
    <col min="9" max="9" width="23.140625" style="1" customWidth="1"/>
    <col min="10" max="10" width="22.7109375" style="3" customWidth="1"/>
    <col min="11" max="11" width="10.85546875" style="3" customWidth="1"/>
    <col min="12" max="12" width="9.140625" style="3"/>
    <col min="13" max="13" width="19.5703125" style="3" hidden="1" customWidth="1"/>
    <col min="14" max="14" width="13.7109375" style="3" hidden="1" customWidth="1"/>
    <col min="15" max="15" width="20.42578125" style="3" hidden="1" customWidth="1"/>
    <col min="16" max="16" width="17" style="3" hidden="1" customWidth="1"/>
    <col min="17" max="17" width="12.28515625" style="3" hidden="1" customWidth="1"/>
    <col min="18" max="18" width="0" style="3" hidden="1" customWidth="1"/>
    <col min="19" max="19" width="9.7109375" style="3" hidden="1" customWidth="1"/>
    <col min="20" max="252" width="9.140625" style="3"/>
    <col min="253" max="253" width="7" style="3" customWidth="1"/>
    <col min="254" max="254" width="49.140625" style="3" customWidth="1"/>
    <col min="255" max="255" width="11" style="3" customWidth="1"/>
    <col min="256" max="258" width="12.140625" style="3" customWidth="1"/>
    <col min="259" max="259" width="11" style="3" customWidth="1"/>
    <col min="260" max="260" width="11.85546875" style="3" customWidth="1"/>
    <col min="261" max="261" width="12.7109375" style="3" customWidth="1"/>
    <col min="262" max="262" width="9.140625" style="3"/>
    <col min="263" max="263" width="10.85546875" style="3" customWidth="1"/>
    <col min="264" max="508" width="9.140625" style="3"/>
    <col min="509" max="509" width="7" style="3" customWidth="1"/>
    <col min="510" max="510" width="49.140625" style="3" customWidth="1"/>
    <col min="511" max="511" width="11" style="3" customWidth="1"/>
    <col min="512" max="514" width="12.140625" style="3" customWidth="1"/>
    <col min="515" max="515" width="11" style="3" customWidth="1"/>
    <col min="516" max="516" width="11.85546875" style="3" customWidth="1"/>
    <col min="517" max="517" width="12.7109375" style="3" customWidth="1"/>
    <col min="518" max="518" width="9.140625" style="3"/>
    <col min="519" max="519" width="10.85546875" style="3" customWidth="1"/>
    <col min="520" max="764" width="9.140625" style="3"/>
    <col min="765" max="765" width="7" style="3" customWidth="1"/>
    <col min="766" max="766" width="49.140625" style="3" customWidth="1"/>
    <col min="767" max="767" width="11" style="3" customWidth="1"/>
    <col min="768" max="770" width="12.140625" style="3" customWidth="1"/>
    <col min="771" max="771" width="11" style="3" customWidth="1"/>
    <col min="772" max="772" width="11.85546875" style="3" customWidth="1"/>
    <col min="773" max="773" width="12.7109375" style="3" customWidth="1"/>
    <col min="774" max="774" width="9.140625" style="3"/>
    <col min="775" max="775" width="10.85546875" style="3" customWidth="1"/>
    <col min="776" max="1020" width="9.140625" style="3"/>
    <col min="1021" max="1021" width="7" style="3" customWidth="1"/>
    <col min="1022" max="1022" width="49.140625" style="3" customWidth="1"/>
    <col min="1023" max="1023" width="11" style="3" customWidth="1"/>
    <col min="1024" max="1026" width="12.140625" style="3" customWidth="1"/>
    <col min="1027" max="1027" width="11" style="3" customWidth="1"/>
    <col min="1028" max="1028" width="11.85546875" style="3" customWidth="1"/>
    <col min="1029" max="1029" width="12.7109375" style="3" customWidth="1"/>
    <col min="1030" max="1030" width="9.140625" style="3"/>
    <col min="1031" max="1031" width="10.85546875" style="3" customWidth="1"/>
    <col min="1032" max="1276" width="9.140625" style="3"/>
    <col min="1277" max="1277" width="7" style="3" customWidth="1"/>
    <col min="1278" max="1278" width="49.140625" style="3" customWidth="1"/>
    <col min="1279" max="1279" width="11" style="3" customWidth="1"/>
    <col min="1280" max="1282" width="12.140625" style="3" customWidth="1"/>
    <col min="1283" max="1283" width="11" style="3" customWidth="1"/>
    <col min="1284" max="1284" width="11.85546875" style="3" customWidth="1"/>
    <col min="1285" max="1285" width="12.7109375" style="3" customWidth="1"/>
    <col min="1286" max="1286" width="9.140625" style="3"/>
    <col min="1287" max="1287" width="10.85546875" style="3" customWidth="1"/>
    <col min="1288" max="1532" width="9.140625" style="3"/>
    <col min="1533" max="1533" width="7" style="3" customWidth="1"/>
    <col min="1534" max="1534" width="49.140625" style="3" customWidth="1"/>
    <col min="1535" max="1535" width="11" style="3" customWidth="1"/>
    <col min="1536" max="1538" width="12.140625" style="3" customWidth="1"/>
    <col min="1539" max="1539" width="11" style="3" customWidth="1"/>
    <col min="1540" max="1540" width="11.85546875" style="3" customWidth="1"/>
    <col min="1541" max="1541" width="12.7109375" style="3" customWidth="1"/>
    <col min="1542" max="1542" width="9.140625" style="3"/>
    <col min="1543" max="1543" width="10.85546875" style="3" customWidth="1"/>
    <col min="1544" max="1788" width="9.140625" style="3"/>
    <col min="1789" max="1789" width="7" style="3" customWidth="1"/>
    <col min="1790" max="1790" width="49.140625" style="3" customWidth="1"/>
    <col min="1791" max="1791" width="11" style="3" customWidth="1"/>
    <col min="1792" max="1794" width="12.140625" style="3" customWidth="1"/>
    <col min="1795" max="1795" width="11" style="3" customWidth="1"/>
    <col min="1796" max="1796" width="11.85546875" style="3" customWidth="1"/>
    <col min="1797" max="1797" width="12.7109375" style="3" customWidth="1"/>
    <col min="1798" max="1798" width="9.140625" style="3"/>
    <col min="1799" max="1799" width="10.85546875" style="3" customWidth="1"/>
    <col min="1800" max="2044" width="9.140625" style="3"/>
    <col min="2045" max="2045" width="7" style="3" customWidth="1"/>
    <col min="2046" max="2046" width="49.140625" style="3" customWidth="1"/>
    <col min="2047" max="2047" width="11" style="3" customWidth="1"/>
    <col min="2048" max="2050" width="12.140625" style="3" customWidth="1"/>
    <col min="2051" max="2051" width="11" style="3" customWidth="1"/>
    <col min="2052" max="2052" width="11.85546875" style="3" customWidth="1"/>
    <col min="2053" max="2053" width="12.7109375" style="3" customWidth="1"/>
    <col min="2054" max="2054" width="9.140625" style="3"/>
    <col min="2055" max="2055" width="10.85546875" style="3" customWidth="1"/>
    <col min="2056" max="2300" width="9.140625" style="3"/>
    <col min="2301" max="2301" width="7" style="3" customWidth="1"/>
    <col min="2302" max="2302" width="49.140625" style="3" customWidth="1"/>
    <col min="2303" max="2303" width="11" style="3" customWidth="1"/>
    <col min="2304" max="2306" width="12.140625" style="3" customWidth="1"/>
    <col min="2307" max="2307" width="11" style="3" customWidth="1"/>
    <col min="2308" max="2308" width="11.85546875" style="3" customWidth="1"/>
    <col min="2309" max="2309" width="12.7109375" style="3" customWidth="1"/>
    <col min="2310" max="2310" width="9.140625" style="3"/>
    <col min="2311" max="2311" width="10.85546875" style="3" customWidth="1"/>
    <col min="2312" max="2556" width="9.140625" style="3"/>
    <col min="2557" max="2557" width="7" style="3" customWidth="1"/>
    <col min="2558" max="2558" width="49.140625" style="3" customWidth="1"/>
    <col min="2559" max="2559" width="11" style="3" customWidth="1"/>
    <col min="2560" max="2562" width="12.140625" style="3" customWidth="1"/>
    <col min="2563" max="2563" width="11" style="3" customWidth="1"/>
    <col min="2564" max="2564" width="11.85546875" style="3" customWidth="1"/>
    <col min="2565" max="2565" width="12.7109375" style="3" customWidth="1"/>
    <col min="2566" max="2566" width="9.140625" style="3"/>
    <col min="2567" max="2567" width="10.85546875" style="3" customWidth="1"/>
    <col min="2568" max="2812" width="9.140625" style="3"/>
    <col min="2813" max="2813" width="7" style="3" customWidth="1"/>
    <col min="2814" max="2814" width="49.140625" style="3" customWidth="1"/>
    <col min="2815" max="2815" width="11" style="3" customWidth="1"/>
    <col min="2816" max="2818" width="12.140625" style="3" customWidth="1"/>
    <col min="2819" max="2819" width="11" style="3" customWidth="1"/>
    <col min="2820" max="2820" width="11.85546875" style="3" customWidth="1"/>
    <col min="2821" max="2821" width="12.7109375" style="3" customWidth="1"/>
    <col min="2822" max="2822" width="9.140625" style="3"/>
    <col min="2823" max="2823" width="10.85546875" style="3" customWidth="1"/>
    <col min="2824" max="3068" width="9.140625" style="3"/>
    <col min="3069" max="3069" width="7" style="3" customWidth="1"/>
    <col min="3070" max="3070" width="49.140625" style="3" customWidth="1"/>
    <col min="3071" max="3071" width="11" style="3" customWidth="1"/>
    <col min="3072" max="3074" width="12.140625" style="3" customWidth="1"/>
    <col min="3075" max="3075" width="11" style="3" customWidth="1"/>
    <col min="3076" max="3076" width="11.85546875" style="3" customWidth="1"/>
    <col min="3077" max="3077" width="12.7109375" style="3" customWidth="1"/>
    <col min="3078" max="3078" width="9.140625" style="3"/>
    <col min="3079" max="3079" width="10.85546875" style="3" customWidth="1"/>
    <col min="3080" max="3324" width="9.140625" style="3"/>
    <col min="3325" max="3325" width="7" style="3" customWidth="1"/>
    <col min="3326" max="3326" width="49.140625" style="3" customWidth="1"/>
    <col min="3327" max="3327" width="11" style="3" customWidth="1"/>
    <col min="3328" max="3330" width="12.140625" style="3" customWidth="1"/>
    <col min="3331" max="3331" width="11" style="3" customWidth="1"/>
    <col min="3332" max="3332" width="11.85546875" style="3" customWidth="1"/>
    <col min="3333" max="3333" width="12.7109375" style="3" customWidth="1"/>
    <col min="3334" max="3334" width="9.140625" style="3"/>
    <col min="3335" max="3335" width="10.85546875" style="3" customWidth="1"/>
    <col min="3336" max="3580" width="9.140625" style="3"/>
    <col min="3581" max="3581" width="7" style="3" customWidth="1"/>
    <col min="3582" max="3582" width="49.140625" style="3" customWidth="1"/>
    <col min="3583" max="3583" width="11" style="3" customWidth="1"/>
    <col min="3584" max="3586" width="12.140625" style="3" customWidth="1"/>
    <col min="3587" max="3587" width="11" style="3" customWidth="1"/>
    <col min="3588" max="3588" width="11.85546875" style="3" customWidth="1"/>
    <col min="3589" max="3589" width="12.7109375" style="3" customWidth="1"/>
    <col min="3590" max="3590" width="9.140625" style="3"/>
    <col min="3591" max="3591" width="10.85546875" style="3" customWidth="1"/>
    <col min="3592" max="3836" width="9.140625" style="3"/>
    <col min="3837" max="3837" width="7" style="3" customWidth="1"/>
    <col min="3838" max="3838" width="49.140625" style="3" customWidth="1"/>
    <col min="3839" max="3839" width="11" style="3" customWidth="1"/>
    <col min="3840" max="3842" width="12.140625" style="3" customWidth="1"/>
    <col min="3843" max="3843" width="11" style="3" customWidth="1"/>
    <col min="3844" max="3844" width="11.85546875" style="3" customWidth="1"/>
    <col min="3845" max="3845" width="12.7109375" style="3" customWidth="1"/>
    <col min="3846" max="3846" width="9.140625" style="3"/>
    <col min="3847" max="3847" width="10.85546875" style="3" customWidth="1"/>
    <col min="3848" max="4092" width="9.140625" style="3"/>
    <col min="4093" max="4093" width="7" style="3" customWidth="1"/>
    <col min="4094" max="4094" width="49.140625" style="3" customWidth="1"/>
    <col min="4095" max="4095" width="11" style="3" customWidth="1"/>
    <col min="4096" max="4098" width="12.140625" style="3" customWidth="1"/>
    <col min="4099" max="4099" width="11" style="3" customWidth="1"/>
    <col min="4100" max="4100" width="11.85546875" style="3" customWidth="1"/>
    <col min="4101" max="4101" width="12.7109375" style="3" customWidth="1"/>
    <col min="4102" max="4102" width="9.140625" style="3"/>
    <col min="4103" max="4103" width="10.85546875" style="3" customWidth="1"/>
    <col min="4104" max="4348" width="9.140625" style="3"/>
    <col min="4349" max="4349" width="7" style="3" customWidth="1"/>
    <col min="4350" max="4350" width="49.140625" style="3" customWidth="1"/>
    <col min="4351" max="4351" width="11" style="3" customWidth="1"/>
    <col min="4352" max="4354" width="12.140625" style="3" customWidth="1"/>
    <col min="4355" max="4355" width="11" style="3" customWidth="1"/>
    <col min="4356" max="4356" width="11.85546875" style="3" customWidth="1"/>
    <col min="4357" max="4357" width="12.7109375" style="3" customWidth="1"/>
    <col min="4358" max="4358" width="9.140625" style="3"/>
    <col min="4359" max="4359" width="10.85546875" style="3" customWidth="1"/>
    <col min="4360" max="4604" width="9.140625" style="3"/>
    <col min="4605" max="4605" width="7" style="3" customWidth="1"/>
    <col min="4606" max="4606" width="49.140625" style="3" customWidth="1"/>
    <col min="4607" max="4607" width="11" style="3" customWidth="1"/>
    <col min="4608" max="4610" width="12.140625" style="3" customWidth="1"/>
    <col min="4611" max="4611" width="11" style="3" customWidth="1"/>
    <col min="4612" max="4612" width="11.85546875" style="3" customWidth="1"/>
    <col min="4613" max="4613" width="12.7109375" style="3" customWidth="1"/>
    <col min="4614" max="4614" width="9.140625" style="3"/>
    <col min="4615" max="4615" width="10.85546875" style="3" customWidth="1"/>
    <col min="4616" max="4860" width="9.140625" style="3"/>
    <col min="4861" max="4861" width="7" style="3" customWidth="1"/>
    <col min="4862" max="4862" width="49.140625" style="3" customWidth="1"/>
    <col min="4863" max="4863" width="11" style="3" customWidth="1"/>
    <col min="4864" max="4866" width="12.140625" style="3" customWidth="1"/>
    <col min="4867" max="4867" width="11" style="3" customWidth="1"/>
    <col min="4868" max="4868" width="11.85546875" style="3" customWidth="1"/>
    <col min="4869" max="4869" width="12.7109375" style="3" customWidth="1"/>
    <col min="4870" max="4870" width="9.140625" style="3"/>
    <col min="4871" max="4871" width="10.85546875" style="3" customWidth="1"/>
    <col min="4872" max="5116" width="9.140625" style="3"/>
    <col min="5117" max="5117" width="7" style="3" customWidth="1"/>
    <col min="5118" max="5118" width="49.140625" style="3" customWidth="1"/>
    <col min="5119" max="5119" width="11" style="3" customWidth="1"/>
    <col min="5120" max="5122" width="12.140625" style="3" customWidth="1"/>
    <col min="5123" max="5123" width="11" style="3" customWidth="1"/>
    <col min="5124" max="5124" width="11.85546875" style="3" customWidth="1"/>
    <col min="5125" max="5125" width="12.7109375" style="3" customWidth="1"/>
    <col min="5126" max="5126" width="9.140625" style="3"/>
    <col min="5127" max="5127" width="10.85546875" style="3" customWidth="1"/>
    <col min="5128" max="5372" width="9.140625" style="3"/>
    <col min="5373" max="5373" width="7" style="3" customWidth="1"/>
    <col min="5374" max="5374" width="49.140625" style="3" customWidth="1"/>
    <col min="5375" max="5375" width="11" style="3" customWidth="1"/>
    <col min="5376" max="5378" width="12.140625" style="3" customWidth="1"/>
    <col min="5379" max="5379" width="11" style="3" customWidth="1"/>
    <col min="5380" max="5380" width="11.85546875" style="3" customWidth="1"/>
    <col min="5381" max="5381" width="12.7109375" style="3" customWidth="1"/>
    <col min="5382" max="5382" width="9.140625" style="3"/>
    <col min="5383" max="5383" width="10.85546875" style="3" customWidth="1"/>
    <col min="5384" max="5628" width="9.140625" style="3"/>
    <col min="5629" max="5629" width="7" style="3" customWidth="1"/>
    <col min="5630" max="5630" width="49.140625" style="3" customWidth="1"/>
    <col min="5631" max="5631" width="11" style="3" customWidth="1"/>
    <col min="5632" max="5634" width="12.140625" style="3" customWidth="1"/>
    <col min="5635" max="5635" width="11" style="3" customWidth="1"/>
    <col min="5636" max="5636" width="11.85546875" style="3" customWidth="1"/>
    <col min="5637" max="5637" width="12.7109375" style="3" customWidth="1"/>
    <col min="5638" max="5638" width="9.140625" style="3"/>
    <col min="5639" max="5639" width="10.85546875" style="3" customWidth="1"/>
    <col min="5640" max="5884" width="9.140625" style="3"/>
    <col min="5885" max="5885" width="7" style="3" customWidth="1"/>
    <col min="5886" max="5886" width="49.140625" style="3" customWidth="1"/>
    <col min="5887" max="5887" width="11" style="3" customWidth="1"/>
    <col min="5888" max="5890" width="12.140625" style="3" customWidth="1"/>
    <col min="5891" max="5891" width="11" style="3" customWidth="1"/>
    <col min="5892" max="5892" width="11.85546875" style="3" customWidth="1"/>
    <col min="5893" max="5893" width="12.7109375" style="3" customWidth="1"/>
    <col min="5894" max="5894" width="9.140625" style="3"/>
    <col min="5895" max="5895" width="10.85546875" style="3" customWidth="1"/>
    <col min="5896" max="6140" width="9.140625" style="3"/>
    <col min="6141" max="6141" width="7" style="3" customWidth="1"/>
    <col min="6142" max="6142" width="49.140625" style="3" customWidth="1"/>
    <col min="6143" max="6143" width="11" style="3" customWidth="1"/>
    <col min="6144" max="6146" width="12.140625" style="3" customWidth="1"/>
    <col min="6147" max="6147" width="11" style="3" customWidth="1"/>
    <col min="6148" max="6148" width="11.85546875" style="3" customWidth="1"/>
    <col min="6149" max="6149" width="12.7109375" style="3" customWidth="1"/>
    <col min="6150" max="6150" width="9.140625" style="3"/>
    <col min="6151" max="6151" width="10.85546875" style="3" customWidth="1"/>
    <col min="6152" max="6396" width="9.140625" style="3"/>
    <col min="6397" max="6397" width="7" style="3" customWidth="1"/>
    <col min="6398" max="6398" width="49.140625" style="3" customWidth="1"/>
    <col min="6399" max="6399" width="11" style="3" customWidth="1"/>
    <col min="6400" max="6402" width="12.140625" style="3" customWidth="1"/>
    <col min="6403" max="6403" width="11" style="3" customWidth="1"/>
    <col min="6404" max="6404" width="11.85546875" style="3" customWidth="1"/>
    <col min="6405" max="6405" width="12.7109375" style="3" customWidth="1"/>
    <col min="6406" max="6406" width="9.140625" style="3"/>
    <col min="6407" max="6407" width="10.85546875" style="3" customWidth="1"/>
    <col min="6408" max="6652" width="9.140625" style="3"/>
    <col min="6653" max="6653" width="7" style="3" customWidth="1"/>
    <col min="6654" max="6654" width="49.140625" style="3" customWidth="1"/>
    <col min="6655" max="6655" width="11" style="3" customWidth="1"/>
    <col min="6656" max="6658" width="12.140625" style="3" customWidth="1"/>
    <col min="6659" max="6659" width="11" style="3" customWidth="1"/>
    <col min="6660" max="6660" width="11.85546875" style="3" customWidth="1"/>
    <col min="6661" max="6661" width="12.7109375" style="3" customWidth="1"/>
    <col min="6662" max="6662" width="9.140625" style="3"/>
    <col min="6663" max="6663" width="10.85546875" style="3" customWidth="1"/>
    <col min="6664" max="6908" width="9.140625" style="3"/>
    <col min="6909" max="6909" width="7" style="3" customWidth="1"/>
    <col min="6910" max="6910" width="49.140625" style="3" customWidth="1"/>
    <col min="6911" max="6911" width="11" style="3" customWidth="1"/>
    <col min="6912" max="6914" width="12.140625" style="3" customWidth="1"/>
    <col min="6915" max="6915" width="11" style="3" customWidth="1"/>
    <col min="6916" max="6916" width="11.85546875" style="3" customWidth="1"/>
    <col min="6917" max="6917" width="12.7109375" style="3" customWidth="1"/>
    <col min="6918" max="6918" width="9.140625" style="3"/>
    <col min="6919" max="6919" width="10.85546875" style="3" customWidth="1"/>
    <col min="6920" max="7164" width="9.140625" style="3"/>
    <col min="7165" max="7165" width="7" style="3" customWidth="1"/>
    <col min="7166" max="7166" width="49.140625" style="3" customWidth="1"/>
    <col min="7167" max="7167" width="11" style="3" customWidth="1"/>
    <col min="7168" max="7170" width="12.140625" style="3" customWidth="1"/>
    <col min="7171" max="7171" width="11" style="3" customWidth="1"/>
    <col min="7172" max="7172" width="11.85546875" style="3" customWidth="1"/>
    <col min="7173" max="7173" width="12.7109375" style="3" customWidth="1"/>
    <col min="7174" max="7174" width="9.140625" style="3"/>
    <col min="7175" max="7175" width="10.85546875" style="3" customWidth="1"/>
    <col min="7176" max="7420" width="9.140625" style="3"/>
    <col min="7421" max="7421" width="7" style="3" customWidth="1"/>
    <col min="7422" max="7422" width="49.140625" style="3" customWidth="1"/>
    <col min="7423" max="7423" width="11" style="3" customWidth="1"/>
    <col min="7424" max="7426" width="12.140625" style="3" customWidth="1"/>
    <col min="7427" max="7427" width="11" style="3" customWidth="1"/>
    <col min="7428" max="7428" width="11.85546875" style="3" customWidth="1"/>
    <col min="7429" max="7429" width="12.7109375" style="3" customWidth="1"/>
    <col min="7430" max="7430" width="9.140625" style="3"/>
    <col min="7431" max="7431" width="10.85546875" style="3" customWidth="1"/>
    <col min="7432" max="7676" width="9.140625" style="3"/>
    <col min="7677" max="7677" width="7" style="3" customWidth="1"/>
    <col min="7678" max="7678" width="49.140625" style="3" customWidth="1"/>
    <col min="7679" max="7679" width="11" style="3" customWidth="1"/>
    <col min="7680" max="7682" width="12.140625" style="3" customWidth="1"/>
    <col min="7683" max="7683" width="11" style="3" customWidth="1"/>
    <col min="7684" max="7684" width="11.85546875" style="3" customWidth="1"/>
    <col min="7685" max="7685" width="12.7109375" style="3" customWidth="1"/>
    <col min="7686" max="7686" width="9.140625" style="3"/>
    <col min="7687" max="7687" width="10.85546875" style="3" customWidth="1"/>
    <col min="7688" max="7932" width="9.140625" style="3"/>
    <col min="7933" max="7933" width="7" style="3" customWidth="1"/>
    <col min="7934" max="7934" width="49.140625" style="3" customWidth="1"/>
    <col min="7935" max="7935" width="11" style="3" customWidth="1"/>
    <col min="7936" max="7938" width="12.140625" style="3" customWidth="1"/>
    <col min="7939" max="7939" width="11" style="3" customWidth="1"/>
    <col min="7940" max="7940" width="11.85546875" style="3" customWidth="1"/>
    <col min="7941" max="7941" width="12.7109375" style="3" customWidth="1"/>
    <col min="7942" max="7942" width="9.140625" style="3"/>
    <col min="7943" max="7943" width="10.85546875" style="3" customWidth="1"/>
    <col min="7944" max="8188" width="9.140625" style="3"/>
    <col min="8189" max="8189" width="7" style="3" customWidth="1"/>
    <col min="8190" max="8190" width="49.140625" style="3" customWidth="1"/>
    <col min="8191" max="8191" width="11" style="3" customWidth="1"/>
    <col min="8192" max="8194" width="12.140625" style="3" customWidth="1"/>
    <col min="8195" max="8195" width="11" style="3" customWidth="1"/>
    <col min="8196" max="8196" width="11.85546875" style="3" customWidth="1"/>
    <col min="8197" max="8197" width="12.7109375" style="3" customWidth="1"/>
    <col min="8198" max="8198" width="9.140625" style="3"/>
    <col min="8199" max="8199" width="10.85546875" style="3" customWidth="1"/>
    <col min="8200" max="8444" width="9.140625" style="3"/>
    <col min="8445" max="8445" width="7" style="3" customWidth="1"/>
    <col min="8446" max="8446" width="49.140625" style="3" customWidth="1"/>
    <col min="8447" max="8447" width="11" style="3" customWidth="1"/>
    <col min="8448" max="8450" width="12.140625" style="3" customWidth="1"/>
    <col min="8451" max="8451" width="11" style="3" customWidth="1"/>
    <col min="8452" max="8452" width="11.85546875" style="3" customWidth="1"/>
    <col min="8453" max="8453" width="12.7109375" style="3" customWidth="1"/>
    <col min="8454" max="8454" width="9.140625" style="3"/>
    <col min="8455" max="8455" width="10.85546875" style="3" customWidth="1"/>
    <col min="8456" max="8700" width="9.140625" style="3"/>
    <col min="8701" max="8701" width="7" style="3" customWidth="1"/>
    <col min="8702" max="8702" width="49.140625" style="3" customWidth="1"/>
    <col min="8703" max="8703" width="11" style="3" customWidth="1"/>
    <col min="8704" max="8706" width="12.140625" style="3" customWidth="1"/>
    <col min="8707" max="8707" width="11" style="3" customWidth="1"/>
    <col min="8708" max="8708" width="11.85546875" style="3" customWidth="1"/>
    <col min="8709" max="8709" width="12.7109375" style="3" customWidth="1"/>
    <col min="8710" max="8710" width="9.140625" style="3"/>
    <col min="8711" max="8711" width="10.85546875" style="3" customWidth="1"/>
    <col min="8712" max="8956" width="9.140625" style="3"/>
    <col min="8957" max="8957" width="7" style="3" customWidth="1"/>
    <col min="8958" max="8958" width="49.140625" style="3" customWidth="1"/>
    <col min="8959" max="8959" width="11" style="3" customWidth="1"/>
    <col min="8960" max="8962" width="12.140625" style="3" customWidth="1"/>
    <col min="8963" max="8963" width="11" style="3" customWidth="1"/>
    <col min="8964" max="8964" width="11.85546875" style="3" customWidth="1"/>
    <col min="8965" max="8965" width="12.7109375" style="3" customWidth="1"/>
    <col min="8966" max="8966" width="9.140625" style="3"/>
    <col min="8967" max="8967" width="10.85546875" style="3" customWidth="1"/>
    <col min="8968" max="9212" width="9.140625" style="3"/>
    <col min="9213" max="9213" width="7" style="3" customWidth="1"/>
    <col min="9214" max="9214" width="49.140625" style="3" customWidth="1"/>
    <col min="9215" max="9215" width="11" style="3" customWidth="1"/>
    <col min="9216" max="9218" width="12.140625" style="3" customWidth="1"/>
    <col min="9219" max="9219" width="11" style="3" customWidth="1"/>
    <col min="9220" max="9220" width="11.85546875" style="3" customWidth="1"/>
    <col min="9221" max="9221" width="12.7109375" style="3" customWidth="1"/>
    <col min="9222" max="9222" width="9.140625" style="3"/>
    <col min="9223" max="9223" width="10.85546875" style="3" customWidth="1"/>
    <col min="9224" max="9468" width="9.140625" style="3"/>
    <col min="9469" max="9469" width="7" style="3" customWidth="1"/>
    <col min="9470" max="9470" width="49.140625" style="3" customWidth="1"/>
    <col min="9471" max="9471" width="11" style="3" customWidth="1"/>
    <col min="9472" max="9474" width="12.140625" style="3" customWidth="1"/>
    <col min="9475" max="9475" width="11" style="3" customWidth="1"/>
    <col min="9476" max="9476" width="11.85546875" style="3" customWidth="1"/>
    <col min="9477" max="9477" width="12.7109375" style="3" customWidth="1"/>
    <col min="9478" max="9478" width="9.140625" style="3"/>
    <col min="9479" max="9479" width="10.85546875" style="3" customWidth="1"/>
    <col min="9480" max="9724" width="9.140625" style="3"/>
    <col min="9725" max="9725" width="7" style="3" customWidth="1"/>
    <col min="9726" max="9726" width="49.140625" style="3" customWidth="1"/>
    <col min="9727" max="9727" width="11" style="3" customWidth="1"/>
    <col min="9728" max="9730" width="12.140625" style="3" customWidth="1"/>
    <col min="9731" max="9731" width="11" style="3" customWidth="1"/>
    <col min="9732" max="9732" width="11.85546875" style="3" customWidth="1"/>
    <col min="9733" max="9733" width="12.7109375" style="3" customWidth="1"/>
    <col min="9734" max="9734" width="9.140625" style="3"/>
    <col min="9735" max="9735" width="10.85546875" style="3" customWidth="1"/>
    <col min="9736" max="9980" width="9.140625" style="3"/>
    <col min="9981" max="9981" width="7" style="3" customWidth="1"/>
    <col min="9982" max="9982" width="49.140625" style="3" customWidth="1"/>
    <col min="9983" max="9983" width="11" style="3" customWidth="1"/>
    <col min="9984" max="9986" width="12.140625" style="3" customWidth="1"/>
    <col min="9987" max="9987" width="11" style="3" customWidth="1"/>
    <col min="9988" max="9988" width="11.85546875" style="3" customWidth="1"/>
    <col min="9989" max="9989" width="12.7109375" style="3" customWidth="1"/>
    <col min="9990" max="9990" width="9.140625" style="3"/>
    <col min="9991" max="9991" width="10.85546875" style="3" customWidth="1"/>
    <col min="9992" max="10236" width="9.140625" style="3"/>
    <col min="10237" max="10237" width="7" style="3" customWidth="1"/>
    <col min="10238" max="10238" width="49.140625" style="3" customWidth="1"/>
    <col min="10239" max="10239" width="11" style="3" customWidth="1"/>
    <col min="10240" max="10242" width="12.140625" style="3" customWidth="1"/>
    <col min="10243" max="10243" width="11" style="3" customWidth="1"/>
    <col min="10244" max="10244" width="11.85546875" style="3" customWidth="1"/>
    <col min="10245" max="10245" width="12.7109375" style="3" customWidth="1"/>
    <col min="10246" max="10246" width="9.140625" style="3"/>
    <col min="10247" max="10247" width="10.85546875" style="3" customWidth="1"/>
    <col min="10248" max="10492" width="9.140625" style="3"/>
    <col min="10493" max="10493" width="7" style="3" customWidth="1"/>
    <col min="10494" max="10494" width="49.140625" style="3" customWidth="1"/>
    <col min="10495" max="10495" width="11" style="3" customWidth="1"/>
    <col min="10496" max="10498" width="12.140625" style="3" customWidth="1"/>
    <col min="10499" max="10499" width="11" style="3" customWidth="1"/>
    <col min="10500" max="10500" width="11.85546875" style="3" customWidth="1"/>
    <col min="10501" max="10501" width="12.7109375" style="3" customWidth="1"/>
    <col min="10502" max="10502" width="9.140625" style="3"/>
    <col min="10503" max="10503" width="10.85546875" style="3" customWidth="1"/>
    <col min="10504" max="10748" width="9.140625" style="3"/>
    <col min="10749" max="10749" width="7" style="3" customWidth="1"/>
    <col min="10750" max="10750" width="49.140625" style="3" customWidth="1"/>
    <col min="10751" max="10751" width="11" style="3" customWidth="1"/>
    <col min="10752" max="10754" width="12.140625" style="3" customWidth="1"/>
    <col min="10755" max="10755" width="11" style="3" customWidth="1"/>
    <col min="10756" max="10756" width="11.85546875" style="3" customWidth="1"/>
    <col min="10757" max="10757" width="12.7109375" style="3" customWidth="1"/>
    <col min="10758" max="10758" width="9.140625" style="3"/>
    <col min="10759" max="10759" width="10.85546875" style="3" customWidth="1"/>
    <col min="10760" max="11004" width="9.140625" style="3"/>
    <col min="11005" max="11005" width="7" style="3" customWidth="1"/>
    <col min="11006" max="11006" width="49.140625" style="3" customWidth="1"/>
    <col min="11007" max="11007" width="11" style="3" customWidth="1"/>
    <col min="11008" max="11010" width="12.140625" style="3" customWidth="1"/>
    <col min="11011" max="11011" width="11" style="3" customWidth="1"/>
    <col min="11012" max="11012" width="11.85546875" style="3" customWidth="1"/>
    <col min="11013" max="11013" width="12.7109375" style="3" customWidth="1"/>
    <col min="11014" max="11014" width="9.140625" style="3"/>
    <col min="11015" max="11015" width="10.85546875" style="3" customWidth="1"/>
    <col min="11016" max="11260" width="9.140625" style="3"/>
    <col min="11261" max="11261" width="7" style="3" customWidth="1"/>
    <col min="11262" max="11262" width="49.140625" style="3" customWidth="1"/>
    <col min="11263" max="11263" width="11" style="3" customWidth="1"/>
    <col min="11264" max="11266" width="12.140625" style="3" customWidth="1"/>
    <col min="11267" max="11267" width="11" style="3" customWidth="1"/>
    <col min="11268" max="11268" width="11.85546875" style="3" customWidth="1"/>
    <col min="11269" max="11269" width="12.7109375" style="3" customWidth="1"/>
    <col min="11270" max="11270" width="9.140625" style="3"/>
    <col min="11271" max="11271" width="10.85546875" style="3" customWidth="1"/>
    <col min="11272" max="11516" width="9.140625" style="3"/>
    <col min="11517" max="11517" width="7" style="3" customWidth="1"/>
    <col min="11518" max="11518" width="49.140625" style="3" customWidth="1"/>
    <col min="11519" max="11519" width="11" style="3" customWidth="1"/>
    <col min="11520" max="11522" width="12.140625" style="3" customWidth="1"/>
    <col min="11523" max="11523" width="11" style="3" customWidth="1"/>
    <col min="11524" max="11524" width="11.85546875" style="3" customWidth="1"/>
    <col min="11525" max="11525" width="12.7109375" style="3" customWidth="1"/>
    <col min="11526" max="11526" width="9.140625" style="3"/>
    <col min="11527" max="11527" width="10.85546875" style="3" customWidth="1"/>
    <col min="11528" max="11772" width="9.140625" style="3"/>
    <col min="11773" max="11773" width="7" style="3" customWidth="1"/>
    <col min="11774" max="11774" width="49.140625" style="3" customWidth="1"/>
    <col min="11775" max="11775" width="11" style="3" customWidth="1"/>
    <col min="11776" max="11778" width="12.140625" style="3" customWidth="1"/>
    <col min="11779" max="11779" width="11" style="3" customWidth="1"/>
    <col min="11780" max="11780" width="11.85546875" style="3" customWidth="1"/>
    <col min="11781" max="11781" width="12.7109375" style="3" customWidth="1"/>
    <col min="11782" max="11782" width="9.140625" style="3"/>
    <col min="11783" max="11783" width="10.85546875" style="3" customWidth="1"/>
    <col min="11784" max="12028" width="9.140625" style="3"/>
    <col min="12029" max="12029" width="7" style="3" customWidth="1"/>
    <col min="12030" max="12030" width="49.140625" style="3" customWidth="1"/>
    <col min="12031" max="12031" width="11" style="3" customWidth="1"/>
    <col min="12032" max="12034" width="12.140625" style="3" customWidth="1"/>
    <col min="12035" max="12035" width="11" style="3" customWidth="1"/>
    <col min="12036" max="12036" width="11.85546875" style="3" customWidth="1"/>
    <col min="12037" max="12037" width="12.7109375" style="3" customWidth="1"/>
    <col min="12038" max="12038" width="9.140625" style="3"/>
    <col min="12039" max="12039" width="10.85546875" style="3" customWidth="1"/>
    <col min="12040" max="12284" width="9.140625" style="3"/>
    <col min="12285" max="12285" width="7" style="3" customWidth="1"/>
    <col min="12286" max="12286" width="49.140625" style="3" customWidth="1"/>
    <col min="12287" max="12287" width="11" style="3" customWidth="1"/>
    <col min="12288" max="12290" width="12.140625" style="3" customWidth="1"/>
    <col min="12291" max="12291" width="11" style="3" customWidth="1"/>
    <col min="12292" max="12292" width="11.85546875" style="3" customWidth="1"/>
    <col min="12293" max="12293" width="12.7109375" style="3" customWidth="1"/>
    <col min="12294" max="12294" width="9.140625" style="3"/>
    <col min="12295" max="12295" width="10.85546875" style="3" customWidth="1"/>
    <col min="12296" max="12540" width="9.140625" style="3"/>
    <col min="12541" max="12541" width="7" style="3" customWidth="1"/>
    <col min="12542" max="12542" width="49.140625" style="3" customWidth="1"/>
    <col min="12543" max="12543" width="11" style="3" customWidth="1"/>
    <col min="12544" max="12546" width="12.140625" style="3" customWidth="1"/>
    <col min="12547" max="12547" width="11" style="3" customWidth="1"/>
    <col min="12548" max="12548" width="11.85546875" style="3" customWidth="1"/>
    <col min="12549" max="12549" width="12.7109375" style="3" customWidth="1"/>
    <col min="12550" max="12550" width="9.140625" style="3"/>
    <col min="12551" max="12551" width="10.85546875" style="3" customWidth="1"/>
    <col min="12552" max="12796" width="9.140625" style="3"/>
    <col min="12797" max="12797" width="7" style="3" customWidth="1"/>
    <col min="12798" max="12798" width="49.140625" style="3" customWidth="1"/>
    <col min="12799" max="12799" width="11" style="3" customWidth="1"/>
    <col min="12800" max="12802" width="12.140625" style="3" customWidth="1"/>
    <col min="12803" max="12803" width="11" style="3" customWidth="1"/>
    <col min="12804" max="12804" width="11.85546875" style="3" customWidth="1"/>
    <col min="12805" max="12805" width="12.7109375" style="3" customWidth="1"/>
    <col min="12806" max="12806" width="9.140625" style="3"/>
    <col min="12807" max="12807" width="10.85546875" style="3" customWidth="1"/>
    <col min="12808" max="13052" width="9.140625" style="3"/>
    <col min="13053" max="13053" width="7" style="3" customWidth="1"/>
    <col min="13054" max="13054" width="49.140625" style="3" customWidth="1"/>
    <col min="13055" max="13055" width="11" style="3" customWidth="1"/>
    <col min="13056" max="13058" width="12.140625" style="3" customWidth="1"/>
    <col min="13059" max="13059" width="11" style="3" customWidth="1"/>
    <col min="13060" max="13060" width="11.85546875" style="3" customWidth="1"/>
    <col min="13061" max="13061" width="12.7109375" style="3" customWidth="1"/>
    <col min="13062" max="13062" width="9.140625" style="3"/>
    <col min="13063" max="13063" width="10.85546875" style="3" customWidth="1"/>
    <col min="13064" max="13308" width="9.140625" style="3"/>
    <col min="13309" max="13309" width="7" style="3" customWidth="1"/>
    <col min="13310" max="13310" width="49.140625" style="3" customWidth="1"/>
    <col min="13311" max="13311" width="11" style="3" customWidth="1"/>
    <col min="13312" max="13314" width="12.140625" style="3" customWidth="1"/>
    <col min="13315" max="13315" width="11" style="3" customWidth="1"/>
    <col min="13316" max="13316" width="11.85546875" style="3" customWidth="1"/>
    <col min="13317" max="13317" width="12.7109375" style="3" customWidth="1"/>
    <col min="13318" max="13318" width="9.140625" style="3"/>
    <col min="13319" max="13319" width="10.85546875" style="3" customWidth="1"/>
    <col min="13320" max="13564" width="9.140625" style="3"/>
    <col min="13565" max="13565" width="7" style="3" customWidth="1"/>
    <col min="13566" max="13566" width="49.140625" style="3" customWidth="1"/>
    <col min="13567" max="13567" width="11" style="3" customWidth="1"/>
    <col min="13568" max="13570" width="12.140625" style="3" customWidth="1"/>
    <col min="13571" max="13571" width="11" style="3" customWidth="1"/>
    <col min="13572" max="13572" width="11.85546875" style="3" customWidth="1"/>
    <col min="13573" max="13573" width="12.7109375" style="3" customWidth="1"/>
    <col min="13574" max="13574" width="9.140625" style="3"/>
    <col min="13575" max="13575" width="10.85546875" style="3" customWidth="1"/>
    <col min="13576" max="13820" width="9.140625" style="3"/>
    <col min="13821" max="13821" width="7" style="3" customWidth="1"/>
    <col min="13822" max="13822" width="49.140625" style="3" customWidth="1"/>
    <col min="13823" max="13823" width="11" style="3" customWidth="1"/>
    <col min="13824" max="13826" width="12.140625" style="3" customWidth="1"/>
    <col min="13827" max="13827" width="11" style="3" customWidth="1"/>
    <col min="13828" max="13828" width="11.85546875" style="3" customWidth="1"/>
    <col min="13829" max="13829" width="12.7109375" style="3" customWidth="1"/>
    <col min="13830" max="13830" width="9.140625" style="3"/>
    <col min="13831" max="13831" width="10.85546875" style="3" customWidth="1"/>
    <col min="13832" max="14076" width="9.140625" style="3"/>
    <col min="14077" max="14077" width="7" style="3" customWidth="1"/>
    <col min="14078" max="14078" width="49.140625" style="3" customWidth="1"/>
    <col min="14079" max="14079" width="11" style="3" customWidth="1"/>
    <col min="14080" max="14082" width="12.140625" style="3" customWidth="1"/>
    <col min="14083" max="14083" width="11" style="3" customWidth="1"/>
    <col min="14084" max="14084" width="11.85546875" style="3" customWidth="1"/>
    <col min="14085" max="14085" width="12.7109375" style="3" customWidth="1"/>
    <col min="14086" max="14086" width="9.140625" style="3"/>
    <col min="14087" max="14087" width="10.85546875" style="3" customWidth="1"/>
    <col min="14088" max="14332" width="9.140625" style="3"/>
    <col min="14333" max="14333" width="7" style="3" customWidth="1"/>
    <col min="14334" max="14334" width="49.140625" style="3" customWidth="1"/>
    <col min="14335" max="14335" width="11" style="3" customWidth="1"/>
    <col min="14336" max="14338" width="12.140625" style="3" customWidth="1"/>
    <col min="14339" max="14339" width="11" style="3" customWidth="1"/>
    <col min="14340" max="14340" width="11.85546875" style="3" customWidth="1"/>
    <col min="14341" max="14341" width="12.7109375" style="3" customWidth="1"/>
    <col min="14342" max="14342" width="9.140625" style="3"/>
    <col min="14343" max="14343" width="10.85546875" style="3" customWidth="1"/>
    <col min="14344" max="14588" width="9.140625" style="3"/>
    <col min="14589" max="14589" width="7" style="3" customWidth="1"/>
    <col min="14590" max="14590" width="49.140625" style="3" customWidth="1"/>
    <col min="14591" max="14591" width="11" style="3" customWidth="1"/>
    <col min="14592" max="14594" width="12.140625" style="3" customWidth="1"/>
    <col min="14595" max="14595" width="11" style="3" customWidth="1"/>
    <col min="14596" max="14596" width="11.85546875" style="3" customWidth="1"/>
    <col min="14597" max="14597" width="12.7109375" style="3" customWidth="1"/>
    <col min="14598" max="14598" width="9.140625" style="3"/>
    <col min="14599" max="14599" width="10.85546875" style="3" customWidth="1"/>
    <col min="14600" max="14844" width="9.140625" style="3"/>
    <col min="14845" max="14845" width="7" style="3" customWidth="1"/>
    <col min="14846" max="14846" width="49.140625" style="3" customWidth="1"/>
    <col min="14847" max="14847" width="11" style="3" customWidth="1"/>
    <col min="14848" max="14850" width="12.140625" style="3" customWidth="1"/>
    <col min="14851" max="14851" width="11" style="3" customWidth="1"/>
    <col min="14852" max="14852" width="11.85546875" style="3" customWidth="1"/>
    <col min="14853" max="14853" width="12.7109375" style="3" customWidth="1"/>
    <col min="14854" max="14854" width="9.140625" style="3"/>
    <col min="14855" max="14855" width="10.85546875" style="3" customWidth="1"/>
    <col min="14856" max="15100" width="9.140625" style="3"/>
    <col min="15101" max="15101" width="7" style="3" customWidth="1"/>
    <col min="15102" max="15102" width="49.140625" style="3" customWidth="1"/>
    <col min="15103" max="15103" width="11" style="3" customWidth="1"/>
    <col min="15104" max="15106" width="12.140625" style="3" customWidth="1"/>
    <col min="15107" max="15107" width="11" style="3" customWidth="1"/>
    <col min="15108" max="15108" width="11.85546875" style="3" customWidth="1"/>
    <col min="15109" max="15109" width="12.7109375" style="3" customWidth="1"/>
    <col min="15110" max="15110" width="9.140625" style="3"/>
    <col min="15111" max="15111" width="10.85546875" style="3" customWidth="1"/>
    <col min="15112" max="15356" width="9.140625" style="3"/>
    <col min="15357" max="15357" width="7" style="3" customWidth="1"/>
    <col min="15358" max="15358" width="49.140625" style="3" customWidth="1"/>
    <col min="15359" max="15359" width="11" style="3" customWidth="1"/>
    <col min="15360" max="15362" width="12.140625" style="3" customWidth="1"/>
    <col min="15363" max="15363" width="11" style="3" customWidth="1"/>
    <col min="15364" max="15364" width="11.85546875" style="3" customWidth="1"/>
    <col min="15365" max="15365" width="12.7109375" style="3" customWidth="1"/>
    <col min="15366" max="15366" width="9.140625" style="3"/>
    <col min="15367" max="15367" width="10.85546875" style="3" customWidth="1"/>
    <col min="15368" max="15612" width="9.140625" style="3"/>
    <col min="15613" max="15613" width="7" style="3" customWidth="1"/>
    <col min="15614" max="15614" width="49.140625" style="3" customWidth="1"/>
    <col min="15615" max="15615" width="11" style="3" customWidth="1"/>
    <col min="15616" max="15618" width="12.140625" style="3" customWidth="1"/>
    <col min="15619" max="15619" width="11" style="3" customWidth="1"/>
    <col min="15620" max="15620" width="11.85546875" style="3" customWidth="1"/>
    <col min="15621" max="15621" width="12.7109375" style="3" customWidth="1"/>
    <col min="15622" max="15622" width="9.140625" style="3"/>
    <col min="15623" max="15623" width="10.85546875" style="3" customWidth="1"/>
    <col min="15624" max="15868" width="9.140625" style="3"/>
    <col min="15869" max="15869" width="7" style="3" customWidth="1"/>
    <col min="15870" max="15870" width="49.140625" style="3" customWidth="1"/>
    <col min="15871" max="15871" width="11" style="3" customWidth="1"/>
    <col min="15872" max="15874" width="12.140625" style="3" customWidth="1"/>
    <col min="15875" max="15875" width="11" style="3" customWidth="1"/>
    <col min="15876" max="15876" width="11.85546875" style="3" customWidth="1"/>
    <col min="15877" max="15877" width="12.7109375" style="3" customWidth="1"/>
    <col min="15878" max="15878" width="9.140625" style="3"/>
    <col min="15879" max="15879" width="10.85546875" style="3" customWidth="1"/>
    <col min="15880" max="16124" width="9.140625" style="3"/>
    <col min="16125" max="16125" width="7" style="3" customWidth="1"/>
    <col min="16126" max="16126" width="49.140625" style="3" customWidth="1"/>
    <col min="16127" max="16127" width="11" style="3" customWidth="1"/>
    <col min="16128" max="16130" width="12.140625" style="3" customWidth="1"/>
    <col min="16131" max="16131" width="11" style="3" customWidth="1"/>
    <col min="16132" max="16132" width="11.85546875" style="3" customWidth="1"/>
    <col min="16133" max="16133" width="12.7109375" style="3" customWidth="1"/>
    <col min="16134" max="16134" width="9.140625" style="3"/>
    <col min="16135" max="16135" width="10.85546875" style="3" customWidth="1"/>
    <col min="16136" max="16384" width="9.140625" style="3"/>
  </cols>
  <sheetData>
    <row r="1" spans="1:11" ht="30.75" customHeight="1" x14ac:dyDescent="0.3">
      <c r="A1" s="114" t="s">
        <v>100</v>
      </c>
      <c r="B1" s="114"/>
      <c r="C1" s="114"/>
      <c r="D1" s="114"/>
      <c r="E1" s="114"/>
      <c r="F1" s="114"/>
      <c r="G1" s="114"/>
      <c r="H1" s="114"/>
      <c r="I1" s="114"/>
      <c r="J1" s="2"/>
      <c r="K1" s="2"/>
    </row>
    <row r="2" spans="1:11" x14ac:dyDescent="0.3">
      <c r="A2" s="112" t="s">
        <v>0</v>
      </c>
      <c r="B2" s="112"/>
      <c r="C2" s="112"/>
      <c r="D2" s="112"/>
      <c r="E2" s="112"/>
      <c r="F2" s="112"/>
      <c r="G2" s="112"/>
      <c r="H2" s="112"/>
      <c r="I2" s="112"/>
    </row>
    <row r="3" spans="1:11" x14ac:dyDescent="0.3">
      <c r="A3" s="115" t="s">
        <v>1</v>
      </c>
      <c r="B3" s="115"/>
      <c r="C3" s="115"/>
      <c r="D3" s="115"/>
      <c r="E3" s="115"/>
      <c r="F3" s="115"/>
      <c r="G3" s="115"/>
      <c r="H3" s="115"/>
      <c r="I3" s="115"/>
    </row>
    <row r="4" spans="1:11" ht="19.5" x14ac:dyDescent="0.35">
      <c r="A4" s="110" t="s">
        <v>25</v>
      </c>
      <c r="B4" s="110"/>
      <c r="C4" s="110"/>
      <c r="D4" s="110"/>
      <c r="E4" s="110"/>
      <c r="F4" s="110"/>
      <c r="G4" s="110"/>
      <c r="H4" s="110"/>
      <c r="I4" s="110"/>
    </row>
    <row r="5" spans="1:11" x14ac:dyDescent="0.3">
      <c r="A5" s="116"/>
      <c r="B5" s="116"/>
      <c r="C5" s="4"/>
      <c r="D5" s="4"/>
      <c r="E5" s="4"/>
      <c r="F5" s="4"/>
      <c r="G5" s="115"/>
      <c r="H5" s="115"/>
      <c r="I5" s="115"/>
    </row>
    <row r="6" spans="1:11" x14ac:dyDescent="0.3">
      <c r="A6" s="110" t="s">
        <v>5</v>
      </c>
      <c r="B6" s="110"/>
      <c r="C6" s="110"/>
      <c r="D6" s="110"/>
      <c r="E6" s="110"/>
      <c r="F6" s="110"/>
      <c r="G6" s="110"/>
      <c r="H6" s="110"/>
      <c r="I6" s="110"/>
    </row>
    <row r="7" spans="1:11" x14ac:dyDescent="0.3">
      <c r="A7" s="5"/>
      <c r="B7" s="5"/>
      <c r="C7" s="4"/>
      <c r="D7" s="4"/>
      <c r="E7" s="4"/>
      <c r="F7" s="4"/>
      <c r="G7" s="4"/>
      <c r="H7" s="4"/>
      <c r="I7" s="4"/>
    </row>
    <row r="8" spans="1:11" ht="19.5" x14ac:dyDescent="0.35">
      <c r="A8" s="110" t="s">
        <v>26</v>
      </c>
      <c r="B8" s="110"/>
      <c r="C8" s="110"/>
      <c r="D8" s="110"/>
      <c r="E8" s="110"/>
      <c r="F8" s="110"/>
      <c r="G8" s="110"/>
      <c r="H8" s="110"/>
      <c r="I8" s="110"/>
    </row>
    <row r="9" spans="1:11" x14ac:dyDescent="0.3">
      <c r="A9" s="5"/>
      <c r="B9" s="5"/>
      <c r="C9" s="4"/>
      <c r="D9" s="4"/>
      <c r="E9" s="4"/>
      <c r="F9" s="4"/>
      <c r="G9" s="4"/>
      <c r="H9" s="4"/>
      <c r="I9" s="4"/>
    </row>
    <row r="10" spans="1:11" x14ac:dyDescent="0.3">
      <c r="A10" s="111" t="s">
        <v>44</v>
      </c>
      <c r="B10" s="111"/>
      <c r="C10" s="111"/>
      <c r="D10" s="111"/>
      <c r="E10" s="111"/>
      <c r="F10" s="111"/>
      <c r="G10" s="111"/>
      <c r="H10" s="111"/>
      <c r="I10" s="111"/>
    </row>
    <row r="12" spans="1:11" x14ac:dyDescent="0.3">
      <c r="A12" s="112" t="s">
        <v>66</v>
      </c>
      <c r="B12" s="112"/>
      <c r="C12" s="112"/>
      <c r="D12" s="112"/>
      <c r="E12" s="112"/>
      <c r="F12" s="112"/>
      <c r="G12" s="112"/>
      <c r="H12" s="112"/>
      <c r="I12" s="112"/>
    </row>
    <row r="13" spans="1:11" x14ac:dyDescent="0.3">
      <c r="A13" s="113" t="s">
        <v>3</v>
      </c>
      <c r="B13" s="113"/>
      <c r="C13" s="113"/>
      <c r="D13" s="113"/>
      <c r="E13" s="113"/>
      <c r="F13" s="113"/>
      <c r="G13" s="113"/>
      <c r="H13" s="113"/>
      <c r="I13" s="113"/>
    </row>
    <row r="15" spans="1:11" x14ac:dyDescent="0.3">
      <c r="A15" s="6" t="s">
        <v>7</v>
      </c>
      <c r="B15" s="7"/>
    </row>
    <row r="16" spans="1:11" ht="19.5" thickBot="1" x14ac:dyDescent="0.35">
      <c r="A16" s="6"/>
      <c r="B16" s="7"/>
      <c r="J16" s="1" t="s">
        <v>101</v>
      </c>
    </row>
    <row r="17" spans="1:19" ht="38.25" customHeight="1" x14ac:dyDescent="0.3">
      <c r="A17" s="103" t="s">
        <v>8</v>
      </c>
      <c r="B17" s="105" t="s">
        <v>4</v>
      </c>
      <c r="C17" s="105" t="s">
        <v>9</v>
      </c>
      <c r="D17" s="107" t="s">
        <v>10</v>
      </c>
      <c r="E17" s="108"/>
      <c r="F17" s="108"/>
      <c r="G17" s="108"/>
      <c r="H17" s="109"/>
      <c r="I17" s="105" t="s">
        <v>11</v>
      </c>
      <c r="J17" s="123" t="s">
        <v>12</v>
      </c>
    </row>
    <row r="18" spans="1:19" x14ac:dyDescent="0.3">
      <c r="A18" s="104"/>
      <c r="B18" s="106"/>
      <c r="C18" s="106"/>
      <c r="D18" s="87" t="s">
        <v>13</v>
      </c>
      <c r="E18" s="87" t="s">
        <v>14</v>
      </c>
      <c r="F18" s="87" t="s">
        <v>15</v>
      </c>
      <c r="G18" s="87" t="s">
        <v>16</v>
      </c>
      <c r="H18" s="87" t="s">
        <v>17</v>
      </c>
      <c r="I18" s="106"/>
      <c r="J18" s="124"/>
      <c r="O18" s="42" t="s">
        <v>41</v>
      </c>
      <c r="P18" s="42">
        <v>30228155</v>
      </c>
    </row>
    <row r="19" spans="1:19" s="18" customFormat="1" x14ac:dyDescent="0.3">
      <c r="A19" s="22">
        <v>1</v>
      </c>
      <c r="B19" s="16" t="s">
        <v>121</v>
      </c>
      <c r="C19" s="17" t="s">
        <v>18</v>
      </c>
      <c r="D19" s="25">
        <v>3</v>
      </c>
      <c r="E19" s="25">
        <v>2</v>
      </c>
      <c r="F19" s="25">
        <v>2</v>
      </c>
      <c r="G19" s="25">
        <v>2</v>
      </c>
      <c r="H19" s="17">
        <v>9</v>
      </c>
      <c r="I19" s="91">
        <v>0</v>
      </c>
      <c r="J19" s="89">
        <v>0</v>
      </c>
      <c r="O19" s="45">
        <v>300</v>
      </c>
      <c r="P19" s="45">
        <v>27385190</v>
      </c>
    </row>
    <row r="20" spans="1:19" s="18" customFormat="1" x14ac:dyDescent="0.3">
      <c r="A20" s="22">
        <f t="shared" ref="A20:A28" si="0">A19+1</f>
        <v>2</v>
      </c>
      <c r="B20" s="16" t="s">
        <v>122</v>
      </c>
      <c r="C20" s="17" t="s">
        <v>18</v>
      </c>
      <c r="D20" s="25">
        <v>0</v>
      </c>
      <c r="E20" s="25">
        <v>0</v>
      </c>
      <c r="F20" s="25">
        <v>0</v>
      </c>
      <c r="G20" s="25">
        <v>0</v>
      </c>
      <c r="H20" s="17">
        <v>0</v>
      </c>
      <c r="I20" s="91">
        <v>0</v>
      </c>
      <c r="J20" s="89">
        <v>0</v>
      </c>
      <c r="O20" s="45">
        <f>50*I22</f>
        <v>0</v>
      </c>
      <c r="P20" s="45"/>
    </row>
    <row r="21" spans="1:19" s="18" customFormat="1" x14ac:dyDescent="0.3">
      <c r="A21" s="22">
        <f t="shared" si="0"/>
        <v>3</v>
      </c>
      <c r="B21" s="16" t="s">
        <v>39</v>
      </c>
      <c r="C21" s="17" t="s">
        <v>18</v>
      </c>
      <c r="D21" s="25">
        <v>1</v>
      </c>
      <c r="E21" s="25">
        <v>0</v>
      </c>
      <c r="F21" s="25">
        <v>0</v>
      </c>
      <c r="G21" s="25">
        <v>0</v>
      </c>
      <c r="H21" s="17">
        <v>1</v>
      </c>
      <c r="I21" s="91">
        <v>0</v>
      </c>
      <c r="J21" s="89">
        <v>0</v>
      </c>
      <c r="M21" s="18">
        <v>32682158</v>
      </c>
      <c r="N21" s="18">
        <v>14</v>
      </c>
      <c r="O21" s="18">
        <f>M21*N21</f>
        <v>457550212</v>
      </c>
      <c r="S21" s="31">
        <f>7*0.8</f>
        <v>5.6000000000000005</v>
      </c>
    </row>
    <row r="22" spans="1:19" s="18" customFormat="1" x14ac:dyDescent="0.3">
      <c r="A22" s="22">
        <f t="shared" si="0"/>
        <v>4</v>
      </c>
      <c r="B22" s="16" t="s">
        <v>38</v>
      </c>
      <c r="C22" s="17" t="s">
        <v>21</v>
      </c>
      <c r="D22" s="25">
        <v>225</v>
      </c>
      <c r="E22" s="25">
        <v>150</v>
      </c>
      <c r="F22" s="25">
        <v>150</v>
      </c>
      <c r="G22" s="25">
        <v>150</v>
      </c>
      <c r="H22" s="17">
        <v>675</v>
      </c>
      <c r="I22" s="91">
        <v>0</v>
      </c>
      <c r="J22" s="89">
        <v>0</v>
      </c>
      <c r="M22" s="18">
        <v>29776641</v>
      </c>
      <c r="N22" s="18">
        <v>86</v>
      </c>
      <c r="O22" s="18">
        <f>M22*N22</f>
        <v>2560791126</v>
      </c>
    </row>
    <row r="23" spans="1:19" s="18" customFormat="1" x14ac:dyDescent="0.3">
      <c r="A23" s="22">
        <f t="shared" si="0"/>
        <v>5</v>
      </c>
      <c r="B23" s="24" t="s">
        <v>32</v>
      </c>
      <c r="C23" s="17" t="s">
        <v>18</v>
      </c>
      <c r="D23" s="25">
        <v>3</v>
      </c>
      <c r="E23" s="25">
        <v>2</v>
      </c>
      <c r="F23" s="25">
        <v>2</v>
      </c>
      <c r="G23" s="25">
        <v>2</v>
      </c>
      <c r="H23" s="25">
        <v>9</v>
      </c>
      <c r="I23" s="91">
        <v>0</v>
      </c>
      <c r="J23" s="89">
        <v>0</v>
      </c>
      <c r="M23" s="32">
        <f>O23-J29</f>
        <v>2832240000</v>
      </c>
      <c r="O23" s="18">
        <f>(37603-2200)*80*1000</f>
        <v>2832240000</v>
      </c>
    </row>
    <row r="24" spans="1:19" s="18" customFormat="1" x14ac:dyDescent="0.3">
      <c r="A24" s="22">
        <f t="shared" si="0"/>
        <v>6</v>
      </c>
      <c r="B24" s="24" t="s">
        <v>28</v>
      </c>
      <c r="C24" s="17" t="s">
        <v>18</v>
      </c>
      <c r="D24" s="25">
        <v>3</v>
      </c>
      <c r="E24" s="25">
        <v>2</v>
      </c>
      <c r="F24" s="25">
        <v>2</v>
      </c>
      <c r="G24" s="25">
        <v>2</v>
      </c>
      <c r="H24" s="25">
        <v>9</v>
      </c>
      <c r="I24" s="91">
        <v>0</v>
      </c>
      <c r="J24" s="89">
        <v>0</v>
      </c>
    </row>
    <row r="25" spans="1:19" s="18" customFormat="1" x14ac:dyDescent="0.3">
      <c r="A25" s="22">
        <f t="shared" si="0"/>
        <v>7</v>
      </c>
      <c r="B25" s="16" t="s">
        <v>27</v>
      </c>
      <c r="C25" s="17" t="s">
        <v>6</v>
      </c>
      <c r="D25" s="25">
        <v>45</v>
      </c>
      <c r="E25" s="25">
        <v>30</v>
      </c>
      <c r="F25" s="25">
        <v>30</v>
      </c>
      <c r="G25" s="25">
        <v>30</v>
      </c>
      <c r="H25" s="17">
        <v>135</v>
      </c>
      <c r="I25" s="91">
        <v>0</v>
      </c>
      <c r="J25" s="89">
        <v>0</v>
      </c>
      <c r="M25" s="18">
        <f>I25*24</f>
        <v>0</v>
      </c>
    </row>
    <row r="26" spans="1:19" s="18" customFormat="1" x14ac:dyDescent="0.3">
      <c r="A26" s="22">
        <f t="shared" si="0"/>
        <v>8</v>
      </c>
      <c r="B26" s="16" t="s">
        <v>19</v>
      </c>
      <c r="C26" s="17" t="s">
        <v>6</v>
      </c>
      <c r="D26" s="25">
        <v>105</v>
      </c>
      <c r="E26" s="25">
        <v>70</v>
      </c>
      <c r="F26" s="25">
        <v>70</v>
      </c>
      <c r="G26" s="25">
        <v>70</v>
      </c>
      <c r="H26" s="17">
        <v>315</v>
      </c>
      <c r="I26" s="91">
        <v>0</v>
      </c>
      <c r="J26" s="89">
        <v>0</v>
      </c>
      <c r="M26" s="18">
        <f>I26*24</f>
        <v>0</v>
      </c>
      <c r="N26" s="18">
        <f>M26-M25</f>
        <v>0</v>
      </c>
      <c r="P26" s="18">
        <v>15000</v>
      </c>
      <c r="Q26" s="18">
        <v>15000</v>
      </c>
    </row>
    <row r="27" spans="1:19" s="18" customFormat="1" x14ac:dyDescent="0.3">
      <c r="A27" s="22">
        <f t="shared" si="0"/>
        <v>9</v>
      </c>
      <c r="B27" s="16" t="s">
        <v>20</v>
      </c>
      <c r="C27" s="17" t="s">
        <v>6</v>
      </c>
      <c r="D27" s="25">
        <v>105</v>
      </c>
      <c r="E27" s="25">
        <v>70</v>
      </c>
      <c r="F27" s="25">
        <v>70</v>
      </c>
      <c r="G27" s="25">
        <v>70</v>
      </c>
      <c r="H27" s="17">
        <v>315</v>
      </c>
      <c r="I27" s="91">
        <v>0</v>
      </c>
      <c r="J27" s="89">
        <v>0</v>
      </c>
      <c r="M27" s="18">
        <f>I27*24</f>
        <v>0</v>
      </c>
      <c r="N27" s="18">
        <f>M27-M25</f>
        <v>0</v>
      </c>
      <c r="O27" s="18">
        <f>N27-N26</f>
        <v>0</v>
      </c>
    </row>
    <row r="28" spans="1:19" s="18" customFormat="1" x14ac:dyDescent="0.3">
      <c r="A28" s="22">
        <f t="shared" si="0"/>
        <v>10</v>
      </c>
      <c r="B28" s="16" t="s">
        <v>37</v>
      </c>
      <c r="C28" s="17" t="s">
        <v>6</v>
      </c>
      <c r="D28" s="25">
        <v>300</v>
      </c>
      <c r="E28" s="25">
        <v>200</v>
      </c>
      <c r="F28" s="25">
        <v>200</v>
      </c>
      <c r="G28" s="25">
        <v>200</v>
      </c>
      <c r="H28" s="17">
        <v>900</v>
      </c>
      <c r="I28" s="91">
        <v>0</v>
      </c>
      <c r="J28" s="89">
        <v>0</v>
      </c>
    </row>
    <row r="29" spans="1:19" s="18" customFormat="1" ht="19.5" thickBot="1" x14ac:dyDescent="0.35">
      <c r="A29" s="19"/>
      <c r="B29" s="20" t="s">
        <v>22</v>
      </c>
      <c r="C29" s="21"/>
      <c r="D29" s="21">
        <f>SUM(D19)</f>
        <v>3</v>
      </c>
      <c r="E29" s="21">
        <f t="shared" ref="E29:H29" si="1">SUM(E19)</f>
        <v>2</v>
      </c>
      <c r="F29" s="21">
        <f t="shared" si="1"/>
        <v>2</v>
      </c>
      <c r="G29" s="21">
        <f t="shared" si="1"/>
        <v>2</v>
      </c>
      <c r="H29" s="21">
        <f t="shared" si="1"/>
        <v>9</v>
      </c>
      <c r="I29" s="94">
        <v>0</v>
      </c>
      <c r="J29" s="95">
        <v>0</v>
      </c>
      <c r="N29" s="18">
        <f>SUM(N22:N22)</f>
        <v>86</v>
      </c>
      <c r="O29" s="18">
        <f>SUM(O22:O22)</f>
        <v>2560791126</v>
      </c>
      <c r="P29" s="18">
        <f>O29/N29</f>
        <v>29776641</v>
      </c>
    </row>
    <row r="30" spans="1:19" x14ac:dyDescent="0.3">
      <c r="A30" s="6"/>
      <c r="B30" s="7"/>
    </row>
    <row r="31" spans="1:19" ht="19.5" thickBot="1" x14ac:dyDescent="0.35">
      <c r="A31" s="8"/>
      <c r="B31" s="1" t="s">
        <v>102</v>
      </c>
      <c r="I31" s="9"/>
    </row>
    <row r="32" spans="1:19" ht="37.5" x14ac:dyDescent="0.3">
      <c r="A32" s="47" t="s">
        <v>8</v>
      </c>
      <c r="B32" s="48" t="s">
        <v>23</v>
      </c>
      <c r="C32" s="48" t="s">
        <v>9</v>
      </c>
      <c r="D32" s="46" t="s">
        <v>11</v>
      </c>
      <c r="E32" s="13"/>
      <c r="F32" s="9"/>
      <c r="G32" s="34"/>
      <c r="H32" s="37"/>
      <c r="I32" s="37"/>
      <c r="J32" s="35"/>
      <c r="M32" s="3">
        <v>0.9242424242424242</v>
      </c>
      <c r="N32" s="3">
        <f>ROUND(M32*I27,0)</f>
        <v>0</v>
      </c>
    </row>
    <row r="33" spans="1:10" s="18" customFormat="1" x14ac:dyDescent="0.3">
      <c r="A33" s="23">
        <v>1</v>
      </c>
      <c r="B33" s="24" t="s">
        <v>29</v>
      </c>
      <c r="C33" s="26" t="s">
        <v>18</v>
      </c>
      <c r="D33" s="80">
        <v>0</v>
      </c>
      <c r="E33" s="33"/>
      <c r="F33" s="33"/>
      <c r="G33" s="36"/>
      <c r="H33" s="36"/>
      <c r="I33" s="36"/>
      <c r="J33" s="36"/>
    </row>
    <row r="34" spans="1:10" s="18" customFormat="1" x14ac:dyDescent="0.3">
      <c r="A34" s="23">
        <v>2</v>
      </c>
      <c r="B34" s="24" t="s">
        <v>30</v>
      </c>
      <c r="C34" s="26" t="s">
        <v>18</v>
      </c>
      <c r="D34" s="80">
        <v>0</v>
      </c>
      <c r="E34" s="33"/>
      <c r="F34" s="33"/>
      <c r="G34" s="36"/>
      <c r="H34" s="36"/>
      <c r="I34" s="36"/>
      <c r="J34" s="36"/>
    </row>
    <row r="35" spans="1:10" s="18" customFormat="1" ht="38.25" thickBot="1" x14ac:dyDescent="0.35">
      <c r="A35" s="38">
        <v>3</v>
      </c>
      <c r="B35" s="39" t="s">
        <v>31</v>
      </c>
      <c r="C35" s="40" t="s">
        <v>18</v>
      </c>
      <c r="D35" s="80">
        <v>0</v>
      </c>
      <c r="E35" s="33"/>
      <c r="F35" s="33"/>
      <c r="G35" s="33"/>
      <c r="H35" s="33"/>
      <c r="I35" s="33"/>
      <c r="J35" s="33"/>
    </row>
    <row r="36" spans="1:10" x14ac:dyDescent="0.3">
      <c r="B36" s="8"/>
      <c r="C36" s="10"/>
      <c r="D36" s="10"/>
      <c r="E36" s="10"/>
      <c r="F36" s="14"/>
      <c r="G36" s="14"/>
      <c r="H36" s="14"/>
      <c r="I36" s="14"/>
    </row>
    <row r="37" spans="1:10" x14ac:dyDescent="0.3">
      <c r="B37" s="100" t="s">
        <v>24</v>
      </c>
      <c r="C37" s="100"/>
      <c r="D37" s="100"/>
      <c r="E37" s="100"/>
      <c r="F37" s="100"/>
      <c r="G37" s="100"/>
      <c r="H37" s="100"/>
      <c r="I37" s="100"/>
      <c r="J37" s="100"/>
    </row>
    <row r="38" spans="1:10" x14ac:dyDescent="0.3">
      <c r="B38" s="88" t="s">
        <v>110</v>
      </c>
      <c r="C38" s="83"/>
      <c r="D38" s="83"/>
      <c r="E38" s="83"/>
      <c r="F38" s="83"/>
      <c r="G38" s="83"/>
      <c r="H38" s="83"/>
      <c r="I38" s="83"/>
      <c r="J38" s="83"/>
    </row>
    <row r="39" spans="1:10" x14ac:dyDescent="0.3">
      <c r="B39" s="88" t="s">
        <v>111</v>
      </c>
      <c r="C39" s="83"/>
      <c r="D39" s="83"/>
      <c r="E39" s="83"/>
      <c r="F39" s="83"/>
      <c r="G39" s="83"/>
      <c r="H39" s="83"/>
      <c r="I39" s="83"/>
      <c r="J39" s="83"/>
    </row>
    <row r="40" spans="1:10" x14ac:dyDescent="0.3">
      <c r="B40" s="8" t="s">
        <v>112</v>
      </c>
      <c r="C40" s="10"/>
      <c r="D40" s="10"/>
      <c r="E40" s="10"/>
      <c r="F40" s="10"/>
      <c r="G40" s="11"/>
      <c r="H40" s="12"/>
      <c r="I40" s="12"/>
      <c r="J40" s="8"/>
    </row>
    <row r="41" spans="1:10" x14ac:dyDescent="0.3">
      <c r="B41" s="8" t="s">
        <v>113</v>
      </c>
      <c r="C41" s="10"/>
      <c r="D41" s="10"/>
      <c r="E41" s="10"/>
      <c r="F41" s="10"/>
      <c r="G41" s="11"/>
      <c r="H41" s="12"/>
      <c r="I41" s="12"/>
      <c r="J41" s="8"/>
    </row>
    <row r="42" spans="1:10" x14ac:dyDescent="0.3">
      <c r="B42" s="8" t="s">
        <v>114</v>
      </c>
      <c r="C42" s="10"/>
      <c r="D42" s="10"/>
      <c r="E42" s="10"/>
      <c r="F42" s="10"/>
      <c r="G42" s="11"/>
      <c r="H42" s="12"/>
      <c r="I42" s="12"/>
      <c r="J42" s="8"/>
    </row>
    <row r="43" spans="1:10" x14ac:dyDescent="0.3">
      <c r="B43" s="8"/>
      <c r="C43" s="10"/>
      <c r="D43" s="10"/>
      <c r="E43" s="10"/>
      <c r="F43" s="10"/>
      <c r="G43" s="11"/>
      <c r="H43" s="12"/>
      <c r="I43" s="12"/>
      <c r="J43" s="8"/>
    </row>
    <row r="44" spans="1:10" x14ac:dyDescent="0.3">
      <c r="B44" s="52" t="s">
        <v>107</v>
      </c>
      <c r="C44" s="14"/>
      <c r="D44" s="14"/>
      <c r="E44" s="14"/>
      <c r="F44" s="14"/>
      <c r="G44" s="14"/>
      <c r="H44" s="51"/>
      <c r="I44" s="51"/>
      <c r="J44" s="52"/>
    </row>
    <row r="45" spans="1:10" x14ac:dyDescent="0.3">
      <c r="B45" s="98" t="s">
        <v>45</v>
      </c>
      <c r="C45" s="98"/>
      <c r="D45" s="98"/>
      <c r="E45" s="98"/>
      <c r="F45" s="98"/>
      <c r="G45" s="98"/>
      <c r="H45" s="98"/>
      <c r="I45" s="98"/>
      <c r="J45" s="98"/>
    </row>
    <row r="46" spans="1:10" x14ac:dyDescent="0.3">
      <c r="B46" s="98" t="s">
        <v>46</v>
      </c>
      <c r="C46" s="98"/>
      <c r="D46" s="98"/>
      <c r="E46" s="98"/>
      <c r="F46" s="98"/>
      <c r="G46" s="98"/>
      <c r="H46" s="98"/>
      <c r="I46" s="98"/>
      <c r="J46" s="98"/>
    </row>
    <row r="47" spans="1:10" ht="18.75" customHeight="1" x14ac:dyDescent="0.3">
      <c r="B47" s="98" t="s">
        <v>47</v>
      </c>
      <c r="C47" s="98"/>
      <c r="D47" s="98"/>
      <c r="E47" s="98"/>
      <c r="F47" s="98"/>
      <c r="G47" s="98"/>
      <c r="H47" s="98"/>
      <c r="I47" s="98"/>
      <c r="J47" s="98"/>
    </row>
    <row r="48" spans="1:10" x14ac:dyDescent="0.3">
      <c r="B48" s="98" t="s">
        <v>48</v>
      </c>
      <c r="C48" s="98"/>
      <c r="D48" s="98"/>
      <c r="E48" s="98"/>
      <c r="F48" s="98"/>
      <c r="G48" s="98"/>
      <c r="H48" s="98"/>
      <c r="I48" s="98"/>
      <c r="J48" s="98"/>
    </row>
    <row r="49" spans="2:10" ht="18.75" customHeight="1" x14ac:dyDescent="0.3">
      <c r="B49" s="98" t="s">
        <v>49</v>
      </c>
      <c r="C49" s="98"/>
      <c r="D49" s="98"/>
      <c r="E49" s="98"/>
      <c r="F49" s="98"/>
      <c r="G49" s="98"/>
      <c r="H49" s="98"/>
      <c r="I49" s="98"/>
      <c r="J49" s="98"/>
    </row>
    <row r="50" spans="2:10" ht="18.75" customHeight="1" x14ac:dyDescent="0.3">
      <c r="B50" s="98" t="s">
        <v>50</v>
      </c>
      <c r="C50" s="98"/>
      <c r="D50" s="98"/>
      <c r="E50" s="98"/>
      <c r="F50" s="98"/>
      <c r="G50" s="98"/>
      <c r="H50" s="98"/>
      <c r="I50" s="98"/>
      <c r="J50" s="98"/>
    </row>
    <row r="51" spans="2:10" ht="18.75" customHeight="1" x14ac:dyDescent="0.3">
      <c r="B51" s="98" t="s">
        <v>56</v>
      </c>
      <c r="C51" s="98"/>
      <c r="D51" s="98"/>
      <c r="E51" s="98"/>
      <c r="F51" s="98"/>
      <c r="G51" s="98"/>
      <c r="H51" s="98"/>
      <c r="I51" s="98"/>
      <c r="J51" s="98"/>
    </row>
    <row r="52" spans="2:10" ht="18.75" customHeight="1" x14ac:dyDescent="0.3">
      <c r="B52" s="98" t="s">
        <v>57</v>
      </c>
      <c r="C52" s="98"/>
      <c r="D52" s="98"/>
      <c r="E52" s="98"/>
      <c r="F52" s="98"/>
      <c r="G52" s="98"/>
      <c r="H52" s="98"/>
      <c r="I52" s="98"/>
      <c r="J52" s="98"/>
    </row>
    <row r="53" spans="2:10" x14ac:dyDescent="0.3">
      <c r="B53" s="98" t="s">
        <v>58</v>
      </c>
      <c r="C53" s="98"/>
      <c r="D53" s="98"/>
      <c r="E53" s="98"/>
      <c r="F53" s="98"/>
      <c r="G53" s="98"/>
      <c r="H53" s="98"/>
      <c r="I53" s="98"/>
      <c r="J53" s="98"/>
    </row>
    <row r="54" spans="2:10" x14ac:dyDescent="0.3">
      <c r="B54" s="98" t="s">
        <v>51</v>
      </c>
      <c r="C54" s="98"/>
      <c r="D54" s="98"/>
      <c r="E54" s="98"/>
      <c r="F54" s="98"/>
      <c r="G54" s="98"/>
      <c r="H54" s="98"/>
      <c r="I54" s="98"/>
      <c r="J54" s="98"/>
    </row>
    <row r="55" spans="2:10" ht="18.75" customHeight="1" x14ac:dyDescent="0.3">
      <c r="B55" s="98" t="s">
        <v>53</v>
      </c>
      <c r="C55" s="98"/>
      <c r="D55" s="98"/>
      <c r="E55" s="98"/>
      <c r="F55" s="98"/>
      <c r="G55" s="98"/>
      <c r="H55" s="98"/>
      <c r="I55" s="98"/>
      <c r="J55" s="98"/>
    </row>
    <row r="56" spans="2:10" x14ac:dyDescent="0.3">
      <c r="B56" s="98" t="s">
        <v>54</v>
      </c>
      <c r="C56" s="98"/>
      <c r="D56" s="98"/>
      <c r="E56" s="98"/>
      <c r="F56" s="98"/>
      <c r="G56" s="98"/>
      <c r="H56" s="98"/>
      <c r="I56" s="98"/>
      <c r="J56" s="98"/>
    </row>
    <row r="57" spans="2:10" ht="38.25" customHeight="1" x14ac:dyDescent="0.3">
      <c r="B57" s="98" t="s">
        <v>55</v>
      </c>
      <c r="C57" s="98"/>
      <c r="D57" s="98"/>
      <c r="E57" s="98"/>
      <c r="F57" s="98"/>
      <c r="G57" s="98"/>
      <c r="H57" s="98"/>
      <c r="I57" s="98"/>
      <c r="J57" s="98"/>
    </row>
    <row r="58" spans="2:10" x14ac:dyDescent="0.3">
      <c r="B58" s="98" t="s">
        <v>52</v>
      </c>
      <c r="C58" s="98"/>
      <c r="D58" s="98"/>
      <c r="E58" s="98"/>
      <c r="F58" s="98"/>
      <c r="G58" s="98"/>
      <c r="H58" s="98"/>
      <c r="I58" s="98"/>
      <c r="J58" s="98"/>
    </row>
    <row r="59" spans="2:10" x14ac:dyDescent="0.3">
      <c r="B59" s="98" t="s">
        <v>59</v>
      </c>
      <c r="C59" s="98"/>
      <c r="D59" s="98"/>
      <c r="E59" s="98"/>
      <c r="F59" s="98"/>
      <c r="G59" s="98"/>
      <c r="H59" s="98"/>
      <c r="I59" s="98"/>
      <c r="J59" s="98"/>
    </row>
    <row r="60" spans="2:10" x14ac:dyDescent="0.3">
      <c r="B60" s="82"/>
      <c r="C60" s="82"/>
      <c r="D60" s="82"/>
      <c r="E60" s="82"/>
      <c r="F60" s="82"/>
      <c r="G60" s="82"/>
      <c r="H60" s="82"/>
      <c r="I60" s="82"/>
      <c r="J60" s="82"/>
    </row>
    <row r="61" spans="2:10" x14ac:dyDescent="0.3">
      <c r="B61" s="50" t="s">
        <v>108</v>
      </c>
      <c r="C61" s="82"/>
      <c r="D61" s="82"/>
      <c r="E61" s="82"/>
      <c r="F61" s="82"/>
      <c r="G61" s="82"/>
      <c r="H61" s="82"/>
      <c r="I61" s="82"/>
      <c r="J61" s="82"/>
    </row>
    <row r="62" spans="2:10" x14ac:dyDescent="0.3">
      <c r="B62" s="98" t="s">
        <v>60</v>
      </c>
      <c r="C62" s="98"/>
      <c r="D62" s="98"/>
      <c r="E62" s="98"/>
      <c r="F62" s="98"/>
      <c r="G62" s="98"/>
      <c r="H62" s="98"/>
      <c r="I62" s="98"/>
      <c r="J62" s="98"/>
    </row>
    <row r="63" spans="2:10" x14ac:dyDescent="0.3">
      <c r="B63" s="98" t="s">
        <v>61</v>
      </c>
      <c r="C63" s="98"/>
      <c r="D63" s="98"/>
      <c r="E63" s="98"/>
      <c r="F63" s="98"/>
      <c r="G63" s="98"/>
      <c r="H63" s="98"/>
      <c r="I63" s="98"/>
      <c r="J63" s="98"/>
    </row>
    <row r="64" spans="2:10" x14ac:dyDescent="0.3">
      <c r="B64" s="98" t="s">
        <v>62</v>
      </c>
      <c r="C64" s="98"/>
      <c r="D64" s="98"/>
      <c r="E64" s="98"/>
      <c r="F64" s="98"/>
      <c r="G64" s="98"/>
      <c r="H64" s="98"/>
      <c r="I64" s="98"/>
      <c r="J64" s="98"/>
    </row>
    <row r="65" spans="2:10" x14ac:dyDescent="0.3">
      <c r="B65" s="98" t="s">
        <v>63</v>
      </c>
      <c r="C65" s="98"/>
      <c r="D65" s="98"/>
      <c r="E65" s="98"/>
      <c r="F65" s="98"/>
      <c r="G65" s="98"/>
      <c r="H65" s="98"/>
      <c r="I65" s="98"/>
      <c r="J65" s="98"/>
    </row>
    <row r="66" spans="2:10" ht="37.5" customHeight="1" x14ac:dyDescent="0.3">
      <c r="B66" s="98" t="s">
        <v>64</v>
      </c>
      <c r="C66" s="98"/>
      <c r="D66" s="98"/>
      <c r="E66" s="98"/>
      <c r="F66" s="98"/>
      <c r="G66" s="98"/>
      <c r="H66" s="98"/>
      <c r="I66" s="98"/>
      <c r="J66" s="98"/>
    </row>
    <row r="67" spans="2:10" x14ac:dyDescent="0.3">
      <c r="B67" s="53"/>
      <c r="C67" s="82"/>
      <c r="D67" s="82"/>
      <c r="E67" s="82"/>
      <c r="F67" s="82"/>
      <c r="G67" s="82"/>
      <c r="H67" s="82"/>
      <c r="I67" s="82"/>
      <c r="J67" s="82"/>
    </row>
    <row r="68" spans="2:10" ht="65.25" customHeight="1" x14ac:dyDescent="0.3">
      <c r="B68" s="99" t="s">
        <v>109</v>
      </c>
      <c r="C68" s="99"/>
      <c r="D68" s="99"/>
      <c r="E68" s="99"/>
      <c r="F68" s="99"/>
      <c r="G68" s="99"/>
      <c r="H68" s="99"/>
      <c r="I68" s="99"/>
      <c r="J68" s="99"/>
    </row>
    <row r="69" spans="2:10" x14ac:dyDescent="0.3">
      <c r="B69" s="8"/>
      <c r="C69" s="10"/>
      <c r="D69" s="10"/>
      <c r="E69" s="10"/>
      <c r="F69" s="10"/>
      <c r="G69" s="11"/>
      <c r="H69" s="12"/>
      <c r="I69" s="12"/>
      <c r="J69" s="8"/>
    </row>
    <row r="70" spans="2:10" x14ac:dyDescent="0.3">
      <c r="B70" s="65"/>
    </row>
    <row r="71" spans="2:10" x14ac:dyDescent="0.3">
      <c r="B71" s="74" t="s">
        <v>73</v>
      </c>
      <c r="C71" s="10"/>
      <c r="D71" s="10"/>
      <c r="E71" s="10"/>
      <c r="F71" s="10"/>
      <c r="G71" s="11"/>
      <c r="H71" s="12"/>
    </row>
    <row r="72" spans="2:10" x14ac:dyDescent="0.3">
      <c r="B72" s="8"/>
      <c r="C72" s="10"/>
      <c r="D72" s="10"/>
      <c r="E72" s="10"/>
      <c r="F72" s="10"/>
      <c r="G72" s="11"/>
      <c r="H72" s="12"/>
    </row>
    <row r="73" spans="2:10" x14ac:dyDescent="0.3">
      <c r="B73" s="75"/>
      <c r="C73" s="75"/>
      <c r="D73" s="75"/>
      <c r="E73" s="75"/>
      <c r="F73" s="75"/>
      <c r="G73" s="75"/>
      <c r="H73" s="2"/>
    </row>
    <row r="74" spans="2:10" ht="36" customHeight="1" x14ac:dyDescent="0.3">
      <c r="B74" s="117" t="s">
        <v>96</v>
      </c>
      <c r="C74" s="118"/>
      <c r="D74" s="118"/>
      <c r="E74" s="118"/>
      <c r="F74" s="118"/>
      <c r="G74" s="118"/>
      <c r="H74" s="118"/>
    </row>
    <row r="75" spans="2:10" ht="39" customHeight="1" x14ac:dyDescent="0.3">
      <c r="B75" s="119" t="s">
        <v>97</v>
      </c>
      <c r="C75" s="118"/>
      <c r="D75" s="118"/>
      <c r="E75" s="118"/>
      <c r="F75" s="118"/>
      <c r="G75" s="118"/>
      <c r="H75" s="118"/>
    </row>
    <row r="76" spans="2:10" ht="37.5" customHeight="1" x14ac:dyDescent="0.3">
      <c r="B76" s="119" t="s">
        <v>98</v>
      </c>
      <c r="C76" s="118"/>
      <c r="D76" s="118"/>
      <c r="E76" s="118"/>
      <c r="F76" s="118"/>
      <c r="G76" s="118"/>
      <c r="H76" s="118"/>
    </row>
    <row r="77" spans="2:10" x14ac:dyDescent="0.3">
      <c r="B77" s="3" t="s">
        <v>77</v>
      </c>
      <c r="C77" s="79"/>
      <c r="D77" s="79"/>
      <c r="E77" s="79"/>
      <c r="F77" s="79"/>
      <c r="G77" s="79"/>
      <c r="H77" s="79"/>
    </row>
  </sheetData>
  <mergeCells count="42">
    <mergeCell ref="B62:J62"/>
    <mergeCell ref="B64:J64"/>
    <mergeCell ref="B65:J65"/>
    <mergeCell ref="B66:J66"/>
    <mergeCell ref="B68:J68"/>
    <mergeCell ref="B63:J63"/>
    <mergeCell ref="A1:I1"/>
    <mergeCell ref="A2:I2"/>
    <mergeCell ref="A3:I3"/>
    <mergeCell ref="A4:I4"/>
    <mergeCell ref="A5:B5"/>
    <mergeCell ref="G5:I5"/>
    <mergeCell ref="B56:J56"/>
    <mergeCell ref="J17:J18"/>
    <mergeCell ref="B37:J37"/>
    <mergeCell ref="B52:J52"/>
    <mergeCell ref="A6:I6"/>
    <mergeCell ref="A8:I8"/>
    <mergeCell ref="A10:I10"/>
    <mergeCell ref="A12:I12"/>
    <mergeCell ref="A13:I13"/>
    <mergeCell ref="A17:A18"/>
    <mergeCell ref="B17:B18"/>
    <mergeCell ref="C17:C18"/>
    <mergeCell ref="D17:H17"/>
    <mergeCell ref="I17:I18"/>
    <mergeCell ref="B74:H74"/>
    <mergeCell ref="B75:H75"/>
    <mergeCell ref="B76:H76"/>
    <mergeCell ref="B59:J59"/>
    <mergeCell ref="B45:J45"/>
    <mergeCell ref="B46:J46"/>
    <mergeCell ref="B47:J47"/>
    <mergeCell ref="B48:J48"/>
    <mergeCell ref="B49:J49"/>
    <mergeCell ref="B50:J50"/>
    <mergeCell ref="B51:J51"/>
    <mergeCell ref="B53:J53"/>
    <mergeCell ref="B54:J54"/>
    <mergeCell ref="B55:J55"/>
    <mergeCell ref="B57:J57"/>
    <mergeCell ref="B58:J58"/>
  </mergeCells>
  <printOptions horizontalCentered="1"/>
  <pageMargins left="0.19685039370078741" right="0.19685039370078741" top="0.19685039370078741" bottom="0.19685039370078741" header="0.51181102362204722" footer="0.51181102362204722"/>
  <pageSetup paperSize="9" scale="4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Форма 4</vt:lpstr>
      <vt:lpstr>Форма 4.1.</vt:lpstr>
      <vt:lpstr>Форма 4.2.</vt:lpstr>
      <vt:lpstr>Форма 4.3.</vt:lpstr>
      <vt:lpstr>Форма 4.4.</vt:lpstr>
      <vt:lpstr>Форма 4.5. </vt:lpstr>
      <vt:lpstr>Форма 4.6.</vt:lpstr>
      <vt:lpstr>'Форма 4'!Область_печати</vt:lpstr>
      <vt:lpstr>'Форма 4.1.'!Область_печати</vt:lpstr>
      <vt:lpstr>'Форма 4.2.'!Область_печати</vt:lpstr>
      <vt:lpstr>'Форма 4.3.'!Область_печати</vt:lpstr>
      <vt:lpstr>'Форма 4.4.'!Область_печати</vt:lpstr>
      <vt:lpstr>'Форма 4.5. '!Область_печати</vt:lpstr>
      <vt:lpstr>'Форма 4.6.'!Область_печати</vt:lpstr>
    </vt:vector>
  </TitlesOfParts>
  <Company>SNMNG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Александровна Филатова</dc:creator>
  <cp:lastModifiedBy>Ильнур Баянович Халиуллин</cp:lastModifiedBy>
  <cp:lastPrinted>2014-10-17T12:32:37Z</cp:lastPrinted>
  <dcterms:created xsi:type="dcterms:W3CDTF">2014-02-04T02:16:44Z</dcterms:created>
  <dcterms:modified xsi:type="dcterms:W3CDTF">2014-10-17T12:34:52Z</dcterms:modified>
</cp:coreProperties>
</file>