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075"/>
  </bookViews>
  <sheets>
    <sheet name="Приложение1_Спецификация" sheetId="1" r:id="rId1"/>
  </sheets>
  <definedNames>
    <definedName name="_xlnm.Print_Titles" localSheetId="0">Приложение1_Спецификация!$7:$7</definedName>
    <definedName name="_xlnm.Print_Area" localSheetId="0">Приложение1_Спецификация!$A$1:$L$52</definedName>
  </definedNames>
  <calcPr calcId="145621"/>
</workbook>
</file>

<file path=xl/calcChain.xml><?xml version="1.0" encoding="utf-8"?>
<calcChain xmlns="http://schemas.openxmlformats.org/spreadsheetml/2006/main">
  <c r="F41" i="1" l="1"/>
  <c r="E41" i="1"/>
  <c r="G41" i="1" s="1"/>
  <c r="F38" i="1"/>
  <c r="E35" i="1"/>
  <c r="O33" i="1"/>
  <c r="N33" i="1"/>
  <c r="G33" i="1"/>
  <c r="O32" i="1"/>
  <c r="N32" i="1"/>
  <c r="G32" i="1"/>
  <c r="O31" i="1"/>
  <c r="N31" i="1"/>
  <c r="G31" i="1"/>
  <c r="O30" i="1"/>
  <c r="N30" i="1"/>
  <c r="G30" i="1"/>
  <c r="O29" i="1"/>
  <c r="N29" i="1"/>
  <c r="G29" i="1"/>
  <c r="O28" i="1"/>
  <c r="N28" i="1"/>
  <c r="G28" i="1"/>
  <c r="O27" i="1"/>
  <c r="N27" i="1"/>
  <c r="G27" i="1"/>
  <c r="O26" i="1"/>
  <c r="N26" i="1"/>
  <c r="G26" i="1"/>
  <c r="O25" i="1"/>
  <c r="N25" i="1"/>
  <c r="G25" i="1"/>
  <c r="O24" i="1"/>
  <c r="N24" i="1"/>
  <c r="G24" i="1"/>
  <c r="O23" i="1"/>
  <c r="N23" i="1"/>
  <c r="G23" i="1"/>
  <c r="O22" i="1"/>
  <c r="N22" i="1"/>
  <c r="G22" i="1"/>
  <c r="O21" i="1"/>
  <c r="N21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F8" i="1"/>
  <c r="F40" i="1" s="1"/>
  <c r="F42" i="1" s="1"/>
  <c r="E8" i="1"/>
  <c r="N8" i="1" s="1"/>
  <c r="G8" i="1" l="1"/>
  <c r="J8" i="1"/>
  <c r="E34" i="1"/>
  <c r="E36" i="1" s="1"/>
  <c r="F37" i="1"/>
  <c r="F39" i="1" s="1"/>
  <c r="E40" i="1"/>
  <c r="O8" i="1"/>
  <c r="E42" i="1" l="1"/>
  <c r="G40" i="1"/>
  <c r="G42" i="1" s="1"/>
  <c r="K8" i="1"/>
  <c r="L8" i="1" s="1"/>
</calcChain>
</file>

<file path=xl/sharedStrings.xml><?xml version="1.0" encoding="utf-8"?>
<sst xmlns="http://schemas.openxmlformats.org/spreadsheetml/2006/main" count="100" uniqueCount="62">
  <si>
    <t>№
пп</t>
  </si>
  <si>
    <t>Наименование услуг</t>
  </si>
  <si>
    <t>Статья затрат</t>
  </si>
  <si>
    <t>Ед. изм.</t>
  </si>
  <si>
    <t>АНГДУ</t>
  </si>
  <si>
    <t>ВНГДУ</t>
  </si>
  <si>
    <t>Кол-во всего</t>
  </si>
  <si>
    <t>Цена за ед., руб.</t>
  </si>
  <si>
    <t>Стоимость, руб. без НДС</t>
  </si>
  <si>
    <t>НДС (18%), руб.</t>
  </si>
  <si>
    <t>Стоимость, руб. с НДС</t>
  </si>
  <si>
    <t>Сервисное обслуживание станков-качалок,
в т.ч. по месторождениям*</t>
  </si>
  <si>
    <t>СО_НПО</t>
  </si>
  <si>
    <t>сут.</t>
  </si>
  <si>
    <t>Аганское м/р</t>
  </si>
  <si>
    <t>Южно-Аганское м/р</t>
  </si>
  <si>
    <t>Мегионское м/р</t>
  </si>
  <si>
    <t>Ново-Покурское м/р</t>
  </si>
  <si>
    <t>Кетовское м/р</t>
  </si>
  <si>
    <t>Покамасовское м/р</t>
  </si>
  <si>
    <t>Локосовское м/р</t>
  </si>
  <si>
    <t>Северо-Островное м/р</t>
  </si>
  <si>
    <t>Южно-Покамасовское м/р</t>
  </si>
  <si>
    <t>Ватинское м/р (НГП-1)</t>
  </si>
  <si>
    <t>Ватинское м/р (НГП-2)</t>
  </si>
  <si>
    <t>Северо-Покурское м/р</t>
  </si>
  <si>
    <t>Дефектовка редуктора R35</t>
  </si>
  <si>
    <t>ПрУсл</t>
  </si>
  <si>
    <t>шт.</t>
  </si>
  <si>
    <t>Дефектовка редуктора R55</t>
  </si>
  <si>
    <t>Дефектовка редуктора Ц2НШ-750Б</t>
  </si>
  <si>
    <r>
      <t xml:space="preserve">Запуск СК
</t>
    </r>
    <r>
      <rPr>
        <i/>
        <sz val="12"/>
        <rFont val="Calibri"/>
        <family val="2"/>
        <charset val="204"/>
        <scheme val="minor"/>
      </rPr>
      <t>(после монтажа, из бездействия, при смене способа эксплуатации)</t>
    </r>
  </si>
  <si>
    <r>
      <t xml:space="preserve">Разборка и транспортировка быстромонтируемого основания СК
</t>
    </r>
    <r>
      <rPr>
        <i/>
        <sz val="12"/>
        <rFont val="Calibri"/>
        <family val="2"/>
        <charset val="204"/>
        <scheme val="minor"/>
      </rPr>
      <t>(на другую кустовую площадку или к месту хранения)</t>
    </r>
  </si>
  <si>
    <r>
      <t xml:space="preserve">Сборка быстромонтируемого основания СК
</t>
    </r>
    <r>
      <rPr>
        <i/>
        <sz val="12"/>
        <rFont val="Calibri"/>
        <family val="2"/>
        <charset val="204"/>
        <scheme val="minor"/>
      </rPr>
      <t>(на подготовленном месте на кустовой площадке)</t>
    </r>
  </si>
  <si>
    <r>
      <t xml:space="preserve">Снятие и транпортировка станка-качалки
</t>
    </r>
    <r>
      <rPr>
        <i/>
        <sz val="12"/>
        <rFont val="Calibri"/>
        <family val="2"/>
        <charset val="204"/>
        <scheme val="minor"/>
      </rPr>
      <t>(с кустовой площадки к месту хранения)</t>
    </r>
  </si>
  <si>
    <r>
      <t xml:space="preserve">Снятие станка-качалки
</t>
    </r>
    <r>
      <rPr>
        <i/>
        <sz val="12"/>
        <rFont val="Calibri"/>
        <family val="2"/>
        <charset val="204"/>
        <scheme val="minor"/>
      </rPr>
      <t>(со складированием на кустовой площадке)</t>
    </r>
  </si>
  <si>
    <t>Техническое обслуживание редуктора R35</t>
  </si>
  <si>
    <t>Техническое обслуживание редуктора R55</t>
  </si>
  <si>
    <t>Техническое обслуживание редуктора Ц2НШ-750Б</t>
  </si>
  <si>
    <r>
      <t xml:space="preserve">Транспортировка и установка СК на основание (фундамент)
</t>
    </r>
    <r>
      <rPr>
        <i/>
        <sz val="12"/>
        <rFont val="Calibri"/>
        <family val="2"/>
        <charset val="204"/>
        <scheme val="minor"/>
      </rPr>
      <t>(от места хранения на кустовую площадку)</t>
    </r>
  </si>
  <si>
    <r>
      <t>Установка станка-качалки на основание (фундамент)
(</t>
    </r>
    <r>
      <rPr>
        <i/>
        <sz val="12"/>
        <rFont val="Calibri"/>
        <family val="2"/>
        <charset val="204"/>
        <scheme val="minor"/>
      </rPr>
      <t>при нахождении СК на кустовой площадке)</t>
    </r>
  </si>
  <si>
    <t>Итого СО_НПО АНГДУ:</t>
  </si>
  <si>
    <t>Итого ПрУсл АНГДУ:</t>
  </si>
  <si>
    <t>Итого АНГДУ:</t>
  </si>
  <si>
    <t>Итого СО_НПО ВНГДУ:</t>
  </si>
  <si>
    <t>Итого ПрУсл ВНГДУ:</t>
  </si>
  <si>
    <t>Итого ВНГДУ:</t>
  </si>
  <si>
    <t>Всего СО_НПО:</t>
  </si>
  <si>
    <t>Всего ПрУсл:</t>
  </si>
  <si>
    <t>ВСЕГО:</t>
  </si>
  <si>
    <t>График оказания услуг</t>
  </si>
  <si>
    <t>01.01.2016-31.12.2016 гг.</t>
  </si>
  <si>
    <t>Базис оказания услуг</t>
  </si>
  <si>
    <t>Производственные объекты, расположенные на месторождениях ОАО «СН-МНГ».</t>
  </si>
  <si>
    <t>Форма оплаты</t>
  </si>
  <si>
    <t>Срок оказания услуг</t>
  </si>
  <si>
    <t>с 01.01.2016 г. по 31.12.2016 г.</t>
  </si>
  <si>
    <t>(подпись, М.П.)</t>
  </si>
  <si>
    <t>(Ф.И.О. подписавшего, должность)</t>
  </si>
  <si>
    <t>Таблица цен</t>
  </si>
  <si>
    <t>Форма 4 "Таблица цен"</t>
  </si>
  <si>
    <t xml:space="preserve">Условия оплаты:
Заказчик обязуется осуществить оплату оказанных услуг в течение 90 календарных дней, но не ранее 60 дней с даты получения от Исполнителя оригиналов следующих документов:
      а) акта приемки оказанных услуг;
      б) счета-фактуры.
 в) дефектной ведомости.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</si>
</sst>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4" fillId="0" borderId="0"/>
    <xf numFmtId="0" fontId="15" fillId="0" borderId="0"/>
  </cellStyleXfs>
  <cellXfs count="109">
    <xf numFmtId="0" fontId="0" fillId="0" borderId="0" xfId="0"/>
    <xf numFmtId="0" fontId="2" fillId="0" borderId="0" xfId="1" applyFont="1" applyFill="1"/>
    <xf numFmtId="0" fontId="1" fillId="0" borderId="0" xfId="1"/>
    <xf numFmtId="0" fontId="2" fillId="0" borderId="0" xfId="1" applyFont="1" applyFill="1" applyAlignment="1">
      <alignment horizontal="centerContinuous"/>
    </xf>
    <xf numFmtId="0" fontId="1" fillId="0" borderId="0" xfId="1" applyAlignment="1">
      <alignment horizontal="centerContinuous"/>
    </xf>
    <xf numFmtId="0" fontId="1" fillId="0" borderId="0" xfId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3" fontId="1" fillId="0" borderId="1" xfId="1" applyNumberForma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right" vertical="center" indent="1"/>
    </xf>
    <xf numFmtId="43" fontId="5" fillId="0" borderId="1" xfId="1" applyNumberFormat="1" applyFont="1" applyFill="1" applyBorder="1" applyAlignment="1">
      <alignment horizontal="right" vertical="center" indent="1"/>
    </xf>
    <xf numFmtId="3" fontId="1" fillId="0" borderId="1" xfId="1" applyNumberFormat="1" applyBorder="1"/>
    <xf numFmtId="0" fontId="5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left" vertical="center" wrapText="1" indent="2"/>
    </xf>
    <xf numFmtId="0" fontId="7" fillId="0" borderId="3" xfId="1" applyFont="1" applyBorder="1" applyAlignment="1">
      <alignment horizontal="center" vertical="center" wrapText="1"/>
    </xf>
    <xf numFmtId="3" fontId="7" fillId="0" borderId="3" xfId="1" applyNumberFormat="1" applyFont="1" applyBorder="1" applyAlignment="1">
      <alignment horizontal="center" vertical="center" wrapText="1"/>
    </xf>
    <xf numFmtId="4" fontId="7" fillId="0" borderId="3" xfId="1" applyNumberFormat="1" applyFont="1" applyBorder="1" applyAlignment="1">
      <alignment horizontal="right" vertical="center" indent="1"/>
    </xf>
    <xf numFmtId="4" fontId="7" fillId="0" borderId="3" xfId="1" applyNumberFormat="1" applyFont="1" applyFill="1" applyBorder="1" applyAlignment="1">
      <alignment horizontal="right" vertical="center" indent="1"/>
    </xf>
    <xf numFmtId="0" fontId="5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left" vertical="center" wrapText="1" indent="2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4" fontId="7" fillId="0" borderId="5" xfId="1" applyNumberFormat="1" applyFont="1" applyBorder="1" applyAlignment="1">
      <alignment horizontal="right" vertical="center" indent="1"/>
    </xf>
    <xf numFmtId="4" fontId="7" fillId="0" borderId="5" xfId="1" applyNumberFormat="1" applyFont="1" applyFill="1" applyBorder="1" applyAlignment="1">
      <alignment horizontal="right" vertical="center" indent="1"/>
    </xf>
    <xf numFmtId="0" fontId="5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left" vertical="center" wrapText="1" indent="2"/>
    </xf>
    <xf numFmtId="0" fontId="7" fillId="0" borderId="7" xfId="1" applyFont="1" applyBorder="1" applyAlignment="1">
      <alignment horizontal="center" vertical="center" wrapText="1"/>
    </xf>
    <xf numFmtId="3" fontId="7" fillId="0" borderId="7" xfId="1" applyNumberFormat="1" applyFont="1" applyBorder="1" applyAlignment="1">
      <alignment horizontal="center" vertical="center" wrapText="1"/>
    </xf>
    <xf numFmtId="4" fontId="7" fillId="0" borderId="7" xfId="1" applyNumberFormat="1" applyFont="1" applyBorder="1" applyAlignment="1">
      <alignment horizontal="right" vertical="center" indent="1"/>
    </xf>
    <xf numFmtId="4" fontId="7" fillId="0" borderId="7" xfId="1" applyNumberFormat="1" applyFont="1" applyFill="1" applyBorder="1" applyAlignment="1">
      <alignment horizontal="right" vertical="center" indent="1"/>
    </xf>
    <xf numFmtId="0" fontId="5" fillId="0" borderId="1" xfId="1" applyFont="1" applyFill="1" applyBorder="1" applyAlignment="1">
      <alignment horizontal="center" vertical="center"/>
    </xf>
    <xf numFmtId="3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right" vertical="center" indent="1"/>
    </xf>
    <xf numFmtId="3" fontId="1" fillId="0" borderId="1" xfId="1" applyNumberFormat="1" applyBorder="1" applyAlignment="1">
      <alignment vertical="center"/>
    </xf>
    <xf numFmtId="3" fontId="9" fillId="0" borderId="3" xfId="1" applyNumberFormat="1" applyFont="1" applyBorder="1" applyAlignment="1">
      <alignment horizontal="center" vertical="center"/>
    </xf>
    <xf numFmtId="4" fontId="9" fillId="0" borderId="10" xfId="1" applyNumberFormat="1" applyFont="1" applyBorder="1" applyAlignment="1">
      <alignment horizontal="right" vertical="center" indent="1"/>
    </xf>
    <xf numFmtId="4" fontId="9" fillId="0" borderId="3" xfId="1" applyNumberFormat="1" applyFont="1" applyBorder="1" applyAlignment="1">
      <alignment horizontal="right" vertical="center" indent="1"/>
    </xf>
    <xf numFmtId="4" fontId="9" fillId="0" borderId="3" xfId="1" applyNumberFormat="1" applyFont="1" applyFill="1" applyBorder="1" applyAlignment="1">
      <alignment horizontal="right" vertical="center" indent="1"/>
    </xf>
    <xf numFmtId="3" fontId="9" fillId="0" borderId="7" xfId="1" applyNumberFormat="1" applyFont="1" applyBorder="1" applyAlignment="1">
      <alignment horizontal="center" vertical="center"/>
    </xf>
    <xf numFmtId="4" fontId="9" fillId="0" borderId="13" xfId="1" applyNumberFormat="1" applyFont="1" applyBorder="1" applyAlignment="1">
      <alignment horizontal="right" vertical="center" indent="1"/>
    </xf>
    <xf numFmtId="4" fontId="9" fillId="0" borderId="7" xfId="1" applyNumberFormat="1" applyFont="1" applyBorder="1" applyAlignment="1">
      <alignment horizontal="right" vertical="center" indent="1"/>
    </xf>
    <xf numFmtId="4" fontId="9" fillId="0" borderId="7" xfId="1" applyNumberFormat="1" applyFont="1" applyFill="1" applyBorder="1" applyAlignment="1">
      <alignment horizontal="right" vertical="center" indent="1"/>
    </xf>
    <xf numFmtId="3" fontId="7" fillId="0" borderId="1" xfId="1" applyNumberFormat="1" applyFont="1" applyBorder="1" applyAlignment="1">
      <alignment horizontal="center" vertical="center"/>
    </xf>
    <xf numFmtId="4" fontId="7" fillId="0" borderId="16" xfId="1" applyNumberFormat="1" applyFont="1" applyBorder="1" applyAlignment="1">
      <alignment horizontal="right" vertical="center" indent="1"/>
    </xf>
    <xf numFmtId="4" fontId="7" fillId="0" borderId="1" xfId="1" applyNumberFormat="1" applyFont="1" applyBorder="1" applyAlignment="1">
      <alignment horizontal="right" vertical="center" indent="1"/>
    </xf>
    <xf numFmtId="4" fontId="7" fillId="0" borderId="1" xfId="1" applyNumberFormat="1" applyFont="1" applyFill="1" applyBorder="1" applyAlignment="1">
      <alignment horizontal="right" vertical="center" indent="1"/>
    </xf>
    <xf numFmtId="3" fontId="10" fillId="0" borderId="1" xfId="1" applyNumberFormat="1" applyFont="1" applyBorder="1" applyAlignment="1">
      <alignment horizontal="center" vertical="center"/>
    </xf>
    <xf numFmtId="3" fontId="10" fillId="0" borderId="1" xfId="1" applyNumberFormat="1" applyFont="1" applyBorder="1" applyAlignment="1">
      <alignment vertical="center"/>
    </xf>
    <xf numFmtId="0" fontId="10" fillId="0" borderId="16" xfId="1" applyFont="1" applyBorder="1" applyAlignment="1">
      <alignment vertical="center"/>
    </xf>
    <xf numFmtId="4" fontId="10" fillId="0" borderId="1" xfId="1" applyNumberFormat="1" applyFont="1" applyBorder="1" applyAlignment="1">
      <alignment horizontal="right" vertical="center" indent="1"/>
    </xf>
    <xf numFmtId="4" fontId="10" fillId="0" borderId="1" xfId="1" applyNumberFormat="1" applyFont="1" applyFill="1" applyBorder="1" applyAlignment="1">
      <alignment horizontal="right" vertical="center" indent="1"/>
    </xf>
    <xf numFmtId="3" fontId="10" fillId="0" borderId="2" xfId="1" applyNumberFormat="1" applyFont="1" applyBorder="1" applyAlignment="1">
      <alignment horizontal="center" vertical="center"/>
    </xf>
    <xf numFmtId="3" fontId="10" fillId="0" borderId="2" xfId="1" applyNumberFormat="1" applyFont="1" applyBorder="1" applyAlignment="1">
      <alignment vertical="center"/>
    </xf>
    <xf numFmtId="0" fontId="10" fillId="0" borderId="19" xfId="1" applyFont="1" applyBorder="1" applyAlignment="1">
      <alignment vertical="center"/>
    </xf>
    <xf numFmtId="4" fontId="10" fillId="0" borderId="2" xfId="1" applyNumberFormat="1" applyFont="1" applyBorder="1" applyAlignment="1">
      <alignment horizontal="right" vertical="center" indent="1"/>
    </xf>
    <xf numFmtId="4" fontId="10" fillId="0" borderId="2" xfId="1" applyNumberFormat="1" applyFont="1" applyFill="1" applyBorder="1" applyAlignment="1">
      <alignment horizontal="right" vertical="center" indent="1"/>
    </xf>
    <xf numFmtId="3" fontId="4" fillId="0" borderId="22" xfId="1" applyNumberFormat="1" applyFont="1" applyFill="1" applyBorder="1" applyAlignment="1">
      <alignment vertical="center"/>
    </xf>
    <xf numFmtId="0" fontId="4" fillId="0" borderId="23" xfId="1" applyFont="1" applyFill="1" applyBorder="1" applyAlignment="1">
      <alignment vertical="center"/>
    </xf>
    <xf numFmtId="4" fontId="4" fillId="0" borderId="22" xfId="1" applyNumberFormat="1" applyFont="1" applyBorder="1" applyAlignment="1">
      <alignment horizontal="right" vertical="center" indent="1"/>
    </xf>
    <xf numFmtId="4" fontId="4" fillId="0" borderId="24" xfId="1" applyNumberFormat="1" applyFont="1" applyFill="1" applyBorder="1" applyAlignment="1">
      <alignment horizontal="right" vertical="center" indent="1"/>
    </xf>
    <xf numFmtId="0" fontId="11" fillId="0" borderId="0" xfId="1" applyFont="1"/>
    <xf numFmtId="0" fontId="12" fillId="0" borderId="0" xfId="1" applyFont="1"/>
    <xf numFmtId="3" fontId="9" fillId="0" borderId="10" xfId="1" applyNumberFormat="1" applyFont="1" applyBorder="1" applyAlignment="1">
      <alignment horizontal="center" vertical="center"/>
    </xf>
    <xf numFmtId="3" fontId="9" fillId="0" borderId="13" xfId="1" applyNumberFormat="1" applyFont="1" applyBorder="1" applyAlignment="1">
      <alignment horizontal="center" vertical="center"/>
    </xf>
    <xf numFmtId="3" fontId="7" fillId="0" borderId="16" xfId="1" applyNumberFormat="1" applyFont="1" applyBorder="1" applyAlignment="1">
      <alignment horizontal="center" vertical="center"/>
    </xf>
    <xf numFmtId="3" fontId="10" fillId="0" borderId="16" xfId="1" applyNumberFormat="1" applyFont="1" applyBorder="1" applyAlignment="1">
      <alignment vertical="center"/>
    </xf>
    <xf numFmtId="3" fontId="10" fillId="0" borderId="19" xfId="1" applyNumberFormat="1" applyFont="1" applyBorder="1" applyAlignment="1">
      <alignment vertical="center"/>
    </xf>
    <xf numFmtId="3" fontId="4" fillId="0" borderId="23" xfId="1" applyNumberFormat="1" applyFont="1" applyFill="1" applyBorder="1" applyAlignment="1">
      <alignment vertical="center"/>
    </xf>
    <xf numFmtId="0" fontId="4" fillId="2" borderId="0" xfId="1" applyFont="1" applyFill="1"/>
    <xf numFmtId="0" fontId="12" fillId="2" borderId="0" xfId="1" applyFont="1" applyFill="1"/>
    <xf numFmtId="0" fontId="5" fillId="2" borderId="0" xfId="1" applyFont="1" applyFill="1"/>
    <xf numFmtId="0" fontId="17" fillId="0" borderId="1" xfId="0" applyFont="1" applyBorder="1" applyAlignment="1">
      <alignment vertical="center" wrapText="1"/>
    </xf>
    <xf numFmtId="0" fontId="0" fillId="0" borderId="0" xfId="0" applyFont="1" applyFill="1" applyBorder="1"/>
    <xf numFmtId="4" fontId="0" fillId="0" borderId="0" xfId="0" applyNumberFormat="1" applyFont="1" applyFill="1" applyBorder="1"/>
    <xf numFmtId="0" fontId="18" fillId="0" borderId="25" xfId="0" applyFont="1" applyFill="1" applyBorder="1"/>
    <xf numFmtId="0" fontId="18" fillId="0" borderId="0" xfId="0" applyFont="1" applyFill="1" applyBorder="1" applyAlignment="1">
      <alignment horizontal="center" vertical="top"/>
    </xf>
    <xf numFmtId="4" fontId="0" fillId="0" borderId="0" xfId="0" applyNumberFormat="1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16" fillId="2" borderId="0" xfId="1" applyFont="1" applyFill="1"/>
    <xf numFmtId="0" fontId="16" fillId="2" borderId="0" xfId="1" applyFont="1" applyFill="1" applyAlignment="1">
      <alignment horizontal="right"/>
    </xf>
    <xf numFmtId="0" fontId="20" fillId="0" borderId="0" xfId="1" applyFont="1" applyAlignment="1">
      <alignment horizontal="centerContinuous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0" fillId="0" borderId="14" xfId="1" applyFont="1" applyBorder="1" applyAlignment="1">
      <alignment horizontal="left" vertical="center" indent="7"/>
    </xf>
    <xf numFmtId="0" fontId="10" fillId="0" borderId="15" xfId="1" applyFont="1" applyBorder="1" applyAlignment="1">
      <alignment horizontal="left" vertical="center" indent="7"/>
    </xf>
    <xf numFmtId="0" fontId="10" fillId="0" borderId="17" xfId="1" applyFont="1" applyBorder="1" applyAlignment="1">
      <alignment horizontal="left" vertical="center" indent="7"/>
    </xf>
    <xf numFmtId="0" fontId="10" fillId="0" borderId="18" xfId="1" applyFont="1" applyBorder="1" applyAlignment="1">
      <alignment horizontal="left" vertical="center" indent="7"/>
    </xf>
    <xf numFmtId="0" fontId="4" fillId="0" borderId="20" xfId="1" applyFont="1" applyFill="1" applyBorder="1" applyAlignment="1">
      <alignment horizontal="left" vertical="center" indent="5"/>
    </xf>
    <xf numFmtId="0" fontId="4" fillId="0" borderId="21" xfId="1" applyFont="1" applyFill="1" applyBorder="1" applyAlignment="1">
      <alignment horizontal="left" vertical="center" indent="5"/>
    </xf>
    <xf numFmtId="0" fontId="5" fillId="2" borderId="0" xfId="1" applyFont="1" applyFill="1" applyAlignment="1">
      <alignment horizontal="left" wrapText="1"/>
    </xf>
    <xf numFmtId="0" fontId="9" fillId="0" borderId="8" xfId="1" applyFont="1" applyBorder="1" applyAlignment="1">
      <alignment horizontal="left" vertical="center" indent="11"/>
    </xf>
    <xf numFmtId="0" fontId="9" fillId="0" borderId="9" xfId="1" applyFont="1" applyBorder="1" applyAlignment="1">
      <alignment horizontal="left" vertical="center" indent="11"/>
    </xf>
    <xf numFmtId="0" fontId="9" fillId="0" borderId="10" xfId="1" applyFont="1" applyBorder="1" applyAlignment="1">
      <alignment horizontal="left" vertical="center" indent="11"/>
    </xf>
    <xf numFmtId="0" fontId="9" fillId="0" borderId="11" xfId="1" applyFont="1" applyBorder="1" applyAlignment="1">
      <alignment horizontal="left" vertical="center" indent="11"/>
    </xf>
    <xf numFmtId="0" fontId="9" fillId="0" borderId="12" xfId="1" applyFont="1" applyBorder="1" applyAlignment="1">
      <alignment horizontal="left" vertical="center" indent="11"/>
    </xf>
    <xf numFmtId="0" fontId="9" fillId="0" borderId="13" xfId="1" applyFont="1" applyBorder="1" applyAlignment="1">
      <alignment horizontal="left" vertical="center" indent="11"/>
    </xf>
    <xf numFmtId="0" fontId="7" fillId="0" borderId="14" xfId="1" applyFont="1" applyBorder="1" applyAlignment="1">
      <alignment horizontal="left" vertical="center" indent="8"/>
    </xf>
    <xf numFmtId="0" fontId="7" fillId="0" borderId="15" xfId="1" applyFont="1" applyBorder="1" applyAlignment="1">
      <alignment horizontal="left" vertical="center" indent="8"/>
    </xf>
    <xf numFmtId="0" fontId="7" fillId="0" borderId="16" xfId="1" applyFont="1" applyBorder="1" applyAlignment="1">
      <alignment horizontal="left" vertical="center" indent="8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abSelected="1" view="pageBreakPreview" topLeftCell="A16" zoomScale="60" zoomScaleNormal="70" workbookViewId="0">
      <selection activeCell="F56" sqref="F56"/>
    </sheetView>
  </sheetViews>
  <sheetFormatPr defaultColWidth="9.140625" defaultRowHeight="15" x14ac:dyDescent="0.25"/>
  <cols>
    <col min="1" max="1" width="6.42578125" style="2" customWidth="1"/>
    <col min="2" max="2" width="50" style="2" customWidth="1"/>
    <col min="3" max="3" width="14.140625" style="2" customWidth="1"/>
    <col min="4" max="4" width="10.42578125" style="2" customWidth="1"/>
    <col min="5" max="5" width="14.85546875" style="2" customWidth="1"/>
    <col min="6" max="6" width="11.5703125" style="2" customWidth="1"/>
    <col min="7" max="7" width="13.42578125" style="2" customWidth="1"/>
    <col min="8" max="8" width="28.5703125" style="2" customWidth="1"/>
    <col min="9" max="9" width="16.7109375" style="2" customWidth="1"/>
    <col min="10" max="10" width="14.42578125" style="2" customWidth="1"/>
    <col min="11" max="11" width="12.5703125" style="2" customWidth="1"/>
    <col min="12" max="12" width="15.7109375" style="2" customWidth="1"/>
    <col min="13" max="13" width="9.140625" style="2"/>
    <col min="14" max="14" width="13.42578125" style="2" hidden="1" customWidth="1"/>
    <col min="15" max="15" width="14.28515625" style="2" hidden="1" customWidth="1"/>
    <col min="16" max="16384" width="9.140625" style="2"/>
  </cols>
  <sheetData>
    <row r="1" spans="1:15" ht="15.75" x14ac:dyDescent="0.25">
      <c r="A1" s="1"/>
      <c r="J1" s="82"/>
      <c r="K1" s="82"/>
      <c r="L1" s="83"/>
    </row>
    <row r="2" spans="1:15" ht="18.75" x14ac:dyDescent="0.3">
      <c r="A2" s="1"/>
      <c r="J2" s="82"/>
      <c r="K2" s="84"/>
      <c r="L2" s="85" t="s">
        <v>60</v>
      </c>
    </row>
    <row r="3" spans="1:15" ht="15.75" x14ac:dyDescent="0.25">
      <c r="A3" s="1"/>
    </row>
    <row r="4" spans="1:15" ht="21" x14ac:dyDescent="0.35">
      <c r="A4" s="3" t="s">
        <v>59</v>
      </c>
      <c r="B4" s="4"/>
      <c r="C4" s="4"/>
      <c r="D4" s="4"/>
      <c r="E4" s="86"/>
      <c r="F4" s="86"/>
      <c r="G4" s="86"/>
      <c r="H4" s="86"/>
      <c r="I4" s="86"/>
      <c r="J4" s="4"/>
      <c r="K4" s="4"/>
      <c r="L4" s="4"/>
    </row>
    <row r="5" spans="1:15" x14ac:dyDescent="0.25">
      <c r="D5" s="5"/>
      <c r="E5" s="5"/>
      <c r="F5" s="5"/>
    </row>
    <row r="6" spans="1:15" ht="36.75" customHeight="1" x14ac:dyDescent="0.25">
      <c r="A6" s="87" t="s">
        <v>0</v>
      </c>
      <c r="B6" s="91" t="s">
        <v>1</v>
      </c>
      <c r="C6" s="87" t="s">
        <v>2</v>
      </c>
      <c r="D6" s="87" t="s">
        <v>3</v>
      </c>
      <c r="E6" s="87" t="s">
        <v>4</v>
      </c>
      <c r="F6" s="87" t="s">
        <v>5</v>
      </c>
      <c r="G6" s="87" t="s">
        <v>6</v>
      </c>
      <c r="H6" s="6" t="s">
        <v>50</v>
      </c>
      <c r="I6" s="87" t="s">
        <v>7</v>
      </c>
      <c r="J6" s="87" t="s">
        <v>8</v>
      </c>
      <c r="K6" s="87" t="s">
        <v>9</v>
      </c>
      <c r="L6" s="87" t="s">
        <v>10</v>
      </c>
    </row>
    <row r="7" spans="1:15" ht="33.75" customHeight="1" x14ac:dyDescent="0.25">
      <c r="A7" s="88"/>
      <c r="B7" s="92"/>
      <c r="C7" s="88"/>
      <c r="D7" s="88"/>
      <c r="E7" s="88"/>
      <c r="F7" s="88"/>
      <c r="G7" s="88"/>
      <c r="H7" s="6" t="s">
        <v>51</v>
      </c>
      <c r="I7" s="88"/>
      <c r="J7" s="88"/>
      <c r="K7" s="88"/>
      <c r="L7" s="88"/>
      <c r="N7" s="7" t="s">
        <v>4</v>
      </c>
      <c r="O7" s="7" t="s">
        <v>5</v>
      </c>
    </row>
    <row r="8" spans="1:15" ht="31.5" x14ac:dyDescent="0.25">
      <c r="A8" s="8">
        <v>1</v>
      </c>
      <c r="B8" s="9" t="s">
        <v>11</v>
      </c>
      <c r="C8" s="10" t="s">
        <v>12</v>
      </c>
      <c r="D8" s="11" t="s">
        <v>13</v>
      </c>
      <c r="E8" s="12">
        <f t="shared" ref="E8:F8" si="0">SUM(E9:E20)</f>
        <v>5964</v>
      </c>
      <c r="F8" s="12">
        <f t="shared" si="0"/>
        <v>12906</v>
      </c>
      <c r="G8" s="12">
        <f>SUM(G9:G20)</f>
        <v>18870</v>
      </c>
      <c r="H8" s="12"/>
      <c r="I8" s="13"/>
      <c r="J8" s="14">
        <f>SUM(J9:J20)</f>
        <v>0</v>
      </c>
      <c r="K8" s="14">
        <f>J8*0.18</f>
        <v>0</v>
      </c>
      <c r="L8" s="14">
        <f>J8+K8</f>
        <v>0</v>
      </c>
      <c r="N8" s="15">
        <f>E8*$I8</f>
        <v>0</v>
      </c>
      <c r="O8" s="15">
        <f>F8*$I8</f>
        <v>0</v>
      </c>
    </row>
    <row r="9" spans="1:15" ht="15.75" x14ac:dyDescent="0.25">
      <c r="A9" s="16"/>
      <c r="B9" s="17" t="s">
        <v>14</v>
      </c>
      <c r="C9" s="18"/>
      <c r="D9" s="18" t="s">
        <v>13</v>
      </c>
      <c r="E9" s="19">
        <v>546</v>
      </c>
      <c r="F9" s="19"/>
      <c r="G9" s="19">
        <f>SUM(E9:F9)</f>
        <v>546</v>
      </c>
      <c r="H9" s="19"/>
      <c r="I9" s="20"/>
      <c r="J9" s="20"/>
      <c r="K9" s="20"/>
      <c r="L9" s="21"/>
      <c r="N9" s="15"/>
      <c r="O9" s="15"/>
    </row>
    <row r="10" spans="1:15" ht="15.75" x14ac:dyDescent="0.25">
      <c r="A10" s="22"/>
      <c r="B10" s="23" t="s">
        <v>15</v>
      </c>
      <c r="C10" s="24"/>
      <c r="D10" s="24" t="s">
        <v>13</v>
      </c>
      <c r="E10" s="25">
        <v>819</v>
      </c>
      <c r="F10" s="25"/>
      <c r="G10" s="25">
        <f t="shared" ref="G10:G20" si="1">SUM(E10:F10)</f>
        <v>819</v>
      </c>
      <c r="H10" s="25"/>
      <c r="I10" s="26"/>
      <c r="J10" s="26"/>
      <c r="K10" s="26"/>
      <c r="L10" s="27"/>
      <c r="N10" s="15"/>
      <c r="O10" s="15"/>
    </row>
    <row r="11" spans="1:15" ht="15.75" x14ac:dyDescent="0.25">
      <c r="A11" s="22"/>
      <c r="B11" s="23" t="s">
        <v>16</v>
      </c>
      <c r="C11" s="24"/>
      <c r="D11" s="24" t="s">
        <v>13</v>
      </c>
      <c r="E11" s="25">
        <v>2156</v>
      </c>
      <c r="F11" s="25"/>
      <c r="G11" s="25">
        <f t="shared" si="1"/>
        <v>2156</v>
      </c>
      <c r="H11" s="25"/>
      <c r="I11" s="26"/>
      <c r="J11" s="26"/>
      <c r="K11" s="26"/>
      <c r="L11" s="27"/>
      <c r="N11" s="15"/>
      <c r="O11" s="15"/>
    </row>
    <row r="12" spans="1:15" ht="15.75" x14ac:dyDescent="0.25">
      <c r="A12" s="22"/>
      <c r="B12" s="23" t="s">
        <v>17</v>
      </c>
      <c r="C12" s="24"/>
      <c r="D12" s="24" t="s">
        <v>13</v>
      </c>
      <c r="E12" s="25">
        <v>266</v>
      </c>
      <c r="F12" s="25"/>
      <c r="G12" s="25">
        <f t="shared" si="1"/>
        <v>266</v>
      </c>
      <c r="H12" s="25"/>
      <c r="I12" s="26"/>
      <c r="J12" s="26"/>
      <c r="K12" s="26"/>
      <c r="L12" s="27"/>
      <c r="N12" s="15"/>
      <c r="O12" s="15"/>
    </row>
    <row r="13" spans="1:15" ht="15.75" x14ac:dyDescent="0.25">
      <c r="A13" s="22"/>
      <c r="B13" s="23" t="s">
        <v>18</v>
      </c>
      <c r="C13" s="24"/>
      <c r="D13" s="24" t="s">
        <v>13</v>
      </c>
      <c r="E13" s="25">
        <v>819</v>
      </c>
      <c r="F13" s="25"/>
      <c r="G13" s="25">
        <f t="shared" si="1"/>
        <v>819</v>
      </c>
      <c r="H13" s="25"/>
      <c r="I13" s="26"/>
      <c r="J13" s="26"/>
      <c r="K13" s="26"/>
      <c r="L13" s="27"/>
      <c r="N13" s="15"/>
      <c r="O13" s="15"/>
    </row>
    <row r="14" spans="1:15" ht="15.75" x14ac:dyDescent="0.25">
      <c r="A14" s="22"/>
      <c r="B14" s="23" t="s">
        <v>19</v>
      </c>
      <c r="C14" s="24"/>
      <c r="D14" s="24" t="s">
        <v>13</v>
      </c>
      <c r="E14" s="25">
        <v>546</v>
      </c>
      <c r="F14" s="25"/>
      <c r="G14" s="25">
        <f t="shared" si="1"/>
        <v>546</v>
      </c>
      <c r="H14" s="25"/>
      <c r="I14" s="26"/>
      <c r="J14" s="26"/>
      <c r="K14" s="26"/>
      <c r="L14" s="27"/>
      <c r="N14" s="15"/>
      <c r="O14" s="15"/>
    </row>
    <row r="15" spans="1:15" ht="15.75" x14ac:dyDescent="0.25">
      <c r="A15" s="22"/>
      <c r="B15" s="23" t="s">
        <v>20</v>
      </c>
      <c r="C15" s="24"/>
      <c r="D15" s="24" t="s">
        <v>13</v>
      </c>
      <c r="E15" s="25"/>
      <c r="F15" s="25"/>
      <c r="G15" s="25">
        <f t="shared" si="1"/>
        <v>0</v>
      </c>
      <c r="H15" s="25"/>
      <c r="I15" s="26"/>
      <c r="J15" s="26"/>
      <c r="K15" s="26"/>
      <c r="L15" s="27"/>
      <c r="N15" s="15"/>
      <c r="O15" s="15"/>
    </row>
    <row r="16" spans="1:15" ht="15.75" x14ac:dyDescent="0.25">
      <c r="A16" s="22"/>
      <c r="B16" s="23" t="s">
        <v>21</v>
      </c>
      <c r="C16" s="24"/>
      <c r="D16" s="24" t="s">
        <v>13</v>
      </c>
      <c r="E16" s="25">
        <v>546</v>
      </c>
      <c r="F16" s="25"/>
      <c r="G16" s="25">
        <f t="shared" si="1"/>
        <v>546</v>
      </c>
      <c r="H16" s="25"/>
      <c r="I16" s="26"/>
      <c r="J16" s="26"/>
      <c r="K16" s="26"/>
      <c r="L16" s="27"/>
      <c r="N16" s="15"/>
      <c r="O16" s="15"/>
    </row>
    <row r="17" spans="1:15" ht="15.75" x14ac:dyDescent="0.25">
      <c r="A17" s="22"/>
      <c r="B17" s="23" t="s">
        <v>22</v>
      </c>
      <c r="C17" s="24"/>
      <c r="D17" s="24" t="s">
        <v>13</v>
      </c>
      <c r="E17" s="25">
        <v>266</v>
      </c>
      <c r="F17" s="25"/>
      <c r="G17" s="25">
        <f t="shared" si="1"/>
        <v>266</v>
      </c>
      <c r="H17" s="25"/>
      <c r="I17" s="26"/>
      <c r="J17" s="26"/>
      <c r="K17" s="26"/>
      <c r="L17" s="27"/>
      <c r="N17" s="15"/>
      <c r="O17" s="15"/>
    </row>
    <row r="18" spans="1:15" ht="15.75" x14ac:dyDescent="0.25">
      <c r="A18" s="22"/>
      <c r="B18" s="23" t="s">
        <v>23</v>
      </c>
      <c r="C18" s="24"/>
      <c r="D18" s="24" t="s">
        <v>13</v>
      </c>
      <c r="E18" s="25"/>
      <c r="F18" s="25">
        <v>4176</v>
      </c>
      <c r="G18" s="25">
        <f t="shared" si="1"/>
        <v>4176</v>
      </c>
      <c r="H18" s="25"/>
      <c r="I18" s="26"/>
      <c r="J18" s="26"/>
      <c r="K18" s="26"/>
      <c r="L18" s="27"/>
      <c r="N18" s="15"/>
      <c r="O18" s="15"/>
    </row>
    <row r="19" spans="1:15" ht="15.75" x14ac:dyDescent="0.25">
      <c r="A19" s="22"/>
      <c r="B19" s="23" t="s">
        <v>24</v>
      </c>
      <c r="C19" s="24"/>
      <c r="D19" s="24" t="s">
        <v>13</v>
      </c>
      <c r="E19" s="25"/>
      <c r="F19" s="25">
        <v>5104</v>
      </c>
      <c r="G19" s="25">
        <f t="shared" si="1"/>
        <v>5104</v>
      </c>
      <c r="H19" s="25"/>
      <c r="I19" s="26"/>
      <c r="J19" s="26"/>
      <c r="K19" s="26"/>
      <c r="L19" s="27"/>
      <c r="N19" s="15"/>
      <c r="O19" s="15"/>
    </row>
    <row r="20" spans="1:15" ht="15.75" x14ac:dyDescent="0.25">
      <c r="A20" s="28"/>
      <c r="B20" s="29" t="s">
        <v>25</v>
      </c>
      <c r="C20" s="30"/>
      <c r="D20" s="30" t="s">
        <v>13</v>
      </c>
      <c r="E20" s="31"/>
      <c r="F20" s="31">
        <v>3626</v>
      </c>
      <c r="G20" s="31">
        <f t="shared" si="1"/>
        <v>3626</v>
      </c>
      <c r="H20" s="31"/>
      <c r="I20" s="32"/>
      <c r="J20" s="32"/>
      <c r="K20" s="32"/>
      <c r="L20" s="33"/>
      <c r="N20" s="15"/>
      <c r="O20" s="15"/>
    </row>
    <row r="21" spans="1:15" ht="15.75" x14ac:dyDescent="0.25">
      <c r="A21" s="8">
        <v>2</v>
      </c>
      <c r="B21" s="9" t="s">
        <v>26</v>
      </c>
      <c r="C21" s="10" t="s">
        <v>27</v>
      </c>
      <c r="D21" s="34" t="s">
        <v>28</v>
      </c>
      <c r="E21" s="35">
        <v>4</v>
      </c>
      <c r="F21" s="35">
        <v>4</v>
      </c>
      <c r="G21" s="35">
        <f t="shared" ref="G21:G33" si="2">SUM(E21:F21)</f>
        <v>8</v>
      </c>
      <c r="H21" s="35"/>
      <c r="I21" s="36"/>
      <c r="J21" s="13"/>
      <c r="K21" s="13"/>
      <c r="L21" s="36"/>
      <c r="N21" s="37">
        <f t="shared" ref="N21:N33" si="3">E21*$I21</f>
        <v>0</v>
      </c>
      <c r="O21" s="37">
        <f t="shared" ref="O21:O33" si="4">F21*$I21</f>
        <v>0</v>
      </c>
    </row>
    <row r="22" spans="1:15" ht="15.75" x14ac:dyDescent="0.25">
      <c r="A22" s="8">
        <v>3</v>
      </c>
      <c r="B22" s="9" t="s">
        <v>29</v>
      </c>
      <c r="C22" s="10" t="s">
        <v>27</v>
      </c>
      <c r="D22" s="34" t="s">
        <v>28</v>
      </c>
      <c r="E22" s="35">
        <v>2</v>
      </c>
      <c r="F22" s="35">
        <v>2</v>
      </c>
      <c r="G22" s="35">
        <f t="shared" si="2"/>
        <v>4</v>
      </c>
      <c r="H22" s="35"/>
      <c r="I22" s="36"/>
      <c r="J22" s="13"/>
      <c r="K22" s="13"/>
      <c r="L22" s="36"/>
      <c r="N22" s="37">
        <f t="shared" si="3"/>
        <v>0</v>
      </c>
      <c r="O22" s="37">
        <f t="shared" si="4"/>
        <v>0</v>
      </c>
    </row>
    <row r="23" spans="1:15" ht="15.75" x14ac:dyDescent="0.25">
      <c r="A23" s="8">
        <v>4</v>
      </c>
      <c r="B23" s="9" t="s">
        <v>30</v>
      </c>
      <c r="C23" s="10" t="s">
        <v>27</v>
      </c>
      <c r="D23" s="34" t="s">
        <v>28</v>
      </c>
      <c r="E23" s="35">
        <v>8</v>
      </c>
      <c r="F23" s="35">
        <v>6</v>
      </c>
      <c r="G23" s="35">
        <f t="shared" si="2"/>
        <v>14</v>
      </c>
      <c r="H23" s="35"/>
      <c r="I23" s="36"/>
      <c r="J23" s="13"/>
      <c r="K23" s="13"/>
      <c r="L23" s="36"/>
      <c r="N23" s="37">
        <f t="shared" si="3"/>
        <v>0</v>
      </c>
      <c r="O23" s="37">
        <f t="shared" si="4"/>
        <v>0</v>
      </c>
    </row>
    <row r="24" spans="1:15" ht="47.25" x14ac:dyDescent="0.25">
      <c r="A24" s="8">
        <v>5</v>
      </c>
      <c r="B24" s="9" t="s">
        <v>31</v>
      </c>
      <c r="C24" s="10" t="s">
        <v>27</v>
      </c>
      <c r="D24" s="34" t="s">
        <v>28</v>
      </c>
      <c r="E24" s="35">
        <v>6</v>
      </c>
      <c r="F24" s="35">
        <v>6</v>
      </c>
      <c r="G24" s="35">
        <f t="shared" si="2"/>
        <v>12</v>
      </c>
      <c r="H24" s="35"/>
      <c r="I24" s="13"/>
      <c r="J24" s="13"/>
      <c r="K24" s="13"/>
      <c r="L24" s="36"/>
      <c r="N24" s="37">
        <f t="shared" si="3"/>
        <v>0</v>
      </c>
      <c r="O24" s="37">
        <f t="shared" si="4"/>
        <v>0</v>
      </c>
    </row>
    <row r="25" spans="1:15" ht="63" x14ac:dyDescent="0.25">
      <c r="A25" s="8">
        <v>6</v>
      </c>
      <c r="B25" s="9" t="s">
        <v>32</v>
      </c>
      <c r="C25" s="10" t="s">
        <v>27</v>
      </c>
      <c r="D25" s="34" t="s">
        <v>28</v>
      </c>
      <c r="E25" s="35"/>
      <c r="F25" s="35">
        <v>6</v>
      </c>
      <c r="G25" s="35">
        <f t="shared" si="2"/>
        <v>6</v>
      </c>
      <c r="H25" s="35"/>
      <c r="I25" s="13"/>
      <c r="J25" s="13"/>
      <c r="K25" s="13"/>
      <c r="L25" s="36"/>
      <c r="N25" s="37">
        <f t="shared" si="3"/>
        <v>0</v>
      </c>
      <c r="O25" s="37">
        <f t="shared" si="4"/>
        <v>0</v>
      </c>
    </row>
    <row r="26" spans="1:15" ht="47.25" x14ac:dyDescent="0.25">
      <c r="A26" s="8">
        <v>7</v>
      </c>
      <c r="B26" s="9" t="s">
        <v>33</v>
      </c>
      <c r="C26" s="10" t="s">
        <v>27</v>
      </c>
      <c r="D26" s="34" t="s">
        <v>28</v>
      </c>
      <c r="E26" s="35"/>
      <c r="F26" s="35">
        <v>6</v>
      </c>
      <c r="G26" s="35">
        <f t="shared" si="2"/>
        <v>6</v>
      </c>
      <c r="H26" s="35"/>
      <c r="I26" s="13"/>
      <c r="J26" s="13"/>
      <c r="K26" s="13"/>
      <c r="L26" s="36"/>
      <c r="N26" s="37">
        <f t="shared" si="3"/>
        <v>0</v>
      </c>
      <c r="O26" s="37">
        <f t="shared" si="4"/>
        <v>0</v>
      </c>
    </row>
    <row r="27" spans="1:15" ht="31.5" x14ac:dyDescent="0.25">
      <c r="A27" s="8">
        <v>8</v>
      </c>
      <c r="B27" s="9" t="s">
        <v>34</v>
      </c>
      <c r="C27" s="10" t="s">
        <v>27</v>
      </c>
      <c r="D27" s="34" t="s">
        <v>28</v>
      </c>
      <c r="E27" s="35"/>
      <c r="F27" s="35">
        <v>6</v>
      </c>
      <c r="G27" s="35">
        <f t="shared" si="2"/>
        <v>6</v>
      </c>
      <c r="H27" s="35"/>
      <c r="I27" s="13"/>
      <c r="J27" s="13"/>
      <c r="K27" s="13"/>
      <c r="L27" s="36"/>
      <c r="N27" s="37">
        <f t="shared" si="3"/>
        <v>0</v>
      </c>
      <c r="O27" s="37">
        <f t="shared" si="4"/>
        <v>0</v>
      </c>
    </row>
    <row r="28" spans="1:15" ht="31.5" x14ac:dyDescent="0.25">
      <c r="A28" s="8">
        <v>9</v>
      </c>
      <c r="B28" s="9" t="s">
        <v>35</v>
      </c>
      <c r="C28" s="10" t="s">
        <v>27</v>
      </c>
      <c r="D28" s="34" t="s">
        <v>28</v>
      </c>
      <c r="E28" s="35">
        <v>27</v>
      </c>
      <c r="F28" s="35">
        <v>6</v>
      </c>
      <c r="G28" s="35">
        <f t="shared" si="2"/>
        <v>33</v>
      </c>
      <c r="H28" s="35"/>
      <c r="I28" s="13"/>
      <c r="J28" s="13"/>
      <c r="K28" s="13"/>
      <c r="L28" s="36"/>
      <c r="N28" s="37">
        <f t="shared" si="3"/>
        <v>0</v>
      </c>
      <c r="O28" s="37">
        <f t="shared" si="4"/>
        <v>0</v>
      </c>
    </row>
    <row r="29" spans="1:15" ht="15.75" x14ac:dyDescent="0.25">
      <c r="A29" s="8">
        <v>10</v>
      </c>
      <c r="B29" s="9" t="s">
        <v>36</v>
      </c>
      <c r="C29" s="10" t="s">
        <v>27</v>
      </c>
      <c r="D29" s="34" t="s">
        <v>28</v>
      </c>
      <c r="E29" s="35">
        <v>5</v>
      </c>
      <c r="F29" s="35">
        <v>6</v>
      </c>
      <c r="G29" s="35">
        <f t="shared" si="2"/>
        <v>11</v>
      </c>
      <c r="H29" s="35"/>
      <c r="I29" s="36"/>
      <c r="J29" s="13"/>
      <c r="K29" s="13"/>
      <c r="L29" s="36"/>
      <c r="N29" s="37">
        <f t="shared" si="3"/>
        <v>0</v>
      </c>
      <c r="O29" s="37">
        <f t="shared" si="4"/>
        <v>0</v>
      </c>
    </row>
    <row r="30" spans="1:15" ht="15.75" x14ac:dyDescent="0.25">
      <c r="A30" s="8">
        <v>11</v>
      </c>
      <c r="B30" s="9" t="s">
        <v>37</v>
      </c>
      <c r="C30" s="10" t="s">
        <v>27</v>
      </c>
      <c r="D30" s="34" t="s">
        <v>28</v>
      </c>
      <c r="E30" s="35"/>
      <c r="F30" s="35">
        <v>6</v>
      </c>
      <c r="G30" s="35">
        <f t="shared" si="2"/>
        <v>6</v>
      </c>
      <c r="H30" s="35"/>
      <c r="I30" s="36"/>
      <c r="J30" s="13"/>
      <c r="K30" s="13"/>
      <c r="L30" s="36"/>
      <c r="N30" s="37">
        <f t="shared" si="3"/>
        <v>0</v>
      </c>
      <c r="O30" s="37">
        <f t="shared" si="4"/>
        <v>0</v>
      </c>
    </row>
    <row r="31" spans="1:15" ht="31.5" x14ac:dyDescent="0.25">
      <c r="A31" s="8">
        <v>12</v>
      </c>
      <c r="B31" s="9" t="s">
        <v>38</v>
      </c>
      <c r="C31" s="10" t="s">
        <v>27</v>
      </c>
      <c r="D31" s="34" t="s">
        <v>28</v>
      </c>
      <c r="E31" s="35"/>
      <c r="F31" s="35">
        <v>6</v>
      </c>
      <c r="G31" s="35">
        <f t="shared" si="2"/>
        <v>6</v>
      </c>
      <c r="H31" s="35"/>
      <c r="I31" s="36"/>
      <c r="J31" s="13"/>
      <c r="K31" s="13"/>
      <c r="L31" s="36"/>
      <c r="N31" s="37">
        <f t="shared" si="3"/>
        <v>0</v>
      </c>
      <c r="O31" s="37">
        <f t="shared" si="4"/>
        <v>0</v>
      </c>
    </row>
    <row r="32" spans="1:15" ht="47.25" x14ac:dyDescent="0.25">
      <c r="A32" s="8">
        <v>13</v>
      </c>
      <c r="B32" s="9" t="s">
        <v>39</v>
      </c>
      <c r="C32" s="10" t="s">
        <v>27</v>
      </c>
      <c r="D32" s="34" t="s">
        <v>28</v>
      </c>
      <c r="E32" s="35">
        <v>20</v>
      </c>
      <c r="F32" s="35">
        <v>6</v>
      </c>
      <c r="G32" s="35">
        <f t="shared" si="2"/>
        <v>26</v>
      </c>
      <c r="H32" s="35"/>
      <c r="I32" s="13"/>
      <c r="J32" s="13"/>
      <c r="K32" s="13"/>
      <c r="L32" s="36"/>
      <c r="N32" s="37">
        <f t="shared" si="3"/>
        <v>0</v>
      </c>
      <c r="O32" s="37">
        <f t="shared" si="4"/>
        <v>0</v>
      </c>
    </row>
    <row r="33" spans="1:15" ht="47.25" x14ac:dyDescent="0.25">
      <c r="A33" s="8">
        <v>14</v>
      </c>
      <c r="B33" s="9" t="s">
        <v>40</v>
      </c>
      <c r="C33" s="10" t="s">
        <v>27</v>
      </c>
      <c r="D33" s="34" t="s">
        <v>28</v>
      </c>
      <c r="E33" s="35">
        <v>2</v>
      </c>
      <c r="F33" s="35">
        <v>6</v>
      </c>
      <c r="G33" s="35">
        <f t="shared" si="2"/>
        <v>8</v>
      </c>
      <c r="H33" s="35"/>
      <c r="I33" s="13"/>
      <c r="J33" s="13"/>
      <c r="K33" s="13"/>
      <c r="L33" s="36"/>
      <c r="N33" s="37">
        <f t="shared" si="3"/>
        <v>0</v>
      </c>
      <c r="O33" s="37">
        <f t="shared" si="4"/>
        <v>0</v>
      </c>
    </row>
    <row r="34" spans="1:15" x14ac:dyDescent="0.25">
      <c r="A34" s="100" t="s">
        <v>41</v>
      </c>
      <c r="B34" s="101"/>
      <c r="C34" s="101"/>
      <c r="D34" s="102"/>
      <c r="E34" s="38">
        <f>SUMIF($C$8:$C$33,"СО_НПО",$E$8:$E$33)</f>
        <v>5964</v>
      </c>
      <c r="F34" s="38"/>
      <c r="G34" s="38"/>
      <c r="H34" s="66"/>
      <c r="I34" s="39"/>
      <c r="J34" s="40"/>
      <c r="K34" s="40"/>
      <c r="L34" s="41"/>
    </row>
    <row r="35" spans="1:15" x14ac:dyDescent="0.25">
      <c r="A35" s="103" t="s">
        <v>42</v>
      </c>
      <c r="B35" s="104"/>
      <c r="C35" s="104"/>
      <c r="D35" s="105"/>
      <c r="E35" s="42">
        <f>SUMIF($C$8:$C$33,"ПрУсл",$E$8:$E$33)</f>
        <v>74</v>
      </c>
      <c r="F35" s="42"/>
      <c r="G35" s="42"/>
      <c r="H35" s="67"/>
      <c r="I35" s="43"/>
      <c r="J35" s="44"/>
      <c r="K35" s="44"/>
      <c r="L35" s="45"/>
    </row>
    <row r="36" spans="1:15" x14ac:dyDescent="0.25">
      <c r="A36" s="106" t="s">
        <v>43</v>
      </c>
      <c r="B36" s="107"/>
      <c r="C36" s="107"/>
      <c r="D36" s="108"/>
      <c r="E36" s="46">
        <f>SUM(E34:E35)</f>
        <v>6038</v>
      </c>
      <c r="F36" s="46"/>
      <c r="G36" s="46"/>
      <c r="H36" s="68"/>
      <c r="I36" s="47"/>
      <c r="J36" s="48"/>
      <c r="K36" s="48"/>
      <c r="L36" s="49"/>
    </row>
    <row r="37" spans="1:15" x14ac:dyDescent="0.25">
      <c r="A37" s="100" t="s">
        <v>44</v>
      </c>
      <c r="B37" s="101"/>
      <c r="C37" s="101"/>
      <c r="D37" s="102"/>
      <c r="E37" s="38"/>
      <c r="F37" s="38">
        <f>SUMIF($C$8:$C$33,"СО_НПО",$F$8:$F$33)</f>
        <v>12906</v>
      </c>
      <c r="G37" s="38"/>
      <c r="H37" s="66"/>
      <c r="I37" s="39"/>
      <c r="J37" s="40"/>
      <c r="K37" s="40"/>
      <c r="L37" s="41"/>
    </row>
    <row r="38" spans="1:15" x14ac:dyDescent="0.25">
      <c r="A38" s="103" t="s">
        <v>45</v>
      </c>
      <c r="B38" s="104"/>
      <c r="C38" s="104"/>
      <c r="D38" s="105"/>
      <c r="E38" s="42"/>
      <c r="F38" s="42">
        <f>SUMIF($C$8:$C$33,"ПрУсл",$F$8:$F$33)</f>
        <v>72</v>
      </c>
      <c r="G38" s="42"/>
      <c r="H38" s="67"/>
      <c r="I38" s="43"/>
      <c r="J38" s="44"/>
      <c r="K38" s="44"/>
      <c r="L38" s="45"/>
    </row>
    <row r="39" spans="1:15" x14ac:dyDescent="0.25">
      <c r="A39" s="106" t="s">
        <v>46</v>
      </c>
      <c r="B39" s="107"/>
      <c r="C39" s="107"/>
      <c r="D39" s="108"/>
      <c r="E39" s="46"/>
      <c r="F39" s="46">
        <f>SUM(F37:F38)</f>
        <v>12978</v>
      </c>
      <c r="G39" s="46"/>
      <c r="H39" s="68"/>
      <c r="I39" s="47"/>
      <c r="J39" s="48"/>
      <c r="K39" s="48"/>
      <c r="L39" s="49"/>
    </row>
    <row r="40" spans="1:15" ht="19.5" customHeight="1" x14ac:dyDescent="0.25">
      <c r="A40" s="93" t="s">
        <v>47</v>
      </c>
      <c r="B40" s="94"/>
      <c r="C40" s="94"/>
      <c r="D40" s="94"/>
      <c r="E40" s="50">
        <f>E8</f>
        <v>5964</v>
      </c>
      <c r="F40" s="50">
        <f>F8</f>
        <v>12906</v>
      </c>
      <c r="G40" s="51">
        <f>SUM(E40:F40)</f>
        <v>18870</v>
      </c>
      <c r="H40" s="69"/>
      <c r="I40" s="52"/>
      <c r="J40" s="53"/>
      <c r="K40" s="53"/>
      <c r="L40" s="54"/>
    </row>
    <row r="41" spans="1:15" ht="18" customHeight="1" thickBot="1" x14ac:dyDescent="0.3">
      <c r="A41" s="95" t="s">
        <v>48</v>
      </c>
      <c r="B41" s="96"/>
      <c r="C41" s="96"/>
      <c r="D41" s="96"/>
      <c r="E41" s="55">
        <f>SUM(E21:E33)</f>
        <v>74</v>
      </c>
      <c r="F41" s="55">
        <f>SUM(F21:F33)</f>
        <v>72</v>
      </c>
      <c r="G41" s="56">
        <f>SUM(E41:F41)</f>
        <v>146</v>
      </c>
      <c r="H41" s="70"/>
      <c r="I41" s="57"/>
      <c r="J41" s="58"/>
      <c r="K41" s="58"/>
      <c r="L41" s="59"/>
    </row>
    <row r="42" spans="1:15" ht="25.5" customHeight="1" thickBot="1" x14ac:dyDescent="0.3">
      <c r="A42" s="97" t="s">
        <v>49</v>
      </c>
      <c r="B42" s="98"/>
      <c r="C42" s="98"/>
      <c r="D42" s="98"/>
      <c r="E42" s="60">
        <f>SUM(E40:E41)</f>
        <v>6038</v>
      </c>
      <c r="F42" s="60">
        <f t="shared" ref="F42:G42" si="5">SUM(F40:F41)</f>
        <v>12978</v>
      </c>
      <c r="G42" s="60">
        <f t="shared" si="5"/>
        <v>19016</v>
      </c>
      <c r="H42" s="71"/>
      <c r="I42" s="61"/>
      <c r="J42" s="62"/>
      <c r="K42" s="62"/>
      <c r="L42" s="63"/>
    </row>
    <row r="44" spans="1:15" ht="6" customHeight="1" x14ac:dyDescent="0.25">
      <c r="A44" s="64"/>
      <c r="B44" s="72"/>
      <c r="C44" s="72"/>
      <c r="D44" s="72"/>
      <c r="E44" s="72"/>
      <c r="F44" s="73"/>
      <c r="G44" s="72"/>
      <c r="H44" s="72"/>
      <c r="I44" s="72"/>
      <c r="J44" s="72"/>
      <c r="K44" s="73"/>
      <c r="L44" s="65"/>
    </row>
    <row r="45" spans="1:15" ht="33.75" customHeight="1" x14ac:dyDescent="0.25">
      <c r="A45" s="64"/>
      <c r="B45" s="75" t="s">
        <v>52</v>
      </c>
      <c r="C45" s="90" t="s">
        <v>53</v>
      </c>
      <c r="D45" s="90"/>
      <c r="E45" s="90"/>
      <c r="F45" s="90"/>
      <c r="G45" s="90"/>
      <c r="H45" s="90"/>
      <c r="I45" s="90"/>
      <c r="J45" s="72"/>
      <c r="K45" s="73"/>
      <c r="L45" s="65"/>
    </row>
    <row r="46" spans="1:15" ht="78.75" customHeight="1" x14ac:dyDescent="0.25">
      <c r="A46" s="64"/>
      <c r="B46" s="75" t="s">
        <v>54</v>
      </c>
      <c r="C46" s="90" t="s">
        <v>61</v>
      </c>
      <c r="D46" s="90"/>
      <c r="E46" s="90"/>
      <c r="F46" s="90"/>
      <c r="G46" s="90"/>
      <c r="H46" s="90"/>
      <c r="I46" s="90"/>
      <c r="J46" s="72"/>
      <c r="K46" s="73"/>
      <c r="L46" s="65"/>
    </row>
    <row r="47" spans="1:15" ht="21.75" customHeight="1" x14ac:dyDescent="0.25">
      <c r="A47" s="64"/>
      <c r="B47" s="75" t="s">
        <v>55</v>
      </c>
      <c r="C47" s="89" t="s">
        <v>56</v>
      </c>
      <c r="D47" s="89"/>
      <c r="E47" s="89"/>
      <c r="F47" s="89"/>
      <c r="G47" s="89"/>
      <c r="H47" s="89"/>
      <c r="I47" s="89"/>
      <c r="J47" s="74"/>
      <c r="K47" s="73"/>
      <c r="L47" s="65"/>
    </row>
    <row r="48" spans="1:15" ht="14.25" customHeight="1" x14ac:dyDescent="0.25">
      <c r="A48" s="64"/>
      <c r="B48" s="76"/>
      <c r="C48" s="77"/>
      <c r="D48" s="76"/>
      <c r="E48" s="76"/>
      <c r="F48" s="76"/>
      <c r="G48" s="76"/>
      <c r="H48" s="73"/>
      <c r="I48" s="73"/>
      <c r="J48" s="99"/>
      <c r="K48" s="99"/>
      <c r="L48" s="65"/>
    </row>
    <row r="49" spans="1:12" ht="6.75" customHeight="1" x14ac:dyDescent="0.25">
      <c r="A49" s="64"/>
      <c r="B49" s="78"/>
      <c r="C49" s="77"/>
      <c r="D49" s="76"/>
      <c r="E49" s="76"/>
      <c r="F49" s="76"/>
      <c r="G49" s="76"/>
      <c r="H49" s="73"/>
      <c r="I49" s="73"/>
      <c r="J49" s="72"/>
      <c r="K49" s="73"/>
      <c r="L49" s="65"/>
    </row>
    <row r="50" spans="1:12" ht="15.75" x14ac:dyDescent="0.25">
      <c r="A50" s="64"/>
      <c r="B50" s="79" t="s">
        <v>57</v>
      </c>
      <c r="C50" s="77"/>
      <c r="D50" s="76"/>
      <c r="E50" s="76"/>
      <c r="F50" s="76"/>
      <c r="G50" s="76"/>
      <c r="H50" s="73"/>
      <c r="I50" s="73"/>
      <c r="J50" s="73"/>
      <c r="K50" s="73"/>
      <c r="L50" s="65"/>
    </row>
    <row r="51" spans="1:12" ht="15.75" x14ac:dyDescent="0.25">
      <c r="A51" s="64"/>
      <c r="B51" s="78"/>
      <c r="C51" s="77"/>
      <c r="D51" s="76"/>
      <c r="E51" s="76"/>
      <c r="F51" s="76"/>
      <c r="G51" s="76"/>
      <c r="H51" s="73"/>
      <c r="I51" s="73"/>
      <c r="J51" s="74"/>
      <c r="K51" s="73"/>
      <c r="L51" s="65"/>
    </row>
    <row r="52" spans="1:12" x14ac:dyDescent="0.25">
      <c r="B52" s="79" t="s">
        <v>58</v>
      </c>
      <c r="C52" s="80"/>
      <c r="D52" s="81"/>
      <c r="E52" s="81"/>
      <c r="F52" s="81"/>
      <c r="G52" s="81"/>
    </row>
  </sheetData>
  <mergeCells count="24">
    <mergeCell ref="J48:K48"/>
    <mergeCell ref="A34:D34"/>
    <mergeCell ref="A35:D35"/>
    <mergeCell ref="A36:D36"/>
    <mergeCell ref="A37:D37"/>
    <mergeCell ref="A38:D38"/>
    <mergeCell ref="A39:D39"/>
    <mergeCell ref="B6:B7"/>
    <mergeCell ref="A6:A7"/>
    <mergeCell ref="G6:G7"/>
    <mergeCell ref="F6:F7"/>
    <mergeCell ref="E6:E7"/>
    <mergeCell ref="D6:D7"/>
    <mergeCell ref="C6:C7"/>
    <mergeCell ref="L6:L7"/>
    <mergeCell ref="K6:K7"/>
    <mergeCell ref="J6:J7"/>
    <mergeCell ref="I6:I7"/>
    <mergeCell ref="C47:I47"/>
    <mergeCell ref="C46:I46"/>
    <mergeCell ref="C45:I45"/>
    <mergeCell ref="A40:D40"/>
    <mergeCell ref="A41:D41"/>
    <mergeCell ref="A42:D42"/>
  </mergeCells>
  <pageMargins left="0.25" right="0.25" top="0.75" bottom="0.75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Приложение1_Спецификация</vt:lpstr>
      <vt:lpstr>Приложение1_Спецификация!Заголовки_для_печати</vt:lpstr>
      <vt:lpstr>Приложение1_Спецификация!Область_печати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Спартак Рафаилович Саяпов</cp:lastModifiedBy>
  <cp:lastPrinted>2015-08-05T11:49:44Z</cp:lastPrinted>
  <dcterms:created xsi:type="dcterms:W3CDTF">2015-07-16T03:27:50Z</dcterms:created>
  <dcterms:modified xsi:type="dcterms:W3CDTF">2015-08-05T12:29:12Z</dcterms:modified>
</cp:coreProperties>
</file>