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320" windowHeight="11700" tabRatio="870" activeTab="2"/>
  </bookViews>
  <sheets>
    <sheet name="свод 2016" sheetId="1" r:id="rId1"/>
    <sheet name="Лот 1-0-7" sheetId="31" r:id="rId2"/>
    <sheet name="Лот 1-0-9" sheetId="20" r:id="rId3"/>
  </sheets>
  <definedNames>
    <definedName name="_3000_ЭУК" localSheetId="1">#REF!</definedName>
    <definedName name="_3000_ЭУК" localSheetId="2">#REF!</definedName>
    <definedName name="_3000_ЭУК">#REF!</definedName>
    <definedName name="_xlnm._FilterDatabase" localSheetId="1" hidden="1">'Лот 1-0-7'!$B$1:$B$82</definedName>
    <definedName name="_xlnm._FilterDatabase" localSheetId="2" hidden="1">'Лот 1-0-9'!$B$1:$B$92</definedName>
    <definedName name="Excel_BuiltIn_Print_Area_10" localSheetId="1">'Лот 1-0-7'!$A$2:$Q$11</definedName>
    <definedName name="Excel_BuiltIn_Print_Area_10" localSheetId="2">'Лот 1-0-9'!$A$2:$O$12</definedName>
    <definedName name="Excel_BuiltIn_Print_Area_10" localSheetId="0">#REF!</definedName>
    <definedName name="Excel_BuiltIn_Print_Area_10">#REF!</definedName>
    <definedName name="Z_1ABD3224_5306_4B7C_8105_DB77DAAF82C0_.wvu.Cols" localSheetId="0" hidden="1">'свод 2016'!$F:$H,'свод 2016'!$JC:$JE,'свод 2016'!$SY:$TA,'свод 2016'!$ACU:$ACW,'свод 2016'!$AMQ:$AMS,'свод 2016'!$AWM:$AWO,'свод 2016'!$BGI:$BGK,'свод 2016'!$BQE:$BQG,'свод 2016'!$CAA:$CAC,'свод 2016'!$CJW:$CJY,'свод 2016'!$CTS:$CTU,'свод 2016'!$DDO:$DDQ,'свод 2016'!$DNK:$DNM,'свод 2016'!$DXG:$DXI,'свод 2016'!$EHC:$EHE,'свод 2016'!$EQY:$ERA,'свод 2016'!$FAU:$FAW,'свод 2016'!$FKQ:$FKS,'свод 2016'!$FUM:$FUO,'свод 2016'!$GEI:$GEK,'свод 2016'!$GOE:$GOG,'свод 2016'!$GYA:$GYC,'свод 2016'!$HHW:$HHY,'свод 2016'!$HRS:$HRU,'свод 2016'!$IBO:$IBQ,'свод 2016'!$ILK:$ILM,'свод 2016'!$IVG:$IVI,'свод 2016'!$JFC:$JFE,'свод 2016'!$JOY:$JPA,'свод 2016'!$JYU:$JYW,'свод 2016'!$KIQ:$KIS,'свод 2016'!$KSM:$KSO,'свод 2016'!$LCI:$LCK,'свод 2016'!$LME:$LMG,'свод 2016'!$LWA:$LWC,'свод 2016'!$MFW:$MFY,'свод 2016'!$MPS:$MPU,'свод 2016'!$MZO:$MZQ,'свод 2016'!$NJK:$NJM,'свод 2016'!$NTG:$NTI,'свод 2016'!$ODC:$ODE,'свод 2016'!$OMY:$ONA,'свод 2016'!$OWU:$OWW,'свод 2016'!$PGQ:$PGS,'свод 2016'!$PQM:$PQO,'свод 2016'!$QAI:$QAK,'свод 2016'!$QKE:$QKG,'свод 2016'!$QUA:$QUC,'свод 2016'!$RDW:$RDY,'свод 2016'!$RNS:$RNU,'свод 2016'!$RXO:$RXQ,'свод 2016'!$SHK:$SHM,'свод 2016'!$SRG:$SRI,'свод 2016'!$TBC:$TBE,'свод 2016'!$TKY:$TLA,'свод 2016'!$TUU:$TUW,'свод 2016'!$UEQ:$UES,'свод 2016'!$UOM:$UOO,'свод 2016'!$UYI:$UYK,'свод 2016'!$VIE:$VIG,'свод 2016'!$VSA:$VSC,'свод 2016'!$WBW:$WBY,'свод 2016'!$WLS:$WLU,'свод 2016'!$WVO:$WVQ</definedName>
    <definedName name="Z_1ABD3224_5306_4B7C_8105_DB77DAAF82C0_.wvu.FilterData" localSheetId="2" hidden="1">'Лот 1-0-9'!$B$1:$B$92</definedName>
    <definedName name="Z_1ABD3224_5306_4B7C_8105_DB77DAAF82C0_.wvu.PrintArea" localSheetId="2" hidden="1">'Лот 1-0-9'!$A$1:$O$89</definedName>
    <definedName name="Z_4DB59152_1EDD_4F66_9169_B1D08985982A_.wvu.Cols" localSheetId="0" hidden="1">'свод 2016'!$F:$H,'свод 2016'!$JC:$JE,'свод 2016'!$SY:$TA,'свод 2016'!$ACU:$ACW,'свод 2016'!$AMQ:$AMS,'свод 2016'!$AWM:$AWO,'свод 2016'!$BGI:$BGK,'свод 2016'!$BQE:$BQG,'свод 2016'!$CAA:$CAC,'свод 2016'!$CJW:$CJY,'свод 2016'!$CTS:$CTU,'свод 2016'!$DDO:$DDQ,'свод 2016'!$DNK:$DNM,'свод 2016'!$DXG:$DXI,'свод 2016'!$EHC:$EHE,'свод 2016'!$EQY:$ERA,'свод 2016'!$FAU:$FAW,'свод 2016'!$FKQ:$FKS,'свод 2016'!$FUM:$FUO,'свод 2016'!$GEI:$GEK,'свод 2016'!$GOE:$GOG,'свод 2016'!$GYA:$GYC,'свод 2016'!$HHW:$HHY,'свод 2016'!$HRS:$HRU,'свод 2016'!$IBO:$IBQ,'свод 2016'!$ILK:$ILM,'свод 2016'!$IVG:$IVI,'свод 2016'!$JFC:$JFE,'свод 2016'!$JOY:$JPA,'свод 2016'!$JYU:$JYW,'свод 2016'!$KIQ:$KIS,'свод 2016'!$KSM:$KSO,'свод 2016'!$LCI:$LCK,'свод 2016'!$LME:$LMG,'свод 2016'!$LWA:$LWC,'свод 2016'!$MFW:$MFY,'свод 2016'!$MPS:$MPU,'свод 2016'!$MZO:$MZQ,'свод 2016'!$NJK:$NJM,'свод 2016'!$NTG:$NTI,'свод 2016'!$ODC:$ODE,'свод 2016'!$OMY:$ONA,'свод 2016'!$OWU:$OWW,'свод 2016'!$PGQ:$PGS,'свод 2016'!$PQM:$PQO,'свод 2016'!$QAI:$QAK,'свод 2016'!$QKE:$QKG,'свод 2016'!$QUA:$QUC,'свод 2016'!$RDW:$RDY,'свод 2016'!$RNS:$RNU,'свод 2016'!$RXO:$RXQ,'свод 2016'!$SHK:$SHM,'свод 2016'!$SRG:$SRI,'свод 2016'!$TBC:$TBE,'свод 2016'!$TKY:$TLA,'свод 2016'!$TUU:$TUW,'свод 2016'!$UEQ:$UES,'свод 2016'!$UOM:$UOO,'свод 2016'!$UYI:$UYK,'свод 2016'!$VIE:$VIG,'свод 2016'!$VSA:$VSC,'свод 2016'!$WBW:$WBY,'свод 2016'!$WLS:$WLU,'свод 2016'!$WVO:$WVQ</definedName>
    <definedName name="Z_4DB59152_1EDD_4F66_9169_B1D08985982A_.wvu.FilterData" localSheetId="2" hidden="1">'Лот 1-0-9'!$B$1:$B$92</definedName>
    <definedName name="Z_4DB59152_1EDD_4F66_9169_B1D08985982A_.wvu.PrintArea" localSheetId="2" hidden="1">'Лот 1-0-9'!$A$1:$O$89</definedName>
    <definedName name="Z_6284D892_A2A5_4514_95E7_1A65B9DBEC55_.wvu.FilterData" localSheetId="2" hidden="1">'Лот 1-0-9'!$B$1:$B$92</definedName>
    <definedName name="Z_99281F99_6F86_4FAF_A902_E6FB8AE52176_.wvu.Cols" localSheetId="0" hidden="1">'свод 2016'!$F:$H,'свод 2016'!$JC:$JE,'свод 2016'!$SY:$TA,'свод 2016'!$ACU:$ACW,'свод 2016'!$AMQ:$AMS,'свод 2016'!$AWM:$AWO,'свод 2016'!$BGI:$BGK,'свод 2016'!$BQE:$BQG,'свод 2016'!$CAA:$CAC,'свод 2016'!$CJW:$CJY,'свод 2016'!$CTS:$CTU,'свод 2016'!$DDO:$DDQ,'свод 2016'!$DNK:$DNM,'свод 2016'!$DXG:$DXI,'свод 2016'!$EHC:$EHE,'свод 2016'!$EQY:$ERA,'свод 2016'!$FAU:$FAW,'свод 2016'!$FKQ:$FKS,'свод 2016'!$FUM:$FUO,'свод 2016'!$GEI:$GEK,'свод 2016'!$GOE:$GOG,'свод 2016'!$GYA:$GYC,'свод 2016'!$HHW:$HHY,'свод 2016'!$HRS:$HRU,'свод 2016'!$IBO:$IBQ,'свод 2016'!$ILK:$ILM,'свод 2016'!$IVG:$IVI,'свод 2016'!$JFC:$JFE,'свод 2016'!$JOY:$JPA,'свод 2016'!$JYU:$JYW,'свод 2016'!$KIQ:$KIS,'свод 2016'!$KSM:$KSO,'свод 2016'!$LCI:$LCK,'свод 2016'!$LME:$LMG,'свод 2016'!$LWA:$LWC,'свод 2016'!$MFW:$MFY,'свод 2016'!$MPS:$MPU,'свод 2016'!$MZO:$MZQ,'свод 2016'!$NJK:$NJM,'свод 2016'!$NTG:$NTI,'свод 2016'!$ODC:$ODE,'свод 2016'!$OMY:$ONA,'свод 2016'!$OWU:$OWW,'свод 2016'!$PGQ:$PGS,'свод 2016'!$PQM:$PQO,'свод 2016'!$QAI:$QAK,'свод 2016'!$QKE:$QKG,'свод 2016'!$QUA:$QUC,'свод 2016'!$RDW:$RDY,'свод 2016'!$RNS:$RNU,'свод 2016'!$RXO:$RXQ,'свод 2016'!$SHK:$SHM,'свод 2016'!$SRG:$SRI,'свод 2016'!$TBC:$TBE,'свод 2016'!$TKY:$TLA,'свод 2016'!$TUU:$TUW,'свод 2016'!$UEQ:$UES,'свод 2016'!$UOM:$UOO,'свод 2016'!$UYI:$UYK,'свод 2016'!$VIE:$VIG,'свод 2016'!$VSA:$VSC,'свод 2016'!$WBW:$WBY,'свод 2016'!$WLS:$WLU,'свод 2016'!$WVO:$WVQ</definedName>
    <definedName name="Z_99281F99_6F86_4FAF_A902_E6FB8AE52176_.wvu.FilterData" localSheetId="2" hidden="1">'Лот 1-0-9'!$B$1:$B$92</definedName>
    <definedName name="Z_99281F99_6F86_4FAF_A902_E6FB8AE52176_.wvu.PrintArea" localSheetId="2" hidden="1">'Лот 1-0-9'!$A$1:$O$89</definedName>
    <definedName name="Z_B3BC0D26_06AC_4738_8FC0_D28697980544_.wvu.PrintArea" localSheetId="1" hidden="1">'Лот 1-0-7'!$A$1:$U$82</definedName>
    <definedName name="Z_B3BC0D26_06AC_4738_8FC0_D28697980544_.wvu.PrintArea" localSheetId="2" hidden="1">'Лот 1-0-9'!$A$1:$S$92</definedName>
    <definedName name="Z_B3BC0D26_06AC_4738_8FC0_D28697980544_.wvu.Rows" localSheetId="1" hidden="1">'Лот 1-0-7'!#REF!</definedName>
    <definedName name="Z_B3BC0D26_06AC_4738_8FC0_D28697980544_.wvu.Rows" localSheetId="2" hidden="1">'Лот 1-0-9'!#REF!</definedName>
    <definedName name="ВАТИНСКОЕ__куст_№_251" localSheetId="2">#REF!</definedName>
    <definedName name="ВАТИНСКОЕ__куст_№_251">#REF!</definedName>
    <definedName name="_xlnm.Print_Area" localSheetId="1">'Лот 1-0-7'!$A$1:$Q$80</definedName>
    <definedName name="_xlnm.Print_Area" localSheetId="2">'Лот 1-0-9'!$A$1:$O$85</definedName>
    <definedName name="_xlnm.Print_Area" localSheetId="0">'свод 2016'!$A$1:$U$17</definedName>
  </definedNames>
  <calcPr calcId="145621"/>
  <customWorkbookViews>
    <customWorkbookView name="Регина Закарьевна Иванова - Личное представление" guid="{4DB59152-1EDD-4F66-9169-B1D08985982A}" mergeInterval="0" personalView="1" maximized="1" windowWidth="1276" windowHeight="801" tabRatio="870" activeSheetId="3" showComments="commIndAndComment"/>
    <customWorkbookView name="Марина Владимировна Орлова - Личное представление" guid="{1ABD3224-5306-4B7C-8105-DB77DAAF82C0}" mergeInterval="0" personalView="1" maximized="1" windowWidth="1276" windowHeight="667" tabRatio="870" activeSheetId="27"/>
    <customWorkbookView name="Юлия Юрьевна Попова - Личное представление" guid="{99281F99-6F86-4FAF-A902-E6FB8AE52176}" mergeInterval="0" personalView="1" maximized="1" xWindow="1" yWindow="1" windowWidth="1276" windowHeight="697" tabRatio="870" activeSheetId="2"/>
  </customWorkbookViews>
</workbook>
</file>

<file path=xl/calcChain.xml><?xml version="1.0" encoding="utf-8"?>
<calcChain xmlns="http://schemas.openxmlformats.org/spreadsheetml/2006/main">
  <c r="O27" i="20" l="1"/>
  <c r="O26" i="20"/>
  <c r="R11" i="1" l="1"/>
  <c r="P11" i="1"/>
  <c r="R10" i="1"/>
  <c r="P10" i="1"/>
  <c r="L27" i="31"/>
  <c r="L28" i="31"/>
  <c r="N28" i="31" s="1"/>
  <c r="Q28" i="31" s="1"/>
  <c r="J31" i="20"/>
  <c r="L31" i="20" s="1"/>
  <c r="J30" i="20"/>
  <c r="L30" i="20" s="1"/>
  <c r="J29" i="20"/>
  <c r="J27" i="20"/>
  <c r="L27" i="20" s="1"/>
  <c r="J26" i="20"/>
  <c r="L26" i="20" s="1"/>
  <c r="J25" i="20"/>
  <c r="L25" i="20" s="1"/>
  <c r="N27" i="31" l="1"/>
  <c r="Q27" i="31" s="1"/>
  <c r="N26" i="20"/>
  <c r="N27" i="20"/>
  <c r="N30" i="20"/>
  <c r="N31" i="20"/>
  <c r="N29" i="20"/>
  <c r="L29" i="20"/>
  <c r="N25" i="20"/>
  <c r="O31" i="20" l="1"/>
  <c r="O30" i="20"/>
  <c r="O25" i="20"/>
  <c r="O29" i="20"/>
  <c r="M11" i="1"/>
  <c r="L11" i="1"/>
  <c r="K12" i="1"/>
  <c r="M59" i="31"/>
  <c r="M58" i="31"/>
  <c r="M57" i="31"/>
  <c r="M56" i="31"/>
  <c r="M55" i="31"/>
  <c r="M54" i="31"/>
  <c r="M53" i="31"/>
  <c r="M52" i="31"/>
  <c r="M51" i="31"/>
  <c r="M50" i="31"/>
  <c r="M49" i="31"/>
  <c r="M48" i="31"/>
  <c r="M47" i="31"/>
  <c r="M46" i="31"/>
  <c r="M45" i="31"/>
  <c r="M44" i="31"/>
  <c r="E43" i="31"/>
  <c r="M42" i="31"/>
  <c r="M41" i="31"/>
  <c r="M40" i="31"/>
  <c r="M39" i="31"/>
  <c r="M38" i="31"/>
  <c r="M37" i="31"/>
  <c r="M36" i="31"/>
  <c r="M35" i="31"/>
  <c r="M34" i="31"/>
  <c r="E33" i="31"/>
  <c r="M32" i="31"/>
  <c r="M31" i="31"/>
  <c r="E30" i="31"/>
  <c r="L25" i="31"/>
  <c r="L24" i="31"/>
  <c r="K22" i="31"/>
  <c r="K26" i="31" s="1"/>
  <c r="J22" i="31"/>
  <c r="J26" i="31" s="1"/>
  <c r="I22" i="31"/>
  <c r="I26" i="31" s="1"/>
  <c r="H22" i="31"/>
  <c r="H26" i="31" s="1"/>
  <c r="G22" i="31"/>
  <c r="G26" i="31" s="1"/>
  <c r="F22" i="31"/>
  <c r="F26" i="31" s="1"/>
  <c r="E22" i="31"/>
  <c r="K20" i="31"/>
  <c r="J20" i="31"/>
  <c r="I20" i="31"/>
  <c r="H20" i="31"/>
  <c r="G20" i="31"/>
  <c r="F20" i="31"/>
  <c r="E20" i="31"/>
  <c r="L18" i="31"/>
  <c r="L26" i="31" l="1"/>
  <c r="N26" i="31" s="1"/>
  <c r="Q26" i="31" s="1"/>
  <c r="E60" i="31"/>
  <c r="M33" i="31"/>
  <c r="P24" i="31"/>
  <c r="N24" i="31"/>
  <c r="L20" i="31"/>
  <c r="N25" i="31"/>
  <c r="P25" i="31"/>
  <c r="M43" i="31"/>
  <c r="M30" i="31"/>
  <c r="O11" i="1"/>
  <c r="L22" i="31"/>
  <c r="E11" i="1" s="1"/>
  <c r="M60" i="31" l="1"/>
  <c r="T11" i="1" s="1"/>
  <c r="Q24" i="31"/>
  <c r="N22" i="31"/>
  <c r="P22" i="31"/>
  <c r="Q25" i="31"/>
  <c r="Q22" i="31" l="1"/>
  <c r="F12" i="1"/>
  <c r="G12" i="1"/>
  <c r="H12" i="1"/>
  <c r="M61" i="31" l="1"/>
  <c r="M62" i="31" s="1"/>
  <c r="S11" i="1"/>
  <c r="U11" i="1" s="1"/>
  <c r="K62" i="20" l="1"/>
  <c r="K61" i="20"/>
  <c r="K60" i="20"/>
  <c r="K59" i="20"/>
  <c r="K58" i="20"/>
  <c r="K57" i="20"/>
  <c r="K56" i="20"/>
  <c r="K55" i="20"/>
  <c r="K53" i="20"/>
  <c r="K50" i="20"/>
  <c r="K49" i="20"/>
  <c r="K48" i="20"/>
  <c r="K46" i="20"/>
  <c r="K45" i="20"/>
  <c r="K44" i="20"/>
  <c r="K41" i="20"/>
  <c r="K38" i="20"/>
  <c r="E47" i="20"/>
  <c r="E37" i="20"/>
  <c r="E33" i="20"/>
  <c r="K54" i="20" l="1"/>
  <c r="K40" i="20"/>
  <c r="K39" i="20"/>
  <c r="K36" i="20"/>
  <c r="K35" i="20" l="1"/>
  <c r="K43" i="20" l="1"/>
  <c r="K42" i="20"/>
  <c r="K37" i="20" l="1"/>
  <c r="K52" i="20"/>
  <c r="K51" i="20"/>
  <c r="K47" i="20" l="1"/>
  <c r="N10" i="1"/>
  <c r="N12" i="1" s="1"/>
  <c r="M10" i="1"/>
  <c r="L10" i="1"/>
  <c r="J10" i="1"/>
  <c r="J12" i="1" s="1"/>
  <c r="I10" i="1"/>
  <c r="I12" i="1" s="1"/>
  <c r="L12" i="1" l="1"/>
  <c r="M12" i="1"/>
  <c r="O10" i="1"/>
  <c r="O12" i="1" l="1"/>
  <c r="I23" i="20"/>
  <c r="I28" i="20" s="1"/>
  <c r="H23" i="20"/>
  <c r="H28" i="20" s="1"/>
  <c r="G23" i="20"/>
  <c r="G28" i="20" s="1"/>
  <c r="F23" i="20"/>
  <c r="F28" i="20" s="1"/>
  <c r="E23" i="20"/>
  <c r="E28" i="20" s="1"/>
  <c r="I21" i="20"/>
  <c r="H21" i="20"/>
  <c r="G21" i="20"/>
  <c r="F21" i="20"/>
  <c r="E21" i="20"/>
  <c r="J19" i="20"/>
  <c r="J28" i="20" l="1"/>
  <c r="N28" i="20" s="1"/>
  <c r="L28" i="20"/>
  <c r="J21" i="20"/>
  <c r="K63" i="20"/>
  <c r="E64" i="20"/>
  <c r="J23" i="20"/>
  <c r="E10" i="1" s="1"/>
  <c r="L23" i="20" l="1"/>
  <c r="O28" i="20"/>
  <c r="N23" i="20"/>
  <c r="O23" i="20" l="1"/>
  <c r="S10" i="1"/>
  <c r="E12" i="1"/>
  <c r="S12" i="1" l="1"/>
  <c r="K34" i="20" l="1"/>
  <c r="K33" i="20" s="1"/>
  <c r="K64" i="20" s="1"/>
  <c r="T10" i="1" l="1"/>
  <c r="U10" i="1" s="1"/>
  <c r="K65" i="20"/>
  <c r="K66" i="20" s="1"/>
  <c r="T12" i="1" l="1"/>
  <c r="U12" i="1"/>
</calcChain>
</file>

<file path=xl/sharedStrings.xml><?xml version="1.0" encoding="utf-8"?>
<sst xmlns="http://schemas.openxmlformats.org/spreadsheetml/2006/main" count="275" uniqueCount="164">
  <si>
    <t>ОАО "Славнефть-Мегионнефтегаз"</t>
  </si>
  <si>
    <r>
      <t>Раздел:</t>
    </r>
    <r>
      <rPr>
        <b/>
        <sz val="18"/>
        <rFont val="Times New Roman Cyr"/>
        <family val="1"/>
        <charset val="204"/>
      </rPr>
      <t xml:space="preserve"> "Бурение и ЗБС"</t>
    </r>
  </si>
  <si>
    <r>
      <t xml:space="preserve">Тип сделки: </t>
    </r>
    <r>
      <rPr>
        <b/>
        <sz val="18"/>
        <rFont val="Times New Roman Cyr"/>
        <family val="1"/>
        <charset val="204"/>
      </rPr>
      <t>"Бурение скважин по суточной ставке и ВМР"</t>
    </r>
  </si>
  <si>
    <t>территория производства работ (месторождение или нефтепромысел)</t>
  </si>
  <si>
    <t xml:space="preserve"> № п/п</t>
  </si>
  <si>
    <t>Номенклатура</t>
  </si>
  <si>
    <t>Пласты</t>
  </si>
  <si>
    <t>ПК</t>
  </si>
  <si>
    <t>Всего</t>
  </si>
  <si>
    <t>ИТОГО  (руб без НДС)</t>
  </si>
  <si>
    <t>1</t>
  </si>
  <si>
    <t>Конструкция скважин</t>
  </si>
  <si>
    <t>вод</t>
  </si>
  <si>
    <t>н/н</t>
  </si>
  <si>
    <t>н/н полог</t>
  </si>
  <si>
    <t>гор.без пил.</t>
  </si>
  <si>
    <t>гор. с пил.стволом</t>
  </si>
  <si>
    <t>Стоимость бурения всего (руб без НДС)</t>
  </si>
  <si>
    <t>Количество скв.</t>
  </si>
  <si>
    <t>Суточная ставка бурения</t>
  </si>
  <si>
    <t>Всего стоимость бурения</t>
  </si>
  <si>
    <t>Сут.ставка вывоза бурового шлама</t>
  </si>
  <si>
    <t>Всего стоимость вывоза шлама</t>
  </si>
  <si>
    <t>Итого бурение с учетом вывоза шлама</t>
  </si>
  <si>
    <t>Сред. проходка по скважине, (м)</t>
  </si>
  <si>
    <t>Проходка всего, (м)</t>
  </si>
  <si>
    <t>Продолжитель.  бурения 1 скв (сут).</t>
  </si>
  <si>
    <t>Продолжитель.  бурения всего (сут).</t>
  </si>
  <si>
    <t>2</t>
  </si>
  <si>
    <t>Вышкомонтажные работы:</t>
  </si>
  <si>
    <t>Продолжительность</t>
  </si>
  <si>
    <t>кол-во операций ВМР</t>
  </si>
  <si>
    <t>Стоимость 1 операции ВМР</t>
  </si>
  <si>
    <t>Стоимость ВМР всего</t>
  </si>
  <si>
    <t>2.1.Транспортировка БУ</t>
  </si>
  <si>
    <t>-</t>
  </si>
  <si>
    <t>2.2. Монтаж БУ</t>
  </si>
  <si>
    <t>до 35 суток</t>
  </si>
  <si>
    <t>2.3. Демонтаж БУ</t>
  </si>
  <si>
    <t>до 12 суток</t>
  </si>
  <si>
    <t>Демонтаж ПВО</t>
  </si>
  <si>
    <t>Демонтаж основания под ДЭС</t>
  </si>
  <si>
    <t>Ликвидация водяного колодца</t>
  </si>
  <si>
    <t>2.4. Стаскивание БУ</t>
  </si>
  <si>
    <t>до 18 часов</t>
  </si>
  <si>
    <t>2.5. Передвижка 5 м.</t>
  </si>
  <si>
    <t>до 8 часов</t>
  </si>
  <si>
    <t>Итого по ВМР:</t>
  </si>
  <si>
    <t>ПНР</t>
  </si>
  <si>
    <t>Бурение водяного колодца</t>
  </si>
  <si>
    <t>Монтаж основания под ДЭС</t>
  </si>
  <si>
    <t>Монтаж ПВО</t>
  </si>
  <si>
    <t>Утепление БУ</t>
  </si>
  <si>
    <t>в том числе</t>
  </si>
  <si>
    <t xml:space="preserve">                         Сроки бурения не включают в себя продолжительность на транспортировку, монтаж и демонтаж БУ</t>
  </si>
  <si>
    <t xml:space="preserve">                         В случае разного расстояния транспортировок БУ на кустовые площадки по лоту, стоимость каждой транспортировки в расчете лота указывается отдельно.</t>
  </si>
  <si>
    <t>Дополнительная информация:</t>
  </si>
  <si>
    <t>В монтаж-демонтаж БУ входит: пусконаладочные работы (ПНР), бурение и ликвидация водяных колодцев, утепление БУ, монтаж (демонтаж) БУ, монтаж (демонтаж) блока дополнительных емкостей (БДЕ), монтаж (демонтаж) ДЭС с учетом уклодки основания под ДЭС, а так же котельной установки. На кустах, где предусмотрено бурение горизонтальных участков установка блока БДЕ обязательна. В стоимость транспортировки БУ так же входит стоимость транспортировки бригадного хозяйства и бурильного инструмента.</t>
  </si>
  <si>
    <r>
      <t xml:space="preserve">Документация: </t>
    </r>
    <r>
      <rPr>
        <sz val="13"/>
        <rFont val="Arial Cyr"/>
        <family val="2"/>
        <charset val="204"/>
      </rPr>
      <t>Подрядчик формирует дело скважины, сдает и подписывает его в РГТИ, а также оформляет и подписывает в РГТИ Акт итоговой проверки, оформляет и полностью подписывает форму КС-234.</t>
    </r>
  </si>
  <si>
    <t>В процессе бурения скважины возможно изменение ее конструкции.</t>
  </si>
  <si>
    <t>СВП</t>
  </si>
  <si>
    <t>2.6. Передвижка 9 м.</t>
  </si>
  <si>
    <t>2.7. Передвижка 13 м.</t>
  </si>
  <si>
    <t>2.8. Передвижка 15 м.</t>
  </si>
  <si>
    <t>2.9. Передвижка 18 м.</t>
  </si>
  <si>
    <t>2.10. Передвижка 22 м.</t>
  </si>
  <si>
    <t>2.11. Передвижка 25 м.</t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</si>
  <si>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
;                     </t>
  </si>
  <si>
    <t>до 24 часов</t>
  </si>
  <si>
    <t>до 12 часов</t>
  </si>
  <si>
    <t>до 14 часов</t>
  </si>
  <si>
    <t>до 16 часов</t>
  </si>
  <si>
    <t>до 20 часов</t>
  </si>
  <si>
    <r>
      <t xml:space="preserve">Заказчик обеспечивает: </t>
    </r>
    <r>
      <rPr>
        <sz val="13"/>
        <rFont val="Arial Cyr"/>
        <charset val="204"/>
      </rPr>
      <t xml:space="preserve">комплексом сервисных услуг: долотным сопровождением; сопровождением ГЗД, телеметрией, растворным сопровождением (включая доставку химреагентов); цементированием; обсадной трубой; оснасткой (центраторы, башмаки  и пр.); комплексом ГИС, ГТИ. </t>
    </r>
  </si>
  <si>
    <r>
      <t xml:space="preserve">Буровой подрядчик: </t>
    </r>
    <r>
      <rPr>
        <sz val="13"/>
        <rFont val="Arial Cyr"/>
        <charset val="204"/>
      </rPr>
      <t>обеспечивает БУ,котельной, жилпоселком, бурильной трубой (в т.ч. трубой 89 мм-3800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</si>
  <si>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r>
      <t xml:space="preserve">Транспортное обеспечение: </t>
    </r>
    <r>
      <rPr>
        <sz val="13"/>
        <rFont val="Arial Cyr"/>
        <charset val="204"/>
      </rPr>
      <t>завоз обсадной трубы от базы Заказчика (УМТС) до буровой – обязанности  Подрядчика. Предусмотреть завоз материалов, зап. частей и оборудования для бесперебойной работы. Авиаперевозки вахт на автономные месторождения –  обеспечивает Заказчик.</t>
    </r>
  </si>
  <si>
    <t xml:space="preserve">Ю </t>
  </si>
  <si>
    <t>Суточная ставка (БУ 3200 ЭК-БМ) (с энергокомплексом 3 МВт)</t>
  </si>
  <si>
    <t>Месторождение Тайлаковское</t>
  </si>
  <si>
    <t>ЛОТ № 1-0-7</t>
  </si>
  <si>
    <t>Месторождение Западно-Усть-Балыкское</t>
  </si>
  <si>
    <t>ВСЕГО ЛОТУ № 1-0-7</t>
  </si>
  <si>
    <t>"Бурение по суточной ставке"</t>
  </si>
  <si>
    <t>№ п/п</t>
  </si>
  <si>
    <t>Подрядчик</t>
  </si>
  <si>
    <t>№ Лота</t>
  </si>
  <si>
    <t>Месторождение</t>
  </si>
  <si>
    <t>Сутки</t>
  </si>
  <si>
    <t>передвижки</t>
  </si>
  <si>
    <t>Кол-во скважин зак. бурением</t>
  </si>
  <si>
    <t>Стоимость суток , руб. без НДС</t>
  </si>
  <si>
    <t>Стоимость бурения, руб. без НДС</t>
  </si>
  <si>
    <t>Стоимость ВМР, руб. без НДС</t>
  </si>
  <si>
    <t>Стоимость по лоту, руб. без НДС</t>
  </si>
  <si>
    <t>5м</t>
  </si>
  <si>
    <t>18м</t>
  </si>
  <si>
    <t>Накл/Напр</t>
  </si>
  <si>
    <t>Накл/Напр
полог</t>
  </si>
  <si>
    <t>Горизонт.
без пилота</t>
  </si>
  <si>
    <t>Горизонт.
с пилот. стволом</t>
  </si>
  <si>
    <t>Водозаб.</t>
  </si>
  <si>
    <t>вывоз шлама</t>
  </si>
  <si>
    <t xml:space="preserve">Итого по </t>
  </si>
  <si>
    <t>1-0-7</t>
  </si>
  <si>
    <t>2 ств. горизонт.
с пилот. стволом</t>
  </si>
  <si>
    <t>2.12. Центровка ВЛБ БУ</t>
  </si>
  <si>
    <t>Суточная ставка (БУ 3000 ЭУК) (без энергокомплекса, э/энергия от ВЛ-6 кВ)</t>
  </si>
  <si>
    <t>бурение (ДЭС)</t>
  </si>
  <si>
    <t>бурение (ЛЭП)</t>
  </si>
  <si>
    <t xml:space="preserve">            Обязательно указывается стоимость вывоза бурового шлама независимо от технологии бурения (амбарная, безамбарная)                     </t>
  </si>
  <si>
    <t>Объём, начальная стоимость и номенклатура работ по лоту на 2016 г.</t>
  </si>
  <si>
    <t>Транспортировка БУ</t>
  </si>
  <si>
    <t>Транспортировка бригадного хозяйства и бурильного инструмента</t>
  </si>
  <si>
    <t>Транспортировка малогабаритного инструмента</t>
  </si>
  <si>
    <t>Тайлаковское</t>
  </si>
  <si>
    <t>Западно-Усть-Балыкское</t>
  </si>
  <si>
    <t>Ю</t>
  </si>
  <si>
    <t>Бурение скважин куста № 29 бис по (амбарной) технологии</t>
  </si>
  <si>
    <t>гор.</t>
  </si>
  <si>
    <t>2 ств. гор.с пил.</t>
  </si>
  <si>
    <t>2 ств. гор.без пил.</t>
  </si>
  <si>
    <t>гор. без пилота</t>
  </si>
  <si>
    <t>Суточная ставка (без энергокомплекса)</t>
  </si>
  <si>
    <t>Суточная ставка (с энергокомплексом)</t>
  </si>
  <si>
    <t xml:space="preserve">Транспортировка БУ </t>
  </si>
  <si>
    <t xml:space="preserve">Транспортировка бригадного хозяйства и бурильного инструмента </t>
  </si>
  <si>
    <t>Монтаж БУ</t>
  </si>
  <si>
    <t xml:space="preserve">Мобилизация ДЭС </t>
  </si>
  <si>
    <t xml:space="preserve">Монтаж ДЭС </t>
  </si>
  <si>
    <t>Монтаж БДЕ</t>
  </si>
  <si>
    <t xml:space="preserve">Демонтаж БУ </t>
  </si>
  <si>
    <t>Демонтаж БДЕ</t>
  </si>
  <si>
    <t xml:space="preserve">Демонтаж ДЭС </t>
  </si>
  <si>
    <t>Демобилизация ДЭС</t>
  </si>
  <si>
    <t>до 5 часов</t>
  </si>
  <si>
    <t>ВСЕГО кусту № 29 бис</t>
  </si>
  <si>
    <t xml:space="preserve">            Стоимость вывоза бурового шлама указывается только на безамбарных кустах;                     </t>
  </si>
  <si>
    <r>
      <t xml:space="preserve">                         Ориентировочное расстояние перевозки бурового шлама с куста № 29 бис - </t>
    </r>
    <r>
      <rPr>
        <b/>
        <sz val="14"/>
        <color rgb="FFFF0000"/>
        <rFont val="Times New Roman Cyr"/>
        <charset val="204"/>
      </rPr>
      <t>20</t>
    </r>
    <r>
      <rPr>
        <b/>
        <sz val="14"/>
        <rFont val="Times New Roman Cyr"/>
        <charset val="204"/>
      </rPr>
      <t xml:space="preserve"> км.</t>
    </r>
  </si>
  <si>
    <t>В монтаж-демонтаж БУ входит: пусконаладочные работы (ПНР), бурение и ликвидация водяных колодцев, утепление БУ, монтаж (демонтаж) БУ, монтаж (демонтаж) блока дополнительных емкостей (БДЕ), монтаж (демонтаж) ДЭС с учетом уклодки основания под ДЭС, а так же котельной установки. На кустах, где предусмотрено бурение горизонтальных участков установка блока БДЕ обязательна. В стоимость транспортировки БУ так же входит стоимость транспортировки бригадного хозяйства и бурильного инструмента.
Выполнить работы по центровке вышечно-лебедочного блока буровой установки, в случае усадки кустовой площадки, по причинам не зависящим от Подрядчика.</t>
  </si>
  <si>
    <t>Объем жидкой фазы бурового шлама, м3</t>
  </si>
  <si>
    <t>Объем твердой фазы бурового шлама, м3</t>
  </si>
  <si>
    <t>Бурение скважин куста №11 по (безамбарной) технологии</t>
  </si>
  <si>
    <t>Ориентировочный срок начала и окончания бурения скважин на кустовой площадке №11: 01.03.2016 - 10.07.2016гг.</t>
  </si>
  <si>
    <t xml:space="preserve">                         Ориентировочное расстояние перевозки бурового шлама с куста №11 - 70 км.</t>
  </si>
  <si>
    <t>Ориентировочный срок начала и окончания бурения скважин на кустовой площадке № 29 бис: 15.12.2015г - 20.04.2016г</t>
  </si>
  <si>
    <t>ЛОТ № 1-0-9</t>
  </si>
  <si>
    <t>ВСЕГО ЛОТУ № 1-0-9</t>
  </si>
  <si>
    <t>ВСЕГО кусту № 11</t>
  </si>
  <si>
    <t>1-0-9</t>
  </si>
  <si>
    <t xml:space="preserve">Монтаж БУ </t>
  </si>
  <si>
    <t>Мобилизация ДЭС</t>
  </si>
  <si>
    <t xml:space="preserve">Монтаж БДЕ </t>
  </si>
  <si>
    <t xml:space="preserve">Демонтаж БДЕ </t>
  </si>
  <si>
    <t>Демонтаж ДЭС</t>
  </si>
  <si>
    <t xml:space="preserve">Демобилизация ДЭС </t>
  </si>
  <si>
    <t>Форма 4.1.</t>
  </si>
  <si>
    <t>Форма 4.1.1.</t>
  </si>
  <si>
    <t>Форма 4.1.2.</t>
  </si>
  <si>
    <t xml:space="preserve">(подпись руководителя, печать)  </t>
  </si>
  <si>
    <t>ВМР: 01.11.2015 - 02.05.2016; Ориентировочный срок начала и окончания бурения: 15.12.2015 - 20.04.2016гг</t>
  </si>
  <si>
    <t>ВМР: 17.01.2016 - 22.07.2016; Ориентировочный срок начала и окончания бурения : 01.03.2016 - 10.07.2016гг.</t>
  </si>
  <si>
    <t>Заказчик:</t>
  </si>
  <si>
    <t>предприятие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</si>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</sst>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3" x14ac:knownFonts="1">
    <font>
      <sz val="10"/>
      <name val="Arial Cyr"/>
      <family val="2"/>
      <charset val="204"/>
    </font>
    <font>
      <b/>
      <sz val="10"/>
      <name val="Arial Cyr"/>
      <charset val="204"/>
    </font>
    <font>
      <b/>
      <u/>
      <sz val="18"/>
      <name val="Times New Roman CYR"/>
      <family val="1"/>
      <charset val="204"/>
    </font>
    <font>
      <sz val="18"/>
      <name val="Arial Cyr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26"/>
      <name val="Times New Roman CYR"/>
      <family val="1"/>
      <charset val="204"/>
    </font>
    <font>
      <sz val="14"/>
      <name val="Times New Roman"/>
      <family val="1"/>
    </font>
    <font>
      <b/>
      <u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family val="2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Arial Cyr"/>
      <family val="2"/>
      <charset val="204"/>
    </font>
    <font>
      <b/>
      <i/>
      <sz val="10"/>
      <name val="Times New Roman Cyr"/>
      <charset val="204"/>
    </font>
    <font>
      <b/>
      <sz val="14"/>
      <name val="Times New Roman Cyr"/>
      <charset val="204"/>
    </font>
    <font>
      <b/>
      <u/>
      <sz val="13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3"/>
      <name val="Arial Cyr"/>
      <family val="2"/>
      <charset val="204"/>
    </font>
    <font>
      <b/>
      <u/>
      <sz val="14"/>
      <name val="Arial Cyr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 Cyr"/>
      <charset val="204"/>
    </font>
    <font>
      <b/>
      <sz val="16"/>
      <name val="Arial Cyr"/>
      <family val="2"/>
      <charset val="204"/>
    </font>
    <font>
      <b/>
      <sz val="14"/>
      <color rgb="FFFF0000"/>
      <name val="Times New Roman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2"/>
      <name val="Arial"/>
      <family val="2"/>
    </font>
    <font>
      <b/>
      <u/>
      <sz val="14"/>
      <name val="Times New Roman CYR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Times New Roman Cyr"/>
      <family val="1"/>
      <charset val="204"/>
    </font>
    <font>
      <sz val="16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1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4" fillId="0" borderId="0"/>
    <xf numFmtId="9" fontId="24" fillId="0" borderId="0" applyFill="0" applyBorder="0" applyAlignment="0" applyProtection="0"/>
    <xf numFmtId="43" fontId="25" fillId="0" borderId="0" applyFont="0" applyFill="0" applyBorder="0" applyAlignment="0" applyProtection="0"/>
    <xf numFmtId="0" fontId="25" fillId="0" borderId="0"/>
  </cellStyleXfs>
  <cellXfs count="371">
    <xf numFmtId="0" fontId="0" fillId="0" borderId="0" xfId="0"/>
    <xf numFmtId="49" fontId="0" fillId="0" borderId="0" xfId="0" applyNumberFormat="1" applyFont="1" applyFill="1" applyAlignment="1"/>
    <xf numFmtId="0" fontId="0" fillId="0" borderId="0" xfId="0" applyFont="1" applyFill="1" applyAlignment="1"/>
    <xf numFmtId="3" fontId="0" fillId="0" borderId="0" xfId="0" applyNumberFormat="1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0" fillId="0" borderId="0" xfId="0" applyFont="1" applyFill="1"/>
    <xf numFmtId="49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12" fillId="0" borderId="21" xfId="0" applyNumberFormat="1" applyFont="1" applyFill="1" applyBorder="1" applyAlignment="1">
      <alignment horizontal="center" vertical="center" wrapText="1"/>
    </xf>
    <xf numFmtId="3" fontId="12" fillId="0" borderId="23" xfId="0" applyNumberFormat="1" applyFont="1" applyFill="1" applyBorder="1" applyAlignment="1">
      <alignment horizontal="center" vertical="center" wrapText="1"/>
    </xf>
    <xf numFmtId="3" fontId="12" fillId="0" borderId="24" xfId="0" applyNumberFormat="1" applyFont="1" applyFill="1" applyBorder="1" applyAlignment="1">
      <alignment horizontal="center" vertical="center" wrapText="1"/>
    </xf>
    <xf numFmtId="3" fontId="9" fillId="0" borderId="29" xfId="0" applyNumberFormat="1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28" xfId="0" applyNumberFormat="1" applyFont="1" applyFill="1" applyBorder="1" applyAlignment="1">
      <alignment horizontal="center" vertical="center" wrapText="1"/>
    </xf>
    <xf numFmtId="4" fontId="13" fillId="0" borderId="32" xfId="0" applyNumberFormat="1" applyFont="1" applyFill="1" applyBorder="1" applyAlignment="1">
      <alignment horizontal="center" vertical="center" wrapText="1"/>
    </xf>
    <xf numFmtId="4" fontId="13" fillId="0" borderId="12" xfId="0" applyNumberFormat="1" applyFont="1" applyFill="1" applyBorder="1" applyAlignment="1">
      <alignment horizontal="center" vertical="center" wrapText="1"/>
    </xf>
    <xf numFmtId="4" fontId="13" fillId="0" borderId="33" xfId="0" applyNumberFormat="1" applyFont="1" applyFill="1" applyBorder="1" applyAlignment="1">
      <alignment horizontal="center" vertical="center" wrapText="1"/>
    </xf>
    <xf numFmtId="4" fontId="9" fillId="0" borderId="3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4" fontId="9" fillId="0" borderId="45" xfId="0" applyNumberFormat="1" applyFont="1" applyFill="1" applyBorder="1" applyAlignment="1">
      <alignment horizontal="center" vertical="center" wrapText="1"/>
    </xf>
    <xf numFmtId="4" fontId="14" fillId="0" borderId="49" xfId="0" applyNumberFormat="1" applyFont="1" applyFill="1" applyBorder="1" applyAlignment="1">
      <alignment horizontal="center" vertical="center" wrapText="1"/>
    </xf>
    <xf numFmtId="4" fontId="9" fillId="0" borderId="33" xfId="0" applyNumberFormat="1" applyFont="1" applyFill="1" applyBorder="1" applyAlignment="1">
      <alignment horizontal="center" vertical="center" wrapText="1"/>
    </xf>
    <xf numFmtId="49" fontId="15" fillId="0" borderId="27" xfId="0" applyNumberFormat="1" applyFont="1" applyFill="1" applyBorder="1" applyAlignment="1"/>
    <xf numFmtId="4" fontId="9" fillId="0" borderId="33" xfId="0" applyNumberFormat="1" applyFont="1" applyFill="1" applyBorder="1" applyAlignment="1">
      <alignment vertical="center" wrapText="1"/>
    </xf>
    <xf numFmtId="49" fontId="5" fillId="0" borderId="57" xfId="0" applyNumberFormat="1" applyFont="1" applyFill="1" applyBorder="1" applyAlignment="1">
      <alignment horizontal="center"/>
    </xf>
    <xf numFmtId="4" fontId="5" fillId="0" borderId="57" xfId="0" applyNumberFormat="1" applyFont="1" applyFill="1" applyBorder="1" applyAlignment="1"/>
    <xf numFmtId="4" fontId="14" fillId="0" borderId="45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3" fontId="9" fillId="0" borderId="62" xfId="0" applyNumberFormat="1" applyFont="1" applyFill="1" applyBorder="1" applyAlignment="1">
      <alignment horizontal="center" vertical="center" wrapText="1"/>
    </xf>
    <xf numFmtId="3" fontId="9" fillId="0" borderId="65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/>
    <xf numFmtId="0" fontId="21" fillId="0" borderId="0" xfId="0" applyFont="1" applyFill="1"/>
    <xf numFmtId="3" fontId="21" fillId="0" borderId="0" xfId="0" applyNumberFormat="1" applyFont="1" applyFill="1"/>
    <xf numFmtId="3" fontId="9" fillId="0" borderId="69" xfId="0" applyNumberFormat="1" applyFont="1" applyFill="1" applyBorder="1" applyAlignment="1">
      <alignment horizontal="center" vertical="center" wrapText="1"/>
    </xf>
    <xf numFmtId="3" fontId="9" fillId="0" borderId="63" xfId="0" applyNumberFormat="1" applyFont="1" applyFill="1" applyBorder="1" applyAlignment="1">
      <alignment horizontal="center" vertical="center" wrapText="1"/>
    </xf>
    <xf numFmtId="3" fontId="9" fillId="0" borderId="71" xfId="0" applyNumberFormat="1" applyFont="1" applyFill="1" applyBorder="1" applyAlignment="1">
      <alignment horizontal="center" vertical="center" wrapText="1"/>
    </xf>
    <xf numFmtId="3" fontId="9" fillId="0" borderId="72" xfId="0" applyNumberFormat="1" applyFont="1" applyFill="1" applyBorder="1" applyAlignment="1">
      <alignment horizontal="center" vertical="center" wrapText="1"/>
    </xf>
    <xf numFmtId="0" fontId="11" fillId="0" borderId="70" xfId="0" applyFont="1" applyFill="1" applyBorder="1" applyAlignment="1">
      <alignment vertical="center" wrapText="1"/>
    </xf>
    <xf numFmtId="0" fontId="11" fillId="0" borderId="45" xfId="0" applyFont="1" applyFill="1" applyBorder="1" applyAlignment="1">
      <alignment vertical="center" wrapText="1"/>
    </xf>
    <xf numFmtId="4" fontId="13" fillId="0" borderId="73" xfId="0" applyNumberFormat="1" applyFont="1" applyFill="1" applyBorder="1" applyAlignment="1">
      <alignment horizontal="center" vertical="center" wrapText="1"/>
    </xf>
    <xf numFmtId="4" fontId="13" fillId="0" borderId="74" xfId="0" applyNumberFormat="1" applyFont="1" applyFill="1" applyBorder="1" applyAlignment="1">
      <alignment horizontal="center" vertical="center" wrapText="1"/>
    </xf>
    <xf numFmtId="4" fontId="13" fillId="0" borderId="35" xfId="0" applyNumberFormat="1" applyFont="1" applyFill="1" applyBorder="1" applyAlignment="1">
      <alignment horizontal="center" vertical="center" wrapText="1"/>
    </xf>
    <xf numFmtId="4" fontId="13" fillId="0" borderId="66" xfId="0" applyNumberFormat="1" applyFont="1" applyFill="1" applyBorder="1" applyAlignment="1">
      <alignment horizontal="center" vertical="center" wrapText="1"/>
    </xf>
    <xf numFmtId="4" fontId="13" fillId="0" borderId="48" xfId="0" applyNumberFormat="1" applyFont="1" applyFill="1" applyBorder="1" applyAlignment="1">
      <alignment horizontal="center" vertical="center" wrapText="1"/>
    </xf>
    <xf numFmtId="4" fontId="13" fillId="0" borderId="67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left"/>
    </xf>
    <xf numFmtId="0" fontId="11" fillId="0" borderId="49" xfId="0" applyFont="1" applyFill="1" applyBorder="1" applyAlignment="1">
      <alignment vertical="center" wrapText="1"/>
    </xf>
    <xf numFmtId="0" fontId="11" fillId="0" borderId="35" xfId="0" applyFont="1" applyFill="1" applyBorder="1" applyAlignment="1">
      <alignment vertical="center" wrapText="1"/>
    </xf>
    <xf numFmtId="0" fontId="11" fillId="0" borderId="33" xfId="0" applyFont="1" applyFill="1" applyBorder="1" applyAlignment="1">
      <alignment vertical="center" wrapText="1"/>
    </xf>
    <xf numFmtId="0" fontId="18" fillId="0" borderId="57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0" borderId="68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3" fontId="9" fillId="0" borderId="78" xfId="0" applyNumberFormat="1" applyFont="1" applyFill="1" applyBorder="1" applyAlignment="1">
      <alignment horizontal="center" vertical="center" wrapText="1"/>
    </xf>
    <xf numFmtId="0" fontId="9" fillId="0" borderId="57" xfId="0" applyFont="1" applyFill="1" applyBorder="1" applyAlignment="1">
      <alignment horizontal="left" vertical="center" wrapText="1"/>
    </xf>
    <xf numFmtId="0" fontId="9" fillId="0" borderId="71" xfId="0" applyFont="1" applyFill="1" applyBorder="1" applyAlignment="1">
      <alignment horizontal="center" vertical="center" wrapText="1"/>
    </xf>
    <xf numFmtId="0" fontId="9" fillId="0" borderId="62" xfId="0" applyFont="1" applyFill="1" applyBorder="1" applyAlignment="1">
      <alignment horizontal="center" vertical="center" wrapText="1"/>
    </xf>
    <xf numFmtId="0" fontId="9" fillId="0" borderId="6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26" fillId="0" borderId="0" xfId="0" applyNumberFormat="1" applyFont="1" applyFill="1" applyAlignment="1">
      <alignment wrapText="1"/>
    </xf>
    <xf numFmtId="0" fontId="25" fillId="0" borderId="0" xfId="4"/>
    <xf numFmtId="0" fontId="25" fillId="0" borderId="0" xfId="4" applyAlignment="1">
      <alignment horizontal="left"/>
    </xf>
    <xf numFmtId="0" fontId="1" fillId="0" borderId="0" xfId="4" applyFont="1" applyFill="1" applyAlignment="1">
      <alignment horizontal="center" vertical="center"/>
    </xf>
    <xf numFmtId="3" fontId="25" fillId="0" borderId="17" xfId="4" applyNumberFormat="1" applyFill="1" applyBorder="1" applyAlignment="1">
      <alignment horizontal="center"/>
    </xf>
    <xf numFmtId="0" fontId="25" fillId="0" borderId="0" xfId="4" applyFill="1"/>
    <xf numFmtId="0" fontId="25" fillId="0" borderId="17" xfId="4" applyFill="1" applyBorder="1"/>
    <xf numFmtId="3" fontId="25" fillId="0" borderId="17" xfId="4" applyNumberFormat="1" applyFill="1" applyBorder="1"/>
    <xf numFmtId="0" fontId="25" fillId="0" borderId="0" xfId="4" applyFill="1" applyAlignment="1">
      <alignment horizontal="center"/>
    </xf>
    <xf numFmtId="0" fontId="25" fillId="0" borderId="0" xfId="4" applyFill="1" applyAlignment="1">
      <alignment horizontal="left"/>
    </xf>
    <xf numFmtId="0" fontId="29" fillId="0" borderId="0" xfId="4" applyFont="1"/>
    <xf numFmtId="3" fontId="25" fillId="0" borderId="0" xfId="4" applyNumberFormat="1"/>
    <xf numFmtId="0" fontId="25" fillId="0" borderId="0" xfId="4" applyAlignment="1">
      <alignment horizontal="center"/>
    </xf>
    <xf numFmtId="0" fontId="1" fillId="0" borderId="84" xfId="4" applyFont="1" applyFill="1" applyBorder="1" applyAlignment="1">
      <alignment horizontal="center" vertical="center"/>
    </xf>
    <xf numFmtId="0" fontId="1" fillId="0" borderId="85" xfId="4" applyFont="1" applyFill="1" applyBorder="1" applyAlignment="1">
      <alignment horizontal="center" vertical="center"/>
    </xf>
    <xf numFmtId="0" fontId="1" fillId="0" borderId="85" xfId="4" applyFont="1" applyFill="1" applyBorder="1" applyAlignment="1">
      <alignment horizontal="center" vertical="center" wrapText="1"/>
    </xf>
    <xf numFmtId="0" fontId="1" fillId="0" borderId="84" xfId="4" applyFont="1" applyFill="1" applyBorder="1" applyAlignment="1">
      <alignment horizontal="center" vertical="center" wrapText="1"/>
    </xf>
    <xf numFmtId="0" fontId="28" fillId="3" borderId="83" xfId="4" applyFont="1" applyFill="1" applyBorder="1" applyAlignment="1">
      <alignment horizontal="left" vertical="center"/>
    </xf>
    <xf numFmtId="3" fontId="9" fillId="2" borderId="16" xfId="0" applyNumberFormat="1" applyFont="1" applyFill="1" applyBorder="1" applyAlignment="1">
      <alignment horizontal="center" vertical="center" wrapText="1"/>
    </xf>
    <xf numFmtId="3" fontId="9" fillId="2" borderId="17" xfId="0" applyNumberFormat="1" applyFont="1" applyFill="1" applyBorder="1" applyAlignment="1">
      <alignment horizontal="center" vertical="center" wrapText="1"/>
    </xf>
    <xf numFmtId="3" fontId="9" fillId="2" borderId="18" xfId="0" applyNumberFormat="1" applyFont="1" applyFill="1" applyBorder="1" applyAlignment="1">
      <alignment horizontal="center" vertical="center" wrapText="1"/>
    </xf>
    <xf numFmtId="0" fontId="1" fillId="0" borderId="85" xfId="4" applyFont="1" applyFill="1" applyBorder="1" applyAlignment="1">
      <alignment horizontal="center" vertical="center" wrapText="1"/>
    </xf>
    <xf numFmtId="0" fontId="30" fillId="0" borderId="79" xfId="0" applyFont="1" applyFill="1" applyBorder="1" applyAlignment="1">
      <alignment vertical="center" wrapText="1"/>
    </xf>
    <xf numFmtId="0" fontId="1" fillId="0" borderId="84" xfId="4" applyFont="1" applyFill="1" applyBorder="1" applyAlignment="1">
      <alignment horizontal="center" vertical="center" wrapText="1"/>
    </xf>
    <xf numFmtId="0" fontId="24" fillId="0" borderId="0" xfId="4" applyFont="1" applyFill="1" applyAlignment="1">
      <alignment horizontal="center"/>
    </xf>
    <xf numFmtId="0" fontId="24" fillId="0" borderId="0" xfId="4" applyFont="1" applyFill="1" applyAlignment="1">
      <alignment horizontal="left"/>
    </xf>
    <xf numFmtId="0" fontId="24" fillId="0" borderId="0" xfId="4" applyFont="1"/>
    <xf numFmtId="3" fontId="24" fillId="0" borderId="0" xfId="4" applyNumberFormat="1" applyFont="1"/>
    <xf numFmtId="0" fontId="28" fillId="3" borderId="82" xfId="4" applyFont="1" applyFill="1" applyBorder="1" applyAlignment="1">
      <alignment horizontal="center" vertical="center"/>
    </xf>
    <xf numFmtId="0" fontId="28" fillId="3" borderId="83" xfId="4" applyFont="1" applyFill="1" applyBorder="1" applyAlignment="1">
      <alignment horizontal="center" vertical="center"/>
    </xf>
    <xf numFmtId="0" fontId="29" fillId="3" borderId="83" xfId="4" applyFont="1" applyFill="1" applyBorder="1" applyAlignment="1">
      <alignment vertical="center"/>
    </xf>
    <xf numFmtId="3" fontId="1" fillId="3" borderId="83" xfId="4" applyNumberFormat="1" applyFont="1" applyFill="1" applyBorder="1" applyAlignment="1">
      <alignment vertical="center"/>
    </xf>
    <xf numFmtId="0" fontId="1" fillId="3" borderId="83" xfId="4" applyFont="1" applyFill="1" applyBorder="1" applyAlignment="1">
      <alignment horizontal="center" vertical="center"/>
    </xf>
    <xf numFmtId="0" fontId="25" fillId="0" borderId="0" xfId="4" applyFill="1" applyAlignment="1">
      <alignment vertical="center"/>
    </xf>
    <xf numFmtId="0" fontId="25" fillId="0" borderId="0" xfId="4" applyFill="1" applyAlignment="1">
      <alignment vertical="center" wrapText="1"/>
    </xf>
    <xf numFmtId="3" fontId="25" fillId="0" borderId="0" xfId="4" applyNumberFormat="1" applyFill="1" applyAlignment="1">
      <alignment horizontal="center" vertical="center"/>
    </xf>
    <xf numFmtId="3" fontId="9" fillId="0" borderId="94" xfId="0" applyNumberFormat="1" applyFont="1" applyFill="1" applyBorder="1" applyAlignment="1">
      <alignment horizontal="center" vertical="center" wrapText="1"/>
    </xf>
    <xf numFmtId="4" fontId="14" fillId="0" borderId="79" xfId="0" applyNumberFormat="1" applyFont="1" applyFill="1" applyBorder="1" applyAlignment="1">
      <alignment horizontal="center" vertical="center" wrapText="1"/>
    </xf>
    <xf numFmtId="4" fontId="9" fillId="0" borderId="70" xfId="0" applyNumberFormat="1" applyFont="1" applyFill="1" applyBorder="1" applyAlignment="1">
      <alignment horizontal="center" vertical="center" wrapText="1"/>
    </xf>
    <xf numFmtId="0" fontId="25" fillId="0" borderId="11" xfId="4" applyBorder="1" applyAlignment="1"/>
    <xf numFmtId="0" fontId="25" fillId="0" borderId="0" xfId="4" applyAlignment="1">
      <alignment vertical="center"/>
    </xf>
    <xf numFmtId="0" fontId="5" fillId="0" borderId="0" xfId="0" applyFont="1" applyFill="1" applyBorder="1" applyAlignment="1">
      <alignment horizontal="left"/>
    </xf>
    <xf numFmtId="49" fontId="20" fillId="0" borderId="0" xfId="0" applyNumberFormat="1" applyFont="1" applyFill="1" applyAlignment="1">
      <alignment wrapText="1"/>
    </xf>
    <xf numFmtId="49" fontId="19" fillId="0" borderId="0" xfId="0" applyNumberFormat="1" applyFont="1" applyFill="1" applyBorder="1" applyAlignment="1">
      <alignment horizontal="left" wrapText="1"/>
    </xf>
    <xf numFmtId="49" fontId="31" fillId="0" borderId="0" xfId="0" applyNumberFormat="1" applyFont="1" applyFill="1" applyAlignment="1">
      <alignment wrapText="1"/>
    </xf>
    <xf numFmtId="49" fontId="31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/>
    <xf numFmtId="4" fontId="5" fillId="0" borderId="0" xfId="0" applyNumberFormat="1" applyFont="1" applyFill="1" applyBorder="1" applyAlignment="1">
      <alignment horizontal="center"/>
    </xf>
    <xf numFmtId="49" fontId="28" fillId="2" borderId="17" xfId="4" applyNumberFormat="1" applyFont="1" applyFill="1" applyBorder="1" applyAlignment="1">
      <alignment horizontal="center" vertical="center"/>
    </xf>
    <xf numFmtId="0" fontId="29" fillId="2" borderId="17" xfId="4" applyFont="1" applyFill="1" applyBorder="1"/>
    <xf numFmtId="4" fontId="14" fillId="2" borderId="45" xfId="0" applyNumberFormat="1" applyFont="1" applyFill="1" applyBorder="1" applyAlignment="1">
      <alignment horizontal="center" vertical="center" wrapText="1"/>
    </xf>
    <xf numFmtId="4" fontId="14" fillId="2" borderId="49" xfId="0" applyNumberFormat="1" applyFont="1" applyFill="1" applyBorder="1" applyAlignment="1">
      <alignment horizontal="center" vertical="center" wrapText="1"/>
    </xf>
    <xf numFmtId="0" fontId="29" fillId="0" borderId="17" xfId="4" applyFont="1" applyFill="1" applyBorder="1"/>
    <xf numFmtId="4" fontId="25" fillId="0" borderId="17" xfId="4" applyNumberFormat="1" applyFill="1" applyBorder="1" applyAlignment="1">
      <alignment horizontal="center"/>
    </xf>
    <xf numFmtId="4" fontId="25" fillId="0" borderId="17" xfId="4" applyNumberFormat="1" applyFill="1" applyBorder="1" applyAlignment="1">
      <alignment horizontal="right"/>
    </xf>
    <xf numFmtId="4" fontId="1" fillId="3" borderId="83" xfId="4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11" fillId="0" borderId="105" xfId="0" applyFont="1" applyFill="1" applyBorder="1" applyAlignment="1">
      <alignment horizontal="center" vertical="center" wrapText="1"/>
    </xf>
    <xf numFmtId="0" fontId="11" fillId="0" borderId="106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0" fontId="11" fillId="0" borderId="67" xfId="0" applyFont="1" applyFill="1" applyBorder="1" applyAlignment="1">
      <alignment horizontal="center" vertical="center" wrapText="1"/>
    </xf>
    <xf numFmtId="0" fontId="11" fillId="0" borderId="70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9" fillId="2" borderId="44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80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2" borderId="48" xfId="0" applyNumberFormat="1" applyFont="1" applyFill="1" applyBorder="1" applyAlignment="1">
      <alignment horizontal="center" vertical="center" wrapText="1"/>
    </xf>
    <xf numFmtId="3" fontId="9" fillId="0" borderId="109" xfId="0" applyNumberFormat="1" applyFont="1" applyFill="1" applyBorder="1" applyAlignment="1">
      <alignment horizontal="center" vertical="center" wrapText="1"/>
    </xf>
    <xf numFmtId="4" fontId="9" fillId="2" borderId="45" xfId="0" applyNumberFormat="1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11" fillId="0" borderId="103" xfId="0" applyFont="1" applyFill="1" applyBorder="1" applyAlignment="1">
      <alignment horizontal="center" vertical="center" wrapText="1"/>
    </xf>
    <xf numFmtId="3" fontId="9" fillId="0" borderId="75" xfId="0" applyNumberFormat="1" applyFont="1" applyFill="1" applyBorder="1" applyAlignment="1">
      <alignment horizontal="center" vertical="center" wrapText="1"/>
    </xf>
    <xf numFmtId="3" fontId="9" fillId="0" borderId="44" xfId="0" applyNumberFormat="1" applyFont="1" applyFill="1" applyBorder="1" applyAlignment="1">
      <alignment horizontal="center" vertical="center" wrapText="1"/>
    </xf>
    <xf numFmtId="3" fontId="9" fillId="0" borderId="54" xfId="0" applyNumberFormat="1" applyFont="1" applyFill="1" applyBorder="1" applyAlignment="1">
      <alignment horizontal="center" vertical="center" wrapText="1"/>
    </xf>
    <xf numFmtId="0" fontId="30" fillId="0" borderId="45" xfId="0" applyFont="1" applyFill="1" applyBorder="1" applyAlignment="1">
      <alignment vertical="center" wrapText="1"/>
    </xf>
    <xf numFmtId="3" fontId="9" fillId="0" borderId="111" xfId="0" applyNumberFormat="1" applyFont="1" applyFill="1" applyBorder="1" applyAlignment="1">
      <alignment horizontal="center" vertical="center" wrapText="1"/>
    </xf>
    <xf numFmtId="3" fontId="9" fillId="0" borderId="64" xfId="0" applyNumberFormat="1" applyFont="1" applyFill="1" applyBorder="1" applyAlignment="1">
      <alignment horizontal="center" vertical="center" wrapText="1"/>
    </xf>
    <xf numFmtId="4" fontId="13" fillId="0" borderId="45" xfId="0" applyNumberFormat="1" applyFont="1" applyFill="1" applyBorder="1" applyAlignment="1">
      <alignment horizontal="center" vertical="center" wrapText="1"/>
    </xf>
    <xf numFmtId="4" fontId="13" fillId="0" borderId="70" xfId="0" applyNumberFormat="1" applyFont="1" applyFill="1" applyBorder="1" applyAlignment="1">
      <alignment horizontal="center" vertical="center" wrapText="1"/>
    </xf>
    <xf numFmtId="4" fontId="13" fillId="0" borderId="79" xfId="0" applyNumberFormat="1" applyFont="1" applyFill="1" applyBorder="1" applyAlignment="1">
      <alignment horizontal="center" vertical="center" wrapText="1"/>
    </xf>
    <xf numFmtId="0" fontId="18" fillId="0" borderId="34" xfId="0" applyFont="1" applyFill="1" applyBorder="1" applyAlignment="1">
      <alignment vertical="center" wrapText="1"/>
    </xf>
    <xf numFmtId="3" fontId="9" fillId="0" borderId="19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112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3" fontId="9" fillId="0" borderId="76" xfId="0" applyNumberFormat="1" applyFont="1" applyFill="1" applyBorder="1" applyAlignment="1">
      <alignment horizontal="center" vertical="center" wrapText="1"/>
    </xf>
    <xf numFmtId="3" fontId="9" fillId="0" borderId="70" xfId="0" applyNumberFormat="1" applyFont="1" applyFill="1" applyBorder="1" applyAlignment="1">
      <alignment horizontal="center" vertical="center" wrapText="1"/>
    </xf>
    <xf numFmtId="3" fontId="9" fillId="0" borderId="45" xfId="0" applyNumberFormat="1" applyFont="1" applyFill="1" applyBorder="1" applyAlignment="1">
      <alignment horizontal="center" vertical="center" wrapText="1"/>
    </xf>
    <xf numFmtId="3" fontId="9" fillId="0" borderId="79" xfId="0" applyNumberFormat="1" applyFont="1" applyFill="1" applyBorder="1" applyAlignment="1">
      <alignment horizontal="center" vertical="center" wrapText="1"/>
    </xf>
    <xf numFmtId="3" fontId="9" fillId="0" borderId="81" xfId="0" applyNumberFormat="1" applyFont="1" applyFill="1" applyBorder="1" applyAlignment="1">
      <alignment horizontal="center" vertical="center" wrapText="1"/>
    </xf>
    <xf numFmtId="0" fontId="11" fillId="0" borderId="115" xfId="0" applyFont="1" applyFill="1" applyBorder="1" applyAlignment="1">
      <alignment horizontal="center" vertical="center" wrapText="1"/>
    </xf>
    <xf numFmtId="4" fontId="13" fillId="2" borderId="70" xfId="0" applyNumberFormat="1" applyFont="1" applyFill="1" applyBorder="1" applyAlignment="1">
      <alignment horizontal="center" vertical="center" wrapText="1"/>
    </xf>
    <xf numFmtId="4" fontId="13" fillId="2" borderId="45" xfId="0" applyNumberFormat="1" applyFont="1" applyFill="1" applyBorder="1" applyAlignment="1">
      <alignment horizontal="center" vertical="center" wrapText="1"/>
    </xf>
    <xf numFmtId="4" fontId="13" fillId="2" borderId="79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0" fontId="1" fillId="0" borderId="0" xfId="4" applyFont="1" applyAlignment="1">
      <alignment horizontal="right"/>
    </xf>
    <xf numFmtId="0" fontId="33" fillId="0" borderId="0" xfId="0" applyFont="1" applyFill="1" applyAlignment="1">
      <alignment horizontal="right"/>
    </xf>
    <xf numFmtId="0" fontId="34" fillId="0" borderId="0" xfId="4" applyFont="1" applyFill="1" applyAlignment="1">
      <alignment horizontal="center"/>
    </xf>
    <xf numFmtId="3" fontId="34" fillId="0" borderId="0" xfId="4" applyNumberFormat="1" applyFont="1"/>
    <xf numFmtId="0" fontId="34" fillId="0" borderId="0" xfId="4" applyFont="1"/>
    <xf numFmtId="0" fontId="34" fillId="0" borderId="0" xfId="4" applyFont="1" applyFill="1" applyAlignment="1">
      <alignment vertical="center" wrapText="1"/>
    </xf>
    <xf numFmtId="3" fontId="34" fillId="0" borderId="0" xfId="4" applyNumberFormat="1" applyFont="1" applyFill="1" applyAlignment="1">
      <alignment horizontal="center" vertical="center"/>
    </xf>
    <xf numFmtId="0" fontId="34" fillId="0" borderId="0" xfId="4" applyFont="1" applyAlignment="1">
      <alignment vertical="center"/>
    </xf>
    <xf numFmtId="0" fontId="28" fillId="0" borderId="17" xfId="4" applyFont="1" applyFill="1" applyBorder="1" applyAlignment="1">
      <alignment horizontal="center" vertical="center"/>
    </xf>
    <xf numFmtId="0" fontId="28" fillId="0" borderId="104" xfId="4" applyFont="1" applyFill="1" applyBorder="1" applyAlignment="1">
      <alignment horizontal="center" vertical="center"/>
    </xf>
    <xf numFmtId="0" fontId="28" fillId="0" borderId="117" xfId="4" applyFont="1" applyFill="1" applyBorder="1" applyAlignment="1">
      <alignment horizontal="center" vertical="center"/>
    </xf>
    <xf numFmtId="0" fontId="27" fillId="0" borderId="0" xfId="4" applyFont="1" applyAlignment="1">
      <alignment horizontal="center"/>
    </xf>
    <xf numFmtId="0" fontId="1" fillId="0" borderId="19" xfId="4" applyFont="1" applyFill="1" applyBorder="1" applyAlignment="1">
      <alignment horizontal="center" vertical="center" wrapText="1"/>
    </xf>
    <xf numFmtId="0" fontId="1" fillId="0" borderId="22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84" xfId="4" applyFont="1" applyFill="1" applyBorder="1" applyAlignment="1">
      <alignment horizontal="center" vertical="center" wrapText="1"/>
    </xf>
    <xf numFmtId="0" fontId="1" fillId="0" borderId="80" xfId="4" applyFont="1" applyFill="1" applyBorder="1" applyAlignment="1">
      <alignment horizontal="center" vertical="center"/>
    </xf>
    <xf numFmtId="0" fontId="1" fillId="0" borderId="85" xfId="4" applyFont="1" applyFill="1" applyBorder="1" applyAlignment="1">
      <alignment horizontal="center" vertical="center"/>
    </xf>
    <xf numFmtId="0" fontId="28" fillId="0" borderId="80" xfId="4" applyFont="1" applyFill="1" applyBorder="1" applyAlignment="1">
      <alignment horizontal="center" vertical="center"/>
    </xf>
    <xf numFmtId="0" fontId="28" fillId="0" borderId="85" xfId="4" applyFont="1" applyFill="1" applyBorder="1" applyAlignment="1">
      <alignment horizontal="center" vertical="center"/>
    </xf>
    <xf numFmtId="3" fontId="1" fillId="0" borderId="80" xfId="4" applyNumberFormat="1" applyFont="1" applyFill="1" applyBorder="1" applyAlignment="1">
      <alignment horizontal="center" vertical="center"/>
    </xf>
    <xf numFmtId="3" fontId="1" fillId="0" borderId="85" xfId="4" applyNumberFormat="1" applyFont="1" applyFill="1" applyBorder="1" applyAlignment="1">
      <alignment horizontal="center" vertical="center"/>
    </xf>
    <xf numFmtId="0" fontId="1" fillId="0" borderId="80" xfId="4" applyFont="1" applyFill="1" applyBorder="1" applyAlignment="1">
      <alignment horizontal="center" vertical="center" wrapText="1"/>
    </xf>
    <xf numFmtId="0" fontId="1" fillId="0" borderId="85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86" xfId="4" applyFont="1" applyFill="1" applyBorder="1" applyAlignment="1">
      <alignment horizontal="center" vertical="center" wrapText="1"/>
    </xf>
    <xf numFmtId="0" fontId="1" fillId="0" borderId="76" xfId="4" applyFont="1" applyFill="1" applyBorder="1" applyAlignment="1">
      <alignment horizontal="center" vertical="center" wrapText="1"/>
    </xf>
    <xf numFmtId="0" fontId="1" fillId="0" borderId="87" xfId="4" applyFont="1" applyFill="1" applyBorder="1" applyAlignment="1">
      <alignment horizontal="center" vertical="center" wrapText="1"/>
    </xf>
    <xf numFmtId="49" fontId="31" fillId="0" borderId="0" xfId="0" applyNumberFormat="1" applyFont="1" applyFill="1" applyAlignment="1">
      <alignment horizontal="left" vertical="center" wrapText="1"/>
    </xf>
    <xf numFmtId="0" fontId="20" fillId="0" borderId="0" xfId="0" applyFont="1" applyFill="1" applyAlignment="1">
      <alignment horizontal="justify" wrapText="1"/>
    </xf>
    <xf numFmtId="49" fontId="20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49" fontId="19" fillId="0" borderId="68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 wrapText="1"/>
    </xf>
    <xf numFmtId="0" fontId="21" fillId="0" borderId="0" xfId="0" applyNumberFormat="1" applyFont="1" applyFill="1" applyAlignment="1">
      <alignment horizontal="justify" wrapText="1"/>
    </xf>
    <xf numFmtId="49" fontId="26" fillId="0" borderId="118" xfId="0" applyNumberFormat="1" applyFont="1" applyFill="1" applyBorder="1" applyAlignment="1">
      <alignment wrapText="1"/>
    </xf>
    <xf numFmtId="0" fontId="0" fillId="0" borderId="118" xfId="0" applyBorder="1" applyAlignment="1">
      <alignment wrapText="1"/>
    </xf>
    <xf numFmtId="0" fontId="9" fillId="0" borderId="53" xfId="0" applyFont="1" applyFill="1" applyBorder="1" applyAlignment="1">
      <alignment horizontal="left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9" fillId="0" borderId="11" xfId="0" applyNumberFormat="1" applyFont="1" applyFill="1" applyBorder="1" applyAlignment="1">
      <alignment horizontal="center" vertical="center" wrapText="1"/>
    </xf>
    <xf numFmtId="3" fontId="9" fillId="0" borderId="28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0" fontId="9" fillId="0" borderId="42" xfId="0" applyFont="1" applyFill="1" applyBorder="1" applyAlignment="1">
      <alignment horizontal="left" vertical="center" wrapText="1"/>
    </xf>
    <xf numFmtId="0" fontId="9" fillId="0" borderId="43" xfId="0" applyFont="1" applyFill="1" applyBorder="1" applyAlignment="1">
      <alignment horizontal="left" vertical="center" wrapText="1"/>
    </xf>
    <xf numFmtId="3" fontId="9" fillId="0" borderId="44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3" fontId="9" fillId="0" borderId="48" xfId="0" applyNumberFormat="1" applyFont="1" applyFill="1" applyBorder="1" applyAlignment="1">
      <alignment horizontal="center" vertical="center" wrapText="1"/>
    </xf>
    <xf numFmtId="4" fontId="9" fillId="0" borderId="42" xfId="0" applyNumberFormat="1" applyFont="1" applyFill="1" applyBorder="1" applyAlignment="1">
      <alignment horizontal="center" vertical="center" wrapText="1"/>
    </xf>
    <xf numFmtId="4" fontId="9" fillId="0" borderId="46" xfId="0" applyNumberFormat="1" applyFont="1" applyFill="1" applyBorder="1" applyAlignment="1">
      <alignment horizontal="center" vertical="center" wrapText="1"/>
    </xf>
    <xf numFmtId="4" fontId="9" fillId="0" borderId="47" xfId="0" applyNumberFormat="1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left" vertical="center" wrapText="1"/>
    </xf>
    <xf numFmtId="3" fontId="9" fillId="0" borderId="54" xfId="0" applyNumberFormat="1" applyFont="1" applyFill="1" applyBorder="1" applyAlignment="1">
      <alignment horizontal="center" vertical="center" wrapText="1"/>
    </xf>
    <xf numFmtId="3" fontId="9" fillId="0" borderId="95" xfId="0" applyNumberFormat="1" applyFont="1" applyFill="1" applyBorder="1" applyAlignment="1">
      <alignment horizontal="center" vertical="center" wrapText="1"/>
    </xf>
    <xf numFmtId="3" fontId="9" fillId="0" borderId="67" xfId="0" applyNumberFormat="1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3" fontId="14" fillId="0" borderId="44" xfId="0" applyNumberFormat="1" applyFont="1" applyFill="1" applyBorder="1" applyAlignment="1">
      <alignment horizontal="center" vertical="center" wrapText="1"/>
    </xf>
    <xf numFmtId="3" fontId="14" fillId="0" borderId="20" xfId="0" applyNumberFormat="1" applyFont="1" applyFill="1" applyBorder="1" applyAlignment="1">
      <alignment horizontal="center" vertical="center" wrapText="1"/>
    </xf>
    <xf numFmtId="3" fontId="14" fillId="0" borderId="48" xfId="0" applyNumberFormat="1" applyFont="1" applyFill="1" applyBorder="1" applyAlignment="1">
      <alignment horizontal="center" vertical="center" wrapText="1"/>
    </xf>
    <xf numFmtId="4" fontId="14" fillId="0" borderId="42" xfId="0" applyNumberFormat="1" applyFont="1" applyFill="1" applyBorder="1" applyAlignment="1">
      <alignment horizontal="center" vertical="center" wrapText="1"/>
    </xf>
    <xf numFmtId="4" fontId="14" fillId="0" borderId="46" xfId="0" applyNumberFormat="1" applyFont="1" applyFill="1" applyBorder="1" applyAlignment="1">
      <alignment horizontal="center" vertical="center" wrapText="1"/>
    </xf>
    <xf numFmtId="4" fontId="14" fillId="0" borderId="47" xfId="0" applyNumberFormat="1" applyFont="1" applyFill="1" applyBorder="1" applyAlignment="1">
      <alignment horizontal="center" vertical="center" wrapText="1"/>
    </xf>
    <xf numFmtId="3" fontId="14" fillId="0" borderId="51" xfId="0" applyNumberFormat="1" applyFont="1" applyFill="1" applyBorder="1" applyAlignment="1">
      <alignment horizontal="center" vertical="center" wrapText="1"/>
    </xf>
    <xf numFmtId="3" fontId="14" fillId="0" borderId="15" xfId="0" applyNumberFormat="1" applyFont="1" applyFill="1" applyBorder="1" applyAlignment="1">
      <alignment horizontal="center" vertical="center" wrapText="1"/>
    </xf>
    <xf numFmtId="3" fontId="14" fillId="0" borderId="26" xfId="0" applyNumberFormat="1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left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51" xfId="0" applyNumberFormat="1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4" fontId="9" fillId="0" borderId="26" xfId="0" applyNumberFormat="1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left" vertical="center" wrapText="1"/>
    </xf>
    <xf numFmtId="0" fontId="14" fillId="0" borderId="58" xfId="0" applyFont="1" applyFill="1" applyBorder="1" applyAlignment="1">
      <alignment horizontal="left" vertical="center" wrapText="1"/>
    </xf>
    <xf numFmtId="4" fontId="14" fillId="0" borderId="59" xfId="0" applyNumberFormat="1" applyFont="1" applyFill="1" applyBorder="1" applyAlignment="1">
      <alignment horizontal="center" vertical="center" wrapText="1"/>
    </xf>
    <xf numFmtId="4" fontId="14" fillId="0" borderId="60" xfId="0" applyNumberFormat="1" applyFont="1" applyFill="1" applyBorder="1" applyAlignment="1">
      <alignment horizontal="center" vertical="center" wrapText="1"/>
    </xf>
    <xf numFmtId="4" fontId="14" fillId="0" borderId="6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49" fontId="9" fillId="0" borderId="34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9" fillId="0" borderId="7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82" xfId="0" applyFont="1" applyFill="1" applyBorder="1" applyAlignment="1">
      <alignment horizontal="center" vertical="center" wrapText="1"/>
    </xf>
    <xf numFmtId="0" fontId="9" fillId="0" borderId="112" xfId="0" applyFont="1" applyFill="1" applyBorder="1" applyAlignment="1">
      <alignment horizontal="center" vertical="center" wrapText="1"/>
    </xf>
    <xf numFmtId="0" fontId="9" fillId="0" borderId="114" xfId="0" applyFont="1" applyFill="1" applyBorder="1" applyAlignment="1">
      <alignment horizontal="center" vertical="center" wrapText="1"/>
    </xf>
    <xf numFmtId="0" fontId="9" fillId="0" borderId="116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2" fontId="12" fillId="0" borderId="34" xfId="0" applyNumberFormat="1" applyFont="1" applyFill="1" applyBorder="1" applyAlignment="1">
      <alignment horizontal="center" vertical="center"/>
    </xf>
    <xf numFmtId="2" fontId="12" fillId="0" borderId="35" xfId="0" applyNumberFormat="1" applyFont="1" applyFill="1" applyBorder="1" applyAlignment="1">
      <alignment horizontal="center" vertical="center"/>
    </xf>
    <xf numFmtId="2" fontId="12" fillId="0" borderId="33" xfId="0" applyNumberFormat="1" applyFont="1" applyFill="1" applyBorder="1" applyAlignment="1">
      <alignment horizontal="center" vertical="center"/>
    </xf>
    <xf numFmtId="0" fontId="9" fillId="0" borderId="107" xfId="0" applyFont="1" applyFill="1" applyBorder="1" applyAlignment="1">
      <alignment horizontal="left" vertical="center" wrapText="1"/>
    </xf>
    <xf numFmtId="0" fontId="9" fillId="0" borderId="108" xfId="0" applyFont="1" applyFill="1" applyBorder="1" applyAlignment="1">
      <alignment horizontal="left" vertical="center" wrapText="1"/>
    </xf>
    <xf numFmtId="0" fontId="9" fillId="0" borderId="113" xfId="0" applyFont="1" applyFill="1" applyBorder="1" applyAlignment="1">
      <alignment horizontal="center" vertical="center" wrapText="1"/>
    </xf>
    <xf numFmtId="0" fontId="9" fillId="0" borderId="110" xfId="0" applyFont="1" applyFill="1" applyBorder="1" applyAlignment="1">
      <alignment horizontal="center" vertical="center" wrapText="1"/>
    </xf>
    <xf numFmtId="0" fontId="9" fillId="0" borderId="11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3" fontId="9" fillId="0" borderId="37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106" xfId="0" applyNumberFormat="1" applyFont="1" applyFill="1" applyBorder="1" applyAlignment="1">
      <alignment horizontal="center" vertical="center" wrapText="1"/>
    </xf>
    <xf numFmtId="0" fontId="9" fillId="0" borderId="91" xfId="0" applyFont="1" applyFill="1" applyBorder="1" applyAlignment="1">
      <alignment horizontal="left" vertical="center" wrapText="1"/>
    </xf>
    <xf numFmtId="0" fontId="9" fillId="0" borderId="92" xfId="0" applyFont="1" applyFill="1" applyBorder="1" applyAlignment="1">
      <alignment horizontal="left" vertical="center" wrapText="1"/>
    </xf>
    <xf numFmtId="0" fontId="9" fillId="0" borderId="93" xfId="0" applyFont="1" applyFill="1" applyBorder="1" applyAlignment="1">
      <alignment horizontal="center" vertical="center" wrapText="1"/>
    </xf>
    <xf numFmtId="0" fontId="9" fillId="0" borderId="89" xfId="0" applyFont="1" applyFill="1" applyBorder="1" applyAlignment="1">
      <alignment horizontal="center" vertical="center" wrapText="1"/>
    </xf>
    <xf numFmtId="0" fontId="9" fillId="0" borderId="88" xfId="0" applyFont="1" applyFill="1" applyBorder="1" applyAlignment="1">
      <alignment horizontal="center" vertical="center" wrapText="1"/>
    </xf>
    <xf numFmtId="0" fontId="9" fillId="0" borderId="90" xfId="0" applyFont="1" applyFill="1" applyBorder="1" applyAlignment="1">
      <alignment horizontal="center" vertical="center" wrapText="1"/>
    </xf>
    <xf numFmtId="4" fontId="9" fillId="0" borderId="39" xfId="0" applyNumberFormat="1" applyFont="1" applyFill="1" applyBorder="1" applyAlignment="1">
      <alignment horizontal="center" vertical="center" wrapText="1"/>
    </xf>
    <xf numFmtId="4" fontId="9" fillId="0" borderId="40" xfId="0" applyNumberFormat="1" applyFont="1" applyFill="1" applyBorder="1" applyAlignment="1">
      <alignment horizontal="center" vertical="center" wrapText="1"/>
    </xf>
    <xf numFmtId="4" fontId="9" fillId="0" borderId="41" xfId="0" applyNumberFormat="1" applyFont="1" applyFill="1" applyBorder="1" applyAlignment="1">
      <alignment horizontal="center" vertical="center" wrapText="1"/>
    </xf>
    <xf numFmtId="0" fontId="14" fillId="0" borderId="95" xfId="0" applyFont="1" applyFill="1" applyBorder="1" applyAlignment="1">
      <alignment horizontal="left" vertical="center" wrapText="1"/>
    </xf>
    <xf numFmtId="0" fontId="14" fillId="0" borderId="96" xfId="0" applyFont="1" applyFill="1" applyBorder="1" applyAlignment="1">
      <alignment horizontal="left" vertical="center" wrapText="1"/>
    </xf>
    <xf numFmtId="3" fontId="14" fillId="0" borderId="54" xfId="0" applyNumberFormat="1" applyFont="1" applyFill="1" applyBorder="1" applyAlignment="1">
      <alignment horizontal="center" vertical="center" wrapText="1"/>
    </xf>
    <xf numFmtId="3" fontId="14" fillId="0" borderId="95" xfId="0" applyNumberFormat="1" applyFont="1" applyFill="1" applyBorder="1" applyAlignment="1">
      <alignment horizontal="center" vertical="center" wrapText="1"/>
    </xf>
    <xf numFmtId="4" fontId="14" fillId="0" borderId="101" xfId="0" applyNumberFormat="1" applyFont="1" applyFill="1" applyBorder="1" applyAlignment="1">
      <alignment horizontal="center" vertical="center" wrapText="1"/>
    </xf>
    <xf numFmtId="4" fontId="14" fillId="0" borderId="102" xfId="0" applyNumberFormat="1" applyFont="1" applyFill="1" applyBorder="1" applyAlignment="1">
      <alignment horizontal="center" vertical="center" wrapText="1"/>
    </xf>
    <xf numFmtId="4" fontId="14" fillId="0" borderId="103" xfId="0" applyNumberFormat="1" applyFont="1" applyFill="1" applyBorder="1" applyAlignment="1">
      <alignment horizontal="center" vertical="center" wrapText="1"/>
    </xf>
    <xf numFmtId="0" fontId="9" fillId="0" borderId="97" xfId="0" applyFont="1" applyFill="1" applyBorder="1" applyAlignment="1">
      <alignment horizontal="left" vertical="center" wrapText="1"/>
    </xf>
    <xf numFmtId="0" fontId="9" fillId="0" borderId="98" xfId="0" applyFont="1" applyFill="1" applyBorder="1" applyAlignment="1">
      <alignment horizontal="left" vertical="center" wrapText="1"/>
    </xf>
    <xf numFmtId="3" fontId="9" fillId="0" borderId="75" xfId="0" applyNumberFormat="1" applyFont="1" applyFill="1" applyBorder="1" applyAlignment="1">
      <alignment horizontal="center" vertical="center" wrapText="1"/>
    </xf>
    <xf numFmtId="3" fontId="9" fillId="0" borderId="87" xfId="0" applyNumberFormat="1" applyFont="1" applyFill="1" applyBorder="1" applyAlignment="1">
      <alignment horizontal="center" vertical="center" wrapText="1"/>
    </xf>
    <xf numFmtId="4" fontId="9" fillId="0" borderId="99" xfId="0" applyNumberFormat="1" applyFont="1" applyFill="1" applyBorder="1" applyAlignment="1">
      <alignment horizontal="center" vertical="center" wrapText="1"/>
    </xf>
    <xf numFmtId="4" fontId="9" fillId="0" borderId="87" xfId="0" applyNumberFormat="1" applyFont="1" applyFill="1" applyBorder="1" applyAlignment="1">
      <alignment horizontal="center" vertical="center" wrapText="1"/>
    </xf>
    <xf numFmtId="4" fontId="9" fillId="0" borderId="100" xfId="0" applyNumberFormat="1" applyFont="1" applyFill="1" applyBorder="1" applyAlignment="1">
      <alignment horizontal="center" vertical="center" wrapText="1"/>
    </xf>
    <xf numFmtId="1" fontId="12" fillId="0" borderId="34" xfId="0" applyNumberFormat="1" applyFont="1" applyFill="1" applyBorder="1" applyAlignment="1">
      <alignment horizontal="center" vertical="center"/>
    </xf>
    <xf numFmtId="1" fontId="12" fillId="0" borderId="35" xfId="0" applyNumberFormat="1" applyFont="1" applyFill="1" applyBorder="1" applyAlignment="1">
      <alignment horizontal="center" vertical="center"/>
    </xf>
    <xf numFmtId="1" fontId="12" fillId="0" borderId="33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 wrapText="1"/>
    </xf>
    <xf numFmtId="4" fontId="9" fillId="0" borderId="55" xfId="0" applyNumberFormat="1" applyFont="1" applyFill="1" applyBorder="1" applyAlignment="1">
      <alignment horizontal="center" vertical="center" wrapText="1"/>
    </xf>
    <xf numFmtId="4" fontId="9" fillId="0" borderId="56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/>
    </xf>
    <xf numFmtId="0" fontId="36" fillId="0" borderId="2" xfId="0" applyFont="1" applyFill="1" applyBorder="1" applyAlignment="1">
      <alignment horizontal="left"/>
    </xf>
    <xf numFmtId="0" fontId="36" fillId="0" borderId="3" xfId="0" applyFont="1" applyFill="1" applyBorder="1" applyAlignment="1">
      <alignment horizontal="left"/>
    </xf>
    <xf numFmtId="49" fontId="17" fillId="0" borderId="118" xfId="0" applyNumberFormat="1" applyFont="1" applyFill="1" applyBorder="1" applyAlignment="1">
      <alignment wrapText="1"/>
    </xf>
    <xf numFmtId="0" fontId="23" fillId="0" borderId="118" xfId="0" applyFont="1" applyBorder="1" applyAlignment="1">
      <alignment wrapText="1"/>
    </xf>
    <xf numFmtId="49" fontId="19" fillId="0" borderId="0" xfId="0" applyNumberFormat="1" applyFont="1" applyFill="1" applyBorder="1" applyAlignment="1">
      <alignment horizontal="left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11" xfId="0" applyFont="1" applyBorder="1" applyAlignment="1">
      <alignment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7" fillId="0" borderId="11" xfId="0" applyFont="1" applyBorder="1" applyAlignment="1">
      <alignment horizontal="center" vertical="center"/>
    </xf>
    <xf numFmtId="0" fontId="39" fillId="0" borderId="0" xfId="0" applyFont="1" applyFill="1" applyAlignment="1">
      <alignment horizontal="center"/>
    </xf>
    <xf numFmtId="0" fontId="40" fillId="0" borderId="0" xfId="0" applyFont="1" applyAlignment="1">
      <alignment horizontal="center"/>
    </xf>
    <xf numFmtId="0" fontId="41" fillId="0" borderId="0" xfId="0" applyFont="1" applyAlignment="1">
      <alignment horizontal="left" vertical="center"/>
    </xf>
    <xf numFmtId="0" fontId="41" fillId="0" borderId="11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0" fontId="41" fillId="0" borderId="11" xfId="0" applyFont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4" fillId="0" borderId="118" xfId="4" applyFont="1" applyFill="1" applyBorder="1" applyAlignment="1">
      <alignment horizontal="left"/>
    </xf>
    <xf numFmtId="0" fontId="34" fillId="0" borderId="118" xfId="4" applyFont="1" applyFill="1" applyBorder="1" applyAlignment="1">
      <alignment horizontal="center"/>
    </xf>
    <xf numFmtId="0" fontId="35" fillId="0" borderId="118" xfId="4" applyFont="1" applyBorder="1"/>
  </cellXfs>
  <cellStyles count="5">
    <cellStyle name="Обычный" xfId="0" builtinId="0"/>
    <cellStyle name="Обычный 2" xfId="1"/>
    <cellStyle name="Обычный_Пример свода" xfId="4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51"/>
  <sheetViews>
    <sheetView view="pageBreakPreview" zoomScaleNormal="100" workbookViewId="0">
      <selection activeCell="I22" sqref="I22"/>
    </sheetView>
  </sheetViews>
  <sheetFormatPr defaultRowHeight="12.75" x14ac:dyDescent="0.2"/>
  <cols>
    <col min="1" max="1" width="4.85546875" style="84" customWidth="1"/>
    <col min="2" max="2" width="16" style="74" customWidth="1"/>
    <col min="3" max="3" width="8.5703125" style="84" customWidth="1"/>
    <col min="4" max="4" width="22.42578125" style="82" customWidth="1"/>
    <col min="5" max="5" width="8" style="83" customWidth="1"/>
    <col min="6" max="7" width="3.85546875" style="73" hidden="1" customWidth="1"/>
    <col min="8" max="8" width="8" style="73" hidden="1" customWidth="1"/>
    <col min="9" max="14" width="10.85546875" style="73" customWidth="1"/>
    <col min="15" max="15" width="7.5703125" style="73" customWidth="1"/>
    <col min="16" max="17" width="10.85546875" style="73" customWidth="1"/>
    <col min="18" max="18" width="12.28515625" style="73" customWidth="1"/>
    <col min="19" max="19" width="15.7109375" style="73" customWidth="1"/>
    <col min="20" max="20" width="14.140625" style="73" customWidth="1"/>
    <col min="21" max="21" width="15.5703125" style="73" customWidth="1"/>
    <col min="22" max="22" width="18.85546875" style="73" customWidth="1"/>
    <col min="23" max="23" width="13.5703125" style="73" customWidth="1"/>
    <col min="24" max="24" width="16.85546875" style="73" customWidth="1"/>
    <col min="25" max="257" width="9.140625" style="73"/>
    <col min="258" max="258" width="4.85546875" style="73" customWidth="1"/>
    <col min="259" max="259" width="18.28515625" style="73" customWidth="1"/>
    <col min="260" max="260" width="8.5703125" style="73" customWidth="1"/>
    <col min="261" max="261" width="21.85546875" style="73" customWidth="1"/>
    <col min="262" max="262" width="8" style="73" customWidth="1"/>
    <col min="263" max="265" width="9.140625" style="73" hidden="1" customWidth="1"/>
    <col min="266" max="270" width="10.85546875" style="73" customWidth="1"/>
    <col min="271" max="271" width="7.5703125" style="73" customWidth="1"/>
    <col min="272" max="272" width="10.85546875" style="73" customWidth="1"/>
    <col min="273" max="273" width="12.28515625" style="73" customWidth="1"/>
    <col min="274" max="274" width="13.42578125" style="73" customWidth="1"/>
    <col min="275" max="275" width="13.5703125" style="73" customWidth="1"/>
    <col min="276" max="276" width="14" style="73" customWidth="1"/>
    <col min="277" max="278" width="7.42578125" style="73" customWidth="1"/>
    <col min="279" max="513" width="9.140625" style="73"/>
    <col min="514" max="514" width="4.85546875" style="73" customWidth="1"/>
    <col min="515" max="515" width="18.28515625" style="73" customWidth="1"/>
    <col min="516" max="516" width="8.5703125" style="73" customWidth="1"/>
    <col min="517" max="517" width="21.85546875" style="73" customWidth="1"/>
    <col min="518" max="518" width="8" style="73" customWidth="1"/>
    <col min="519" max="521" width="9.140625" style="73" hidden="1" customWidth="1"/>
    <col min="522" max="526" width="10.85546875" style="73" customWidth="1"/>
    <col min="527" max="527" width="7.5703125" style="73" customWidth="1"/>
    <col min="528" max="528" width="10.85546875" style="73" customWidth="1"/>
    <col min="529" max="529" width="12.28515625" style="73" customWidth="1"/>
    <col min="530" max="530" width="13.42578125" style="73" customWidth="1"/>
    <col min="531" max="531" width="13.5703125" style="73" customWidth="1"/>
    <col min="532" max="532" width="14" style="73" customWidth="1"/>
    <col min="533" max="534" width="7.42578125" style="73" customWidth="1"/>
    <col min="535" max="769" width="9.140625" style="73"/>
    <col min="770" max="770" width="4.85546875" style="73" customWidth="1"/>
    <col min="771" max="771" width="18.28515625" style="73" customWidth="1"/>
    <col min="772" max="772" width="8.5703125" style="73" customWidth="1"/>
    <col min="773" max="773" width="21.85546875" style="73" customWidth="1"/>
    <col min="774" max="774" width="8" style="73" customWidth="1"/>
    <col min="775" max="777" width="9.140625" style="73" hidden="1" customWidth="1"/>
    <col min="778" max="782" width="10.85546875" style="73" customWidth="1"/>
    <col min="783" max="783" width="7.5703125" style="73" customWidth="1"/>
    <col min="784" max="784" width="10.85546875" style="73" customWidth="1"/>
    <col min="785" max="785" width="12.28515625" style="73" customWidth="1"/>
    <col min="786" max="786" width="13.42578125" style="73" customWidth="1"/>
    <col min="787" max="787" width="13.5703125" style="73" customWidth="1"/>
    <col min="788" max="788" width="14" style="73" customWidth="1"/>
    <col min="789" max="790" width="7.42578125" style="73" customWidth="1"/>
    <col min="791" max="1025" width="9.140625" style="73"/>
    <col min="1026" max="1026" width="4.85546875" style="73" customWidth="1"/>
    <col min="1027" max="1027" width="18.28515625" style="73" customWidth="1"/>
    <col min="1028" max="1028" width="8.5703125" style="73" customWidth="1"/>
    <col min="1029" max="1029" width="21.85546875" style="73" customWidth="1"/>
    <col min="1030" max="1030" width="8" style="73" customWidth="1"/>
    <col min="1031" max="1033" width="9.140625" style="73" hidden="1" customWidth="1"/>
    <col min="1034" max="1038" width="10.85546875" style="73" customWidth="1"/>
    <col min="1039" max="1039" width="7.5703125" style="73" customWidth="1"/>
    <col min="1040" max="1040" width="10.85546875" style="73" customWidth="1"/>
    <col min="1041" max="1041" width="12.28515625" style="73" customWidth="1"/>
    <col min="1042" max="1042" width="13.42578125" style="73" customWidth="1"/>
    <col min="1043" max="1043" width="13.5703125" style="73" customWidth="1"/>
    <col min="1044" max="1044" width="14" style="73" customWidth="1"/>
    <col min="1045" max="1046" width="7.42578125" style="73" customWidth="1"/>
    <col min="1047" max="1281" width="9.140625" style="73"/>
    <col min="1282" max="1282" width="4.85546875" style="73" customWidth="1"/>
    <col min="1283" max="1283" width="18.28515625" style="73" customWidth="1"/>
    <col min="1284" max="1284" width="8.5703125" style="73" customWidth="1"/>
    <col min="1285" max="1285" width="21.85546875" style="73" customWidth="1"/>
    <col min="1286" max="1286" width="8" style="73" customWidth="1"/>
    <col min="1287" max="1289" width="9.140625" style="73" hidden="1" customWidth="1"/>
    <col min="1290" max="1294" width="10.85546875" style="73" customWidth="1"/>
    <col min="1295" max="1295" width="7.5703125" style="73" customWidth="1"/>
    <col min="1296" max="1296" width="10.85546875" style="73" customWidth="1"/>
    <col min="1297" max="1297" width="12.28515625" style="73" customWidth="1"/>
    <col min="1298" max="1298" width="13.42578125" style="73" customWidth="1"/>
    <col min="1299" max="1299" width="13.5703125" style="73" customWidth="1"/>
    <col min="1300" max="1300" width="14" style="73" customWidth="1"/>
    <col min="1301" max="1302" width="7.42578125" style="73" customWidth="1"/>
    <col min="1303" max="1537" width="9.140625" style="73"/>
    <col min="1538" max="1538" width="4.85546875" style="73" customWidth="1"/>
    <col min="1539" max="1539" width="18.28515625" style="73" customWidth="1"/>
    <col min="1540" max="1540" width="8.5703125" style="73" customWidth="1"/>
    <col min="1541" max="1541" width="21.85546875" style="73" customWidth="1"/>
    <col min="1542" max="1542" width="8" style="73" customWidth="1"/>
    <col min="1543" max="1545" width="9.140625" style="73" hidden="1" customWidth="1"/>
    <col min="1546" max="1550" width="10.85546875" style="73" customWidth="1"/>
    <col min="1551" max="1551" width="7.5703125" style="73" customWidth="1"/>
    <col min="1552" max="1552" width="10.85546875" style="73" customWidth="1"/>
    <col min="1553" max="1553" width="12.28515625" style="73" customWidth="1"/>
    <col min="1554" max="1554" width="13.42578125" style="73" customWidth="1"/>
    <col min="1555" max="1555" width="13.5703125" style="73" customWidth="1"/>
    <col min="1556" max="1556" width="14" style="73" customWidth="1"/>
    <col min="1557" max="1558" width="7.42578125" style="73" customWidth="1"/>
    <col min="1559" max="1793" width="9.140625" style="73"/>
    <col min="1794" max="1794" width="4.85546875" style="73" customWidth="1"/>
    <col min="1795" max="1795" width="18.28515625" style="73" customWidth="1"/>
    <col min="1796" max="1796" width="8.5703125" style="73" customWidth="1"/>
    <col min="1797" max="1797" width="21.85546875" style="73" customWidth="1"/>
    <col min="1798" max="1798" width="8" style="73" customWidth="1"/>
    <col min="1799" max="1801" width="9.140625" style="73" hidden="1" customWidth="1"/>
    <col min="1802" max="1806" width="10.85546875" style="73" customWidth="1"/>
    <col min="1807" max="1807" width="7.5703125" style="73" customWidth="1"/>
    <col min="1808" max="1808" width="10.85546875" style="73" customWidth="1"/>
    <col min="1809" max="1809" width="12.28515625" style="73" customWidth="1"/>
    <col min="1810" max="1810" width="13.42578125" style="73" customWidth="1"/>
    <col min="1811" max="1811" width="13.5703125" style="73" customWidth="1"/>
    <col min="1812" max="1812" width="14" style="73" customWidth="1"/>
    <col min="1813" max="1814" width="7.42578125" style="73" customWidth="1"/>
    <col min="1815" max="2049" width="9.140625" style="73"/>
    <col min="2050" max="2050" width="4.85546875" style="73" customWidth="1"/>
    <col min="2051" max="2051" width="18.28515625" style="73" customWidth="1"/>
    <col min="2052" max="2052" width="8.5703125" style="73" customWidth="1"/>
    <col min="2053" max="2053" width="21.85546875" style="73" customWidth="1"/>
    <col min="2054" max="2054" width="8" style="73" customWidth="1"/>
    <col min="2055" max="2057" width="9.140625" style="73" hidden="1" customWidth="1"/>
    <col min="2058" max="2062" width="10.85546875" style="73" customWidth="1"/>
    <col min="2063" max="2063" width="7.5703125" style="73" customWidth="1"/>
    <col min="2064" max="2064" width="10.85546875" style="73" customWidth="1"/>
    <col min="2065" max="2065" width="12.28515625" style="73" customWidth="1"/>
    <col min="2066" max="2066" width="13.42578125" style="73" customWidth="1"/>
    <col min="2067" max="2067" width="13.5703125" style="73" customWidth="1"/>
    <col min="2068" max="2068" width="14" style="73" customWidth="1"/>
    <col min="2069" max="2070" width="7.42578125" style="73" customWidth="1"/>
    <col min="2071" max="2305" width="9.140625" style="73"/>
    <col min="2306" max="2306" width="4.85546875" style="73" customWidth="1"/>
    <col min="2307" max="2307" width="18.28515625" style="73" customWidth="1"/>
    <col min="2308" max="2308" width="8.5703125" style="73" customWidth="1"/>
    <col min="2309" max="2309" width="21.85546875" style="73" customWidth="1"/>
    <col min="2310" max="2310" width="8" style="73" customWidth="1"/>
    <col min="2311" max="2313" width="9.140625" style="73" hidden="1" customWidth="1"/>
    <col min="2314" max="2318" width="10.85546875" style="73" customWidth="1"/>
    <col min="2319" max="2319" width="7.5703125" style="73" customWidth="1"/>
    <col min="2320" max="2320" width="10.85546875" style="73" customWidth="1"/>
    <col min="2321" max="2321" width="12.28515625" style="73" customWidth="1"/>
    <col min="2322" max="2322" width="13.42578125" style="73" customWidth="1"/>
    <col min="2323" max="2323" width="13.5703125" style="73" customWidth="1"/>
    <col min="2324" max="2324" width="14" style="73" customWidth="1"/>
    <col min="2325" max="2326" width="7.42578125" style="73" customWidth="1"/>
    <col min="2327" max="2561" width="9.140625" style="73"/>
    <col min="2562" max="2562" width="4.85546875" style="73" customWidth="1"/>
    <col min="2563" max="2563" width="18.28515625" style="73" customWidth="1"/>
    <col min="2564" max="2564" width="8.5703125" style="73" customWidth="1"/>
    <col min="2565" max="2565" width="21.85546875" style="73" customWidth="1"/>
    <col min="2566" max="2566" width="8" style="73" customWidth="1"/>
    <col min="2567" max="2569" width="9.140625" style="73" hidden="1" customWidth="1"/>
    <col min="2570" max="2574" width="10.85546875" style="73" customWidth="1"/>
    <col min="2575" max="2575" width="7.5703125" style="73" customWidth="1"/>
    <col min="2576" max="2576" width="10.85546875" style="73" customWidth="1"/>
    <col min="2577" max="2577" width="12.28515625" style="73" customWidth="1"/>
    <col min="2578" max="2578" width="13.42578125" style="73" customWidth="1"/>
    <col min="2579" max="2579" width="13.5703125" style="73" customWidth="1"/>
    <col min="2580" max="2580" width="14" style="73" customWidth="1"/>
    <col min="2581" max="2582" width="7.42578125" style="73" customWidth="1"/>
    <col min="2583" max="2817" width="9.140625" style="73"/>
    <col min="2818" max="2818" width="4.85546875" style="73" customWidth="1"/>
    <col min="2819" max="2819" width="18.28515625" style="73" customWidth="1"/>
    <col min="2820" max="2820" width="8.5703125" style="73" customWidth="1"/>
    <col min="2821" max="2821" width="21.85546875" style="73" customWidth="1"/>
    <col min="2822" max="2822" width="8" style="73" customWidth="1"/>
    <col min="2823" max="2825" width="9.140625" style="73" hidden="1" customWidth="1"/>
    <col min="2826" max="2830" width="10.85546875" style="73" customWidth="1"/>
    <col min="2831" max="2831" width="7.5703125" style="73" customWidth="1"/>
    <col min="2832" max="2832" width="10.85546875" style="73" customWidth="1"/>
    <col min="2833" max="2833" width="12.28515625" style="73" customWidth="1"/>
    <col min="2834" max="2834" width="13.42578125" style="73" customWidth="1"/>
    <col min="2835" max="2835" width="13.5703125" style="73" customWidth="1"/>
    <col min="2836" max="2836" width="14" style="73" customWidth="1"/>
    <col min="2837" max="2838" width="7.42578125" style="73" customWidth="1"/>
    <col min="2839" max="3073" width="9.140625" style="73"/>
    <col min="3074" max="3074" width="4.85546875" style="73" customWidth="1"/>
    <col min="3075" max="3075" width="18.28515625" style="73" customWidth="1"/>
    <col min="3076" max="3076" width="8.5703125" style="73" customWidth="1"/>
    <col min="3077" max="3077" width="21.85546875" style="73" customWidth="1"/>
    <col min="3078" max="3078" width="8" style="73" customWidth="1"/>
    <col min="3079" max="3081" width="9.140625" style="73" hidden="1" customWidth="1"/>
    <col min="3082" max="3086" width="10.85546875" style="73" customWidth="1"/>
    <col min="3087" max="3087" width="7.5703125" style="73" customWidth="1"/>
    <col min="3088" max="3088" width="10.85546875" style="73" customWidth="1"/>
    <col min="3089" max="3089" width="12.28515625" style="73" customWidth="1"/>
    <col min="3090" max="3090" width="13.42578125" style="73" customWidth="1"/>
    <col min="3091" max="3091" width="13.5703125" style="73" customWidth="1"/>
    <col min="3092" max="3092" width="14" style="73" customWidth="1"/>
    <col min="3093" max="3094" width="7.42578125" style="73" customWidth="1"/>
    <col min="3095" max="3329" width="9.140625" style="73"/>
    <col min="3330" max="3330" width="4.85546875" style="73" customWidth="1"/>
    <col min="3331" max="3331" width="18.28515625" style="73" customWidth="1"/>
    <col min="3332" max="3332" width="8.5703125" style="73" customWidth="1"/>
    <col min="3333" max="3333" width="21.85546875" style="73" customWidth="1"/>
    <col min="3334" max="3334" width="8" style="73" customWidth="1"/>
    <col min="3335" max="3337" width="9.140625" style="73" hidden="1" customWidth="1"/>
    <col min="3338" max="3342" width="10.85546875" style="73" customWidth="1"/>
    <col min="3343" max="3343" width="7.5703125" style="73" customWidth="1"/>
    <col min="3344" max="3344" width="10.85546875" style="73" customWidth="1"/>
    <col min="3345" max="3345" width="12.28515625" style="73" customWidth="1"/>
    <col min="3346" max="3346" width="13.42578125" style="73" customWidth="1"/>
    <col min="3347" max="3347" width="13.5703125" style="73" customWidth="1"/>
    <col min="3348" max="3348" width="14" style="73" customWidth="1"/>
    <col min="3349" max="3350" width="7.42578125" style="73" customWidth="1"/>
    <col min="3351" max="3585" width="9.140625" style="73"/>
    <col min="3586" max="3586" width="4.85546875" style="73" customWidth="1"/>
    <col min="3587" max="3587" width="18.28515625" style="73" customWidth="1"/>
    <col min="3588" max="3588" width="8.5703125" style="73" customWidth="1"/>
    <col min="3589" max="3589" width="21.85546875" style="73" customWidth="1"/>
    <col min="3590" max="3590" width="8" style="73" customWidth="1"/>
    <col min="3591" max="3593" width="9.140625" style="73" hidden="1" customWidth="1"/>
    <col min="3594" max="3598" width="10.85546875" style="73" customWidth="1"/>
    <col min="3599" max="3599" width="7.5703125" style="73" customWidth="1"/>
    <col min="3600" max="3600" width="10.85546875" style="73" customWidth="1"/>
    <col min="3601" max="3601" width="12.28515625" style="73" customWidth="1"/>
    <col min="3602" max="3602" width="13.42578125" style="73" customWidth="1"/>
    <col min="3603" max="3603" width="13.5703125" style="73" customWidth="1"/>
    <col min="3604" max="3604" width="14" style="73" customWidth="1"/>
    <col min="3605" max="3606" width="7.42578125" style="73" customWidth="1"/>
    <col min="3607" max="3841" width="9.140625" style="73"/>
    <col min="3842" max="3842" width="4.85546875" style="73" customWidth="1"/>
    <col min="3843" max="3843" width="18.28515625" style="73" customWidth="1"/>
    <col min="3844" max="3844" width="8.5703125" style="73" customWidth="1"/>
    <col min="3845" max="3845" width="21.85546875" style="73" customWidth="1"/>
    <col min="3846" max="3846" width="8" style="73" customWidth="1"/>
    <col min="3847" max="3849" width="9.140625" style="73" hidden="1" customWidth="1"/>
    <col min="3850" max="3854" width="10.85546875" style="73" customWidth="1"/>
    <col min="3855" max="3855" width="7.5703125" style="73" customWidth="1"/>
    <col min="3856" max="3856" width="10.85546875" style="73" customWidth="1"/>
    <col min="3857" max="3857" width="12.28515625" style="73" customWidth="1"/>
    <col min="3858" max="3858" width="13.42578125" style="73" customWidth="1"/>
    <col min="3859" max="3859" width="13.5703125" style="73" customWidth="1"/>
    <col min="3860" max="3860" width="14" style="73" customWidth="1"/>
    <col min="3861" max="3862" width="7.42578125" style="73" customWidth="1"/>
    <col min="3863" max="4097" width="9.140625" style="73"/>
    <col min="4098" max="4098" width="4.85546875" style="73" customWidth="1"/>
    <col min="4099" max="4099" width="18.28515625" style="73" customWidth="1"/>
    <col min="4100" max="4100" width="8.5703125" style="73" customWidth="1"/>
    <col min="4101" max="4101" width="21.85546875" style="73" customWidth="1"/>
    <col min="4102" max="4102" width="8" style="73" customWidth="1"/>
    <col min="4103" max="4105" width="9.140625" style="73" hidden="1" customWidth="1"/>
    <col min="4106" max="4110" width="10.85546875" style="73" customWidth="1"/>
    <col min="4111" max="4111" width="7.5703125" style="73" customWidth="1"/>
    <col min="4112" max="4112" width="10.85546875" style="73" customWidth="1"/>
    <col min="4113" max="4113" width="12.28515625" style="73" customWidth="1"/>
    <col min="4114" max="4114" width="13.42578125" style="73" customWidth="1"/>
    <col min="4115" max="4115" width="13.5703125" style="73" customWidth="1"/>
    <col min="4116" max="4116" width="14" style="73" customWidth="1"/>
    <col min="4117" max="4118" width="7.42578125" style="73" customWidth="1"/>
    <col min="4119" max="4353" width="9.140625" style="73"/>
    <col min="4354" max="4354" width="4.85546875" style="73" customWidth="1"/>
    <col min="4355" max="4355" width="18.28515625" style="73" customWidth="1"/>
    <col min="4356" max="4356" width="8.5703125" style="73" customWidth="1"/>
    <col min="4357" max="4357" width="21.85546875" style="73" customWidth="1"/>
    <col min="4358" max="4358" width="8" style="73" customWidth="1"/>
    <col min="4359" max="4361" width="9.140625" style="73" hidden="1" customWidth="1"/>
    <col min="4362" max="4366" width="10.85546875" style="73" customWidth="1"/>
    <col min="4367" max="4367" width="7.5703125" style="73" customWidth="1"/>
    <col min="4368" max="4368" width="10.85546875" style="73" customWidth="1"/>
    <col min="4369" max="4369" width="12.28515625" style="73" customWidth="1"/>
    <col min="4370" max="4370" width="13.42578125" style="73" customWidth="1"/>
    <col min="4371" max="4371" width="13.5703125" style="73" customWidth="1"/>
    <col min="4372" max="4372" width="14" style="73" customWidth="1"/>
    <col min="4373" max="4374" width="7.42578125" style="73" customWidth="1"/>
    <col min="4375" max="4609" width="9.140625" style="73"/>
    <col min="4610" max="4610" width="4.85546875" style="73" customWidth="1"/>
    <col min="4611" max="4611" width="18.28515625" style="73" customWidth="1"/>
    <col min="4612" max="4612" width="8.5703125" style="73" customWidth="1"/>
    <col min="4613" max="4613" width="21.85546875" style="73" customWidth="1"/>
    <col min="4614" max="4614" width="8" style="73" customWidth="1"/>
    <col min="4615" max="4617" width="9.140625" style="73" hidden="1" customWidth="1"/>
    <col min="4618" max="4622" width="10.85546875" style="73" customWidth="1"/>
    <col min="4623" max="4623" width="7.5703125" style="73" customWidth="1"/>
    <col min="4624" max="4624" width="10.85546875" style="73" customWidth="1"/>
    <col min="4625" max="4625" width="12.28515625" style="73" customWidth="1"/>
    <col min="4626" max="4626" width="13.42578125" style="73" customWidth="1"/>
    <col min="4627" max="4627" width="13.5703125" style="73" customWidth="1"/>
    <col min="4628" max="4628" width="14" style="73" customWidth="1"/>
    <col min="4629" max="4630" width="7.42578125" style="73" customWidth="1"/>
    <col min="4631" max="4865" width="9.140625" style="73"/>
    <col min="4866" max="4866" width="4.85546875" style="73" customWidth="1"/>
    <col min="4867" max="4867" width="18.28515625" style="73" customWidth="1"/>
    <col min="4868" max="4868" width="8.5703125" style="73" customWidth="1"/>
    <col min="4869" max="4869" width="21.85546875" style="73" customWidth="1"/>
    <col min="4870" max="4870" width="8" style="73" customWidth="1"/>
    <col min="4871" max="4873" width="9.140625" style="73" hidden="1" customWidth="1"/>
    <col min="4874" max="4878" width="10.85546875" style="73" customWidth="1"/>
    <col min="4879" max="4879" width="7.5703125" style="73" customWidth="1"/>
    <col min="4880" max="4880" width="10.85546875" style="73" customWidth="1"/>
    <col min="4881" max="4881" width="12.28515625" style="73" customWidth="1"/>
    <col min="4882" max="4882" width="13.42578125" style="73" customWidth="1"/>
    <col min="4883" max="4883" width="13.5703125" style="73" customWidth="1"/>
    <col min="4884" max="4884" width="14" style="73" customWidth="1"/>
    <col min="4885" max="4886" width="7.42578125" style="73" customWidth="1"/>
    <col min="4887" max="5121" width="9.140625" style="73"/>
    <col min="5122" max="5122" width="4.85546875" style="73" customWidth="1"/>
    <col min="5123" max="5123" width="18.28515625" style="73" customWidth="1"/>
    <col min="5124" max="5124" width="8.5703125" style="73" customWidth="1"/>
    <col min="5125" max="5125" width="21.85546875" style="73" customWidth="1"/>
    <col min="5126" max="5126" width="8" style="73" customWidth="1"/>
    <col min="5127" max="5129" width="9.140625" style="73" hidden="1" customWidth="1"/>
    <col min="5130" max="5134" width="10.85546875" style="73" customWidth="1"/>
    <col min="5135" max="5135" width="7.5703125" style="73" customWidth="1"/>
    <col min="5136" max="5136" width="10.85546875" style="73" customWidth="1"/>
    <col min="5137" max="5137" width="12.28515625" style="73" customWidth="1"/>
    <col min="5138" max="5138" width="13.42578125" style="73" customWidth="1"/>
    <col min="5139" max="5139" width="13.5703125" style="73" customWidth="1"/>
    <col min="5140" max="5140" width="14" style="73" customWidth="1"/>
    <col min="5141" max="5142" width="7.42578125" style="73" customWidth="1"/>
    <col min="5143" max="5377" width="9.140625" style="73"/>
    <col min="5378" max="5378" width="4.85546875" style="73" customWidth="1"/>
    <col min="5379" max="5379" width="18.28515625" style="73" customWidth="1"/>
    <col min="5380" max="5380" width="8.5703125" style="73" customWidth="1"/>
    <col min="5381" max="5381" width="21.85546875" style="73" customWidth="1"/>
    <col min="5382" max="5382" width="8" style="73" customWidth="1"/>
    <col min="5383" max="5385" width="9.140625" style="73" hidden="1" customWidth="1"/>
    <col min="5386" max="5390" width="10.85546875" style="73" customWidth="1"/>
    <col min="5391" max="5391" width="7.5703125" style="73" customWidth="1"/>
    <col min="5392" max="5392" width="10.85546875" style="73" customWidth="1"/>
    <col min="5393" max="5393" width="12.28515625" style="73" customWidth="1"/>
    <col min="5394" max="5394" width="13.42578125" style="73" customWidth="1"/>
    <col min="5395" max="5395" width="13.5703125" style="73" customWidth="1"/>
    <col min="5396" max="5396" width="14" style="73" customWidth="1"/>
    <col min="5397" max="5398" width="7.42578125" style="73" customWidth="1"/>
    <col min="5399" max="5633" width="9.140625" style="73"/>
    <col min="5634" max="5634" width="4.85546875" style="73" customWidth="1"/>
    <col min="5635" max="5635" width="18.28515625" style="73" customWidth="1"/>
    <col min="5636" max="5636" width="8.5703125" style="73" customWidth="1"/>
    <col min="5637" max="5637" width="21.85546875" style="73" customWidth="1"/>
    <col min="5638" max="5638" width="8" style="73" customWidth="1"/>
    <col min="5639" max="5641" width="9.140625" style="73" hidden="1" customWidth="1"/>
    <col min="5642" max="5646" width="10.85546875" style="73" customWidth="1"/>
    <col min="5647" max="5647" width="7.5703125" style="73" customWidth="1"/>
    <col min="5648" max="5648" width="10.85546875" style="73" customWidth="1"/>
    <col min="5649" max="5649" width="12.28515625" style="73" customWidth="1"/>
    <col min="5650" max="5650" width="13.42578125" style="73" customWidth="1"/>
    <col min="5651" max="5651" width="13.5703125" style="73" customWidth="1"/>
    <col min="5652" max="5652" width="14" style="73" customWidth="1"/>
    <col min="5653" max="5654" width="7.42578125" style="73" customWidth="1"/>
    <col min="5655" max="5889" width="9.140625" style="73"/>
    <col min="5890" max="5890" width="4.85546875" style="73" customWidth="1"/>
    <col min="5891" max="5891" width="18.28515625" style="73" customWidth="1"/>
    <col min="5892" max="5892" width="8.5703125" style="73" customWidth="1"/>
    <col min="5893" max="5893" width="21.85546875" style="73" customWidth="1"/>
    <col min="5894" max="5894" width="8" style="73" customWidth="1"/>
    <col min="5895" max="5897" width="9.140625" style="73" hidden="1" customWidth="1"/>
    <col min="5898" max="5902" width="10.85546875" style="73" customWidth="1"/>
    <col min="5903" max="5903" width="7.5703125" style="73" customWidth="1"/>
    <col min="5904" max="5904" width="10.85546875" style="73" customWidth="1"/>
    <col min="5905" max="5905" width="12.28515625" style="73" customWidth="1"/>
    <col min="5906" max="5906" width="13.42578125" style="73" customWidth="1"/>
    <col min="5907" max="5907" width="13.5703125" style="73" customWidth="1"/>
    <col min="5908" max="5908" width="14" style="73" customWidth="1"/>
    <col min="5909" max="5910" width="7.42578125" style="73" customWidth="1"/>
    <col min="5911" max="6145" width="9.140625" style="73"/>
    <col min="6146" max="6146" width="4.85546875" style="73" customWidth="1"/>
    <col min="6147" max="6147" width="18.28515625" style="73" customWidth="1"/>
    <col min="6148" max="6148" width="8.5703125" style="73" customWidth="1"/>
    <col min="6149" max="6149" width="21.85546875" style="73" customWidth="1"/>
    <col min="6150" max="6150" width="8" style="73" customWidth="1"/>
    <col min="6151" max="6153" width="9.140625" style="73" hidden="1" customWidth="1"/>
    <col min="6154" max="6158" width="10.85546875" style="73" customWidth="1"/>
    <col min="6159" max="6159" width="7.5703125" style="73" customWidth="1"/>
    <col min="6160" max="6160" width="10.85546875" style="73" customWidth="1"/>
    <col min="6161" max="6161" width="12.28515625" style="73" customWidth="1"/>
    <col min="6162" max="6162" width="13.42578125" style="73" customWidth="1"/>
    <col min="6163" max="6163" width="13.5703125" style="73" customWidth="1"/>
    <col min="6164" max="6164" width="14" style="73" customWidth="1"/>
    <col min="6165" max="6166" width="7.42578125" style="73" customWidth="1"/>
    <col min="6167" max="6401" width="9.140625" style="73"/>
    <col min="6402" max="6402" width="4.85546875" style="73" customWidth="1"/>
    <col min="6403" max="6403" width="18.28515625" style="73" customWidth="1"/>
    <col min="6404" max="6404" width="8.5703125" style="73" customWidth="1"/>
    <col min="6405" max="6405" width="21.85546875" style="73" customWidth="1"/>
    <col min="6406" max="6406" width="8" style="73" customWidth="1"/>
    <col min="6407" max="6409" width="9.140625" style="73" hidden="1" customWidth="1"/>
    <col min="6410" max="6414" width="10.85546875" style="73" customWidth="1"/>
    <col min="6415" max="6415" width="7.5703125" style="73" customWidth="1"/>
    <col min="6416" max="6416" width="10.85546875" style="73" customWidth="1"/>
    <col min="6417" max="6417" width="12.28515625" style="73" customWidth="1"/>
    <col min="6418" max="6418" width="13.42578125" style="73" customWidth="1"/>
    <col min="6419" max="6419" width="13.5703125" style="73" customWidth="1"/>
    <col min="6420" max="6420" width="14" style="73" customWidth="1"/>
    <col min="6421" max="6422" width="7.42578125" style="73" customWidth="1"/>
    <col min="6423" max="6657" width="9.140625" style="73"/>
    <col min="6658" max="6658" width="4.85546875" style="73" customWidth="1"/>
    <col min="6659" max="6659" width="18.28515625" style="73" customWidth="1"/>
    <col min="6660" max="6660" width="8.5703125" style="73" customWidth="1"/>
    <col min="6661" max="6661" width="21.85546875" style="73" customWidth="1"/>
    <col min="6662" max="6662" width="8" style="73" customWidth="1"/>
    <col min="6663" max="6665" width="9.140625" style="73" hidden="1" customWidth="1"/>
    <col min="6666" max="6670" width="10.85546875" style="73" customWidth="1"/>
    <col min="6671" max="6671" width="7.5703125" style="73" customWidth="1"/>
    <col min="6672" max="6672" width="10.85546875" style="73" customWidth="1"/>
    <col min="6673" max="6673" width="12.28515625" style="73" customWidth="1"/>
    <col min="6674" max="6674" width="13.42578125" style="73" customWidth="1"/>
    <col min="6675" max="6675" width="13.5703125" style="73" customWidth="1"/>
    <col min="6676" max="6676" width="14" style="73" customWidth="1"/>
    <col min="6677" max="6678" width="7.42578125" style="73" customWidth="1"/>
    <col min="6679" max="6913" width="9.140625" style="73"/>
    <col min="6914" max="6914" width="4.85546875" style="73" customWidth="1"/>
    <col min="6915" max="6915" width="18.28515625" style="73" customWidth="1"/>
    <col min="6916" max="6916" width="8.5703125" style="73" customWidth="1"/>
    <col min="6917" max="6917" width="21.85546875" style="73" customWidth="1"/>
    <col min="6918" max="6918" width="8" style="73" customWidth="1"/>
    <col min="6919" max="6921" width="9.140625" style="73" hidden="1" customWidth="1"/>
    <col min="6922" max="6926" width="10.85546875" style="73" customWidth="1"/>
    <col min="6927" max="6927" width="7.5703125" style="73" customWidth="1"/>
    <col min="6928" max="6928" width="10.85546875" style="73" customWidth="1"/>
    <col min="6929" max="6929" width="12.28515625" style="73" customWidth="1"/>
    <col min="6930" max="6930" width="13.42578125" style="73" customWidth="1"/>
    <col min="6931" max="6931" width="13.5703125" style="73" customWidth="1"/>
    <col min="6932" max="6932" width="14" style="73" customWidth="1"/>
    <col min="6933" max="6934" width="7.42578125" style="73" customWidth="1"/>
    <col min="6935" max="7169" width="9.140625" style="73"/>
    <col min="7170" max="7170" width="4.85546875" style="73" customWidth="1"/>
    <col min="7171" max="7171" width="18.28515625" style="73" customWidth="1"/>
    <col min="7172" max="7172" width="8.5703125" style="73" customWidth="1"/>
    <col min="7173" max="7173" width="21.85546875" style="73" customWidth="1"/>
    <col min="7174" max="7174" width="8" style="73" customWidth="1"/>
    <col min="7175" max="7177" width="9.140625" style="73" hidden="1" customWidth="1"/>
    <col min="7178" max="7182" width="10.85546875" style="73" customWidth="1"/>
    <col min="7183" max="7183" width="7.5703125" style="73" customWidth="1"/>
    <col min="7184" max="7184" width="10.85546875" style="73" customWidth="1"/>
    <col min="7185" max="7185" width="12.28515625" style="73" customWidth="1"/>
    <col min="7186" max="7186" width="13.42578125" style="73" customWidth="1"/>
    <col min="7187" max="7187" width="13.5703125" style="73" customWidth="1"/>
    <col min="7188" max="7188" width="14" style="73" customWidth="1"/>
    <col min="7189" max="7190" width="7.42578125" style="73" customWidth="1"/>
    <col min="7191" max="7425" width="9.140625" style="73"/>
    <col min="7426" max="7426" width="4.85546875" style="73" customWidth="1"/>
    <col min="7427" max="7427" width="18.28515625" style="73" customWidth="1"/>
    <col min="7428" max="7428" width="8.5703125" style="73" customWidth="1"/>
    <col min="7429" max="7429" width="21.85546875" style="73" customWidth="1"/>
    <col min="7430" max="7430" width="8" style="73" customWidth="1"/>
    <col min="7431" max="7433" width="9.140625" style="73" hidden="1" customWidth="1"/>
    <col min="7434" max="7438" width="10.85546875" style="73" customWidth="1"/>
    <col min="7439" max="7439" width="7.5703125" style="73" customWidth="1"/>
    <col min="7440" max="7440" width="10.85546875" style="73" customWidth="1"/>
    <col min="7441" max="7441" width="12.28515625" style="73" customWidth="1"/>
    <col min="7442" max="7442" width="13.42578125" style="73" customWidth="1"/>
    <col min="7443" max="7443" width="13.5703125" style="73" customWidth="1"/>
    <col min="7444" max="7444" width="14" style="73" customWidth="1"/>
    <col min="7445" max="7446" width="7.42578125" style="73" customWidth="1"/>
    <col min="7447" max="7681" width="9.140625" style="73"/>
    <col min="7682" max="7682" width="4.85546875" style="73" customWidth="1"/>
    <col min="7683" max="7683" width="18.28515625" style="73" customWidth="1"/>
    <col min="7684" max="7684" width="8.5703125" style="73" customWidth="1"/>
    <col min="7685" max="7685" width="21.85546875" style="73" customWidth="1"/>
    <col min="7686" max="7686" width="8" style="73" customWidth="1"/>
    <col min="7687" max="7689" width="9.140625" style="73" hidden="1" customWidth="1"/>
    <col min="7690" max="7694" width="10.85546875" style="73" customWidth="1"/>
    <col min="7695" max="7695" width="7.5703125" style="73" customWidth="1"/>
    <col min="7696" max="7696" width="10.85546875" style="73" customWidth="1"/>
    <col min="7697" max="7697" width="12.28515625" style="73" customWidth="1"/>
    <col min="7698" max="7698" width="13.42578125" style="73" customWidth="1"/>
    <col min="7699" max="7699" width="13.5703125" style="73" customWidth="1"/>
    <col min="7700" max="7700" width="14" style="73" customWidth="1"/>
    <col min="7701" max="7702" width="7.42578125" style="73" customWidth="1"/>
    <col min="7703" max="7937" width="9.140625" style="73"/>
    <col min="7938" max="7938" width="4.85546875" style="73" customWidth="1"/>
    <col min="7939" max="7939" width="18.28515625" style="73" customWidth="1"/>
    <col min="7940" max="7940" width="8.5703125" style="73" customWidth="1"/>
    <col min="7941" max="7941" width="21.85546875" style="73" customWidth="1"/>
    <col min="7942" max="7942" width="8" style="73" customWidth="1"/>
    <col min="7943" max="7945" width="9.140625" style="73" hidden="1" customWidth="1"/>
    <col min="7946" max="7950" width="10.85546875" style="73" customWidth="1"/>
    <col min="7951" max="7951" width="7.5703125" style="73" customWidth="1"/>
    <col min="7952" max="7952" width="10.85546875" style="73" customWidth="1"/>
    <col min="7953" max="7953" width="12.28515625" style="73" customWidth="1"/>
    <col min="7954" max="7954" width="13.42578125" style="73" customWidth="1"/>
    <col min="7955" max="7955" width="13.5703125" style="73" customWidth="1"/>
    <col min="7956" max="7956" width="14" style="73" customWidth="1"/>
    <col min="7957" max="7958" width="7.42578125" style="73" customWidth="1"/>
    <col min="7959" max="8193" width="9.140625" style="73"/>
    <col min="8194" max="8194" width="4.85546875" style="73" customWidth="1"/>
    <col min="8195" max="8195" width="18.28515625" style="73" customWidth="1"/>
    <col min="8196" max="8196" width="8.5703125" style="73" customWidth="1"/>
    <col min="8197" max="8197" width="21.85546875" style="73" customWidth="1"/>
    <col min="8198" max="8198" width="8" style="73" customWidth="1"/>
    <col min="8199" max="8201" width="9.140625" style="73" hidden="1" customWidth="1"/>
    <col min="8202" max="8206" width="10.85546875" style="73" customWidth="1"/>
    <col min="8207" max="8207" width="7.5703125" style="73" customWidth="1"/>
    <col min="8208" max="8208" width="10.85546875" style="73" customWidth="1"/>
    <col min="8209" max="8209" width="12.28515625" style="73" customWidth="1"/>
    <col min="8210" max="8210" width="13.42578125" style="73" customWidth="1"/>
    <col min="8211" max="8211" width="13.5703125" style="73" customWidth="1"/>
    <col min="8212" max="8212" width="14" style="73" customWidth="1"/>
    <col min="8213" max="8214" width="7.42578125" style="73" customWidth="1"/>
    <col min="8215" max="8449" width="9.140625" style="73"/>
    <col min="8450" max="8450" width="4.85546875" style="73" customWidth="1"/>
    <col min="8451" max="8451" width="18.28515625" style="73" customWidth="1"/>
    <col min="8452" max="8452" width="8.5703125" style="73" customWidth="1"/>
    <col min="8453" max="8453" width="21.85546875" style="73" customWidth="1"/>
    <col min="8454" max="8454" width="8" style="73" customWidth="1"/>
    <col min="8455" max="8457" width="9.140625" style="73" hidden="1" customWidth="1"/>
    <col min="8458" max="8462" width="10.85546875" style="73" customWidth="1"/>
    <col min="8463" max="8463" width="7.5703125" style="73" customWidth="1"/>
    <col min="8464" max="8464" width="10.85546875" style="73" customWidth="1"/>
    <col min="8465" max="8465" width="12.28515625" style="73" customWidth="1"/>
    <col min="8466" max="8466" width="13.42578125" style="73" customWidth="1"/>
    <col min="8467" max="8467" width="13.5703125" style="73" customWidth="1"/>
    <col min="8468" max="8468" width="14" style="73" customWidth="1"/>
    <col min="8469" max="8470" width="7.42578125" style="73" customWidth="1"/>
    <col min="8471" max="8705" width="9.140625" style="73"/>
    <col min="8706" max="8706" width="4.85546875" style="73" customWidth="1"/>
    <col min="8707" max="8707" width="18.28515625" style="73" customWidth="1"/>
    <col min="8708" max="8708" width="8.5703125" style="73" customWidth="1"/>
    <col min="8709" max="8709" width="21.85546875" style="73" customWidth="1"/>
    <col min="8710" max="8710" width="8" style="73" customWidth="1"/>
    <col min="8711" max="8713" width="9.140625" style="73" hidden="1" customWidth="1"/>
    <col min="8714" max="8718" width="10.85546875" style="73" customWidth="1"/>
    <col min="8719" max="8719" width="7.5703125" style="73" customWidth="1"/>
    <col min="8720" max="8720" width="10.85546875" style="73" customWidth="1"/>
    <col min="8721" max="8721" width="12.28515625" style="73" customWidth="1"/>
    <col min="8722" max="8722" width="13.42578125" style="73" customWidth="1"/>
    <col min="8723" max="8723" width="13.5703125" style="73" customWidth="1"/>
    <col min="8724" max="8724" width="14" style="73" customWidth="1"/>
    <col min="8725" max="8726" width="7.42578125" style="73" customWidth="1"/>
    <col min="8727" max="8961" width="9.140625" style="73"/>
    <col min="8962" max="8962" width="4.85546875" style="73" customWidth="1"/>
    <col min="8963" max="8963" width="18.28515625" style="73" customWidth="1"/>
    <col min="8964" max="8964" width="8.5703125" style="73" customWidth="1"/>
    <col min="8965" max="8965" width="21.85546875" style="73" customWidth="1"/>
    <col min="8966" max="8966" width="8" style="73" customWidth="1"/>
    <col min="8967" max="8969" width="9.140625" style="73" hidden="1" customWidth="1"/>
    <col min="8970" max="8974" width="10.85546875" style="73" customWidth="1"/>
    <col min="8975" max="8975" width="7.5703125" style="73" customWidth="1"/>
    <col min="8976" max="8976" width="10.85546875" style="73" customWidth="1"/>
    <col min="8977" max="8977" width="12.28515625" style="73" customWidth="1"/>
    <col min="8978" max="8978" width="13.42578125" style="73" customWidth="1"/>
    <col min="8979" max="8979" width="13.5703125" style="73" customWidth="1"/>
    <col min="8980" max="8980" width="14" style="73" customWidth="1"/>
    <col min="8981" max="8982" width="7.42578125" style="73" customWidth="1"/>
    <col min="8983" max="9217" width="9.140625" style="73"/>
    <col min="9218" max="9218" width="4.85546875" style="73" customWidth="1"/>
    <col min="9219" max="9219" width="18.28515625" style="73" customWidth="1"/>
    <col min="9220" max="9220" width="8.5703125" style="73" customWidth="1"/>
    <col min="9221" max="9221" width="21.85546875" style="73" customWidth="1"/>
    <col min="9222" max="9222" width="8" style="73" customWidth="1"/>
    <col min="9223" max="9225" width="9.140625" style="73" hidden="1" customWidth="1"/>
    <col min="9226" max="9230" width="10.85546875" style="73" customWidth="1"/>
    <col min="9231" max="9231" width="7.5703125" style="73" customWidth="1"/>
    <col min="9232" max="9232" width="10.85546875" style="73" customWidth="1"/>
    <col min="9233" max="9233" width="12.28515625" style="73" customWidth="1"/>
    <col min="9234" max="9234" width="13.42578125" style="73" customWidth="1"/>
    <col min="9235" max="9235" width="13.5703125" style="73" customWidth="1"/>
    <col min="9236" max="9236" width="14" style="73" customWidth="1"/>
    <col min="9237" max="9238" width="7.42578125" style="73" customWidth="1"/>
    <col min="9239" max="9473" width="9.140625" style="73"/>
    <col min="9474" max="9474" width="4.85546875" style="73" customWidth="1"/>
    <col min="9475" max="9475" width="18.28515625" style="73" customWidth="1"/>
    <col min="9476" max="9476" width="8.5703125" style="73" customWidth="1"/>
    <col min="9477" max="9477" width="21.85546875" style="73" customWidth="1"/>
    <col min="9478" max="9478" width="8" style="73" customWidth="1"/>
    <col min="9479" max="9481" width="9.140625" style="73" hidden="1" customWidth="1"/>
    <col min="9482" max="9486" width="10.85546875" style="73" customWidth="1"/>
    <col min="9487" max="9487" width="7.5703125" style="73" customWidth="1"/>
    <col min="9488" max="9488" width="10.85546875" style="73" customWidth="1"/>
    <col min="9489" max="9489" width="12.28515625" style="73" customWidth="1"/>
    <col min="9490" max="9490" width="13.42578125" style="73" customWidth="1"/>
    <col min="9491" max="9491" width="13.5703125" style="73" customWidth="1"/>
    <col min="9492" max="9492" width="14" style="73" customWidth="1"/>
    <col min="9493" max="9494" width="7.42578125" style="73" customWidth="1"/>
    <col min="9495" max="9729" width="9.140625" style="73"/>
    <col min="9730" max="9730" width="4.85546875" style="73" customWidth="1"/>
    <col min="9731" max="9731" width="18.28515625" style="73" customWidth="1"/>
    <col min="9732" max="9732" width="8.5703125" style="73" customWidth="1"/>
    <col min="9733" max="9733" width="21.85546875" style="73" customWidth="1"/>
    <col min="9734" max="9734" width="8" style="73" customWidth="1"/>
    <col min="9735" max="9737" width="9.140625" style="73" hidden="1" customWidth="1"/>
    <col min="9738" max="9742" width="10.85546875" style="73" customWidth="1"/>
    <col min="9743" max="9743" width="7.5703125" style="73" customWidth="1"/>
    <col min="9744" max="9744" width="10.85546875" style="73" customWidth="1"/>
    <col min="9745" max="9745" width="12.28515625" style="73" customWidth="1"/>
    <col min="9746" max="9746" width="13.42578125" style="73" customWidth="1"/>
    <col min="9747" max="9747" width="13.5703125" style="73" customWidth="1"/>
    <col min="9748" max="9748" width="14" style="73" customWidth="1"/>
    <col min="9749" max="9750" width="7.42578125" style="73" customWidth="1"/>
    <col min="9751" max="9985" width="9.140625" style="73"/>
    <col min="9986" max="9986" width="4.85546875" style="73" customWidth="1"/>
    <col min="9987" max="9987" width="18.28515625" style="73" customWidth="1"/>
    <col min="9988" max="9988" width="8.5703125" style="73" customWidth="1"/>
    <col min="9989" max="9989" width="21.85546875" style="73" customWidth="1"/>
    <col min="9990" max="9990" width="8" style="73" customWidth="1"/>
    <col min="9991" max="9993" width="9.140625" style="73" hidden="1" customWidth="1"/>
    <col min="9994" max="9998" width="10.85546875" style="73" customWidth="1"/>
    <col min="9999" max="9999" width="7.5703125" style="73" customWidth="1"/>
    <col min="10000" max="10000" width="10.85546875" style="73" customWidth="1"/>
    <col min="10001" max="10001" width="12.28515625" style="73" customWidth="1"/>
    <col min="10002" max="10002" width="13.42578125" style="73" customWidth="1"/>
    <col min="10003" max="10003" width="13.5703125" style="73" customWidth="1"/>
    <col min="10004" max="10004" width="14" style="73" customWidth="1"/>
    <col min="10005" max="10006" width="7.42578125" style="73" customWidth="1"/>
    <col min="10007" max="10241" width="9.140625" style="73"/>
    <col min="10242" max="10242" width="4.85546875" style="73" customWidth="1"/>
    <col min="10243" max="10243" width="18.28515625" style="73" customWidth="1"/>
    <col min="10244" max="10244" width="8.5703125" style="73" customWidth="1"/>
    <col min="10245" max="10245" width="21.85546875" style="73" customWidth="1"/>
    <col min="10246" max="10246" width="8" style="73" customWidth="1"/>
    <col min="10247" max="10249" width="9.140625" style="73" hidden="1" customWidth="1"/>
    <col min="10250" max="10254" width="10.85546875" style="73" customWidth="1"/>
    <col min="10255" max="10255" width="7.5703125" style="73" customWidth="1"/>
    <col min="10256" max="10256" width="10.85546875" style="73" customWidth="1"/>
    <col min="10257" max="10257" width="12.28515625" style="73" customWidth="1"/>
    <col min="10258" max="10258" width="13.42578125" style="73" customWidth="1"/>
    <col min="10259" max="10259" width="13.5703125" style="73" customWidth="1"/>
    <col min="10260" max="10260" width="14" style="73" customWidth="1"/>
    <col min="10261" max="10262" width="7.42578125" style="73" customWidth="1"/>
    <col min="10263" max="10497" width="9.140625" style="73"/>
    <col min="10498" max="10498" width="4.85546875" style="73" customWidth="1"/>
    <col min="10499" max="10499" width="18.28515625" style="73" customWidth="1"/>
    <col min="10500" max="10500" width="8.5703125" style="73" customWidth="1"/>
    <col min="10501" max="10501" width="21.85546875" style="73" customWidth="1"/>
    <col min="10502" max="10502" width="8" style="73" customWidth="1"/>
    <col min="10503" max="10505" width="9.140625" style="73" hidden="1" customWidth="1"/>
    <col min="10506" max="10510" width="10.85546875" style="73" customWidth="1"/>
    <col min="10511" max="10511" width="7.5703125" style="73" customWidth="1"/>
    <col min="10512" max="10512" width="10.85546875" style="73" customWidth="1"/>
    <col min="10513" max="10513" width="12.28515625" style="73" customWidth="1"/>
    <col min="10514" max="10514" width="13.42578125" style="73" customWidth="1"/>
    <col min="10515" max="10515" width="13.5703125" style="73" customWidth="1"/>
    <col min="10516" max="10516" width="14" style="73" customWidth="1"/>
    <col min="10517" max="10518" width="7.42578125" style="73" customWidth="1"/>
    <col min="10519" max="10753" width="9.140625" style="73"/>
    <col min="10754" max="10754" width="4.85546875" style="73" customWidth="1"/>
    <col min="10755" max="10755" width="18.28515625" style="73" customWidth="1"/>
    <col min="10756" max="10756" width="8.5703125" style="73" customWidth="1"/>
    <col min="10757" max="10757" width="21.85546875" style="73" customWidth="1"/>
    <col min="10758" max="10758" width="8" style="73" customWidth="1"/>
    <col min="10759" max="10761" width="9.140625" style="73" hidden="1" customWidth="1"/>
    <col min="10762" max="10766" width="10.85546875" style="73" customWidth="1"/>
    <col min="10767" max="10767" width="7.5703125" style="73" customWidth="1"/>
    <col min="10768" max="10768" width="10.85546875" style="73" customWidth="1"/>
    <col min="10769" max="10769" width="12.28515625" style="73" customWidth="1"/>
    <col min="10770" max="10770" width="13.42578125" style="73" customWidth="1"/>
    <col min="10771" max="10771" width="13.5703125" style="73" customWidth="1"/>
    <col min="10772" max="10772" width="14" style="73" customWidth="1"/>
    <col min="10773" max="10774" width="7.42578125" style="73" customWidth="1"/>
    <col min="10775" max="11009" width="9.140625" style="73"/>
    <col min="11010" max="11010" width="4.85546875" style="73" customWidth="1"/>
    <col min="11011" max="11011" width="18.28515625" style="73" customWidth="1"/>
    <col min="11012" max="11012" width="8.5703125" style="73" customWidth="1"/>
    <col min="11013" max="11013" width="21.85546875" style="73" customWidth="1"/>
    <col min="11014" max="11014" width="8" style="73" customWidth="1"/>
    <col min="11015" max="11017" width="9.140625" style="73" hidden="1" customWidth="1"/>
    <col min="11018" max="11022" width="10.85546875" style="73" customWidth="1"/>
    <col min="11023" max="11023" width="7.5703125" style="73" customWidth="1"/>
    <col min="11024" max="11024" width="10.85546875" style="73" customWidth="1"/>
    <col min="11025" max="11025" width="12.28515625" style="73" customWidth="1"/>
    <col min="11026" max="11026" width="13.42578125" style="73" customWidth="1"/>
    <col min="11027" max="11027" width="13.5703125" style="73" customWidth="1"/>
    <col min="11028" max="11028" width="14" style="73" customWidth="1"/>
    <col min="11029" max="11030" width="7.42578125" style="73" customWidth="1"/>
    <col min="11031" max="11265" width="9.140625" style="73"/>
    <col min="11266" max="11266" width="4.85546875" style="73" customWidth="1"/>
    <col min="11267" max="11267" width="18.28515625" style="73" customWidth="1"/>
    <col min="11268" max="11268" width="8.5703125" style="73" customWidth="1"/>
    <col min="11269" max="11269" width="21.85546875" style="73" customWidth="1"/>
    <col min="11270" max="11270" width="8" style="73" customWidth="1"/>
    <col min="11271" max="11273" width="9.140625" style="73" hidden="1" customWidth="1"/>
    <col min="11274" max="11278" width="10.85546875" style="73" customWidth="1"/>
    <col min="11279" max="11279" width="7.5703125" style="73" customWidth="1"/>
    <col min="11280" max="11280" width="10.85546875" style="73" customWidth="1"/>
    <col min="11281" max="11281" width="12.28515625" style="73" customWidth="1"/>
    <col min="11282" max="11282" width="13.42578125" style="73" customWidth="1"/>
    <col min="11283" max="11283" width="13.5703125" style="73" customWidth="1"/>
    <col min="11284" max="11284" width="14" style="73" customWidth="1"/>
    <col min="11285" max="11286" width="7.42578125" style="73" customWidth="1"/>
    <col min="11287" max="11521" width="9.140625" style="73"/>
    <col min="11522" max="11522" width="4.85546875" style="73" customWidth="1"/>
    <col min="11523" max="11523" width="18.28515625" style="73" customWidth="1"/>
    <col min="11524" max="11524" width="8.5703125" style="73" customWidth="1"/>
    <col min="11525" max="11525" width="21.85546875" style="73" customWidth="1"/>
    <col min="11526" max="11526" width="8" style="73" customWidth="1"/>
    <col min="11527" max="11529" width="9.140625" style="73" hidden="1" customWidth="1"/>
    <col min="11530" max="11534" width="10.85546875" style="73" customWidth="1"/>
    <col min="11535" max="11535" width="7.5703125" style="73" customWidth="1"/>
    <col min="11536" max="11536" width="10.85546875" style="73" customWidth="1"/>
    <col min="11537" max="11537" width="12.28515625" style="73" customWidth="1"/>
    <col min="11538" max="11538" width="13.42578125" style="73" customWidth="1"/>
    <col min="11539" max="11539" width="13.5703125" style="73" customWidth="1"/>
    <col min="11540" max="11540" width="14" style="73" customWidth="1"/>
    <col min="11541" max="11542" width="7.42578125" style="73" customWidth="1"/>
    <col min="11543" max="11777" width="9.140625" style="73"/>
    <col min="11778" max="11778" width="4.85546875" style="73" customWidth="1"/>
    <col min="11779" max="11779" width="18.28515625" style="73" customWidth="1"/>
    <col min="11780" max="11780" width="8.5703125" style="73" customWidth="1"/>
    <col min="11781" max="11781" width="21.85546875" style="73" customWidth="1"/>
    <col min="11782" max="11782" width="8" style="73" customWidth="1"/>
    <col min="11783" max="11785" width="9.140625" style="73" hidden="1" customWidth="1"/>
    <col min="11786" max="11790" width="10.85546875" style="73" customWidth="1"/>
    <col min="11791" max="11791" width="7.5703125" style="73" customWidth="1"/>
    <col min="11792" max="11792" width="10.85546875" style="73" customWidth="1"/>
    <col min="11793" max="11793" width="12.28515625" style="73" customWidth="1"/>
    <col min="11794" max="11794" width="13.42578125" style="73" customWidth="1"/>
    <col min="11795" max="11795" width="13.5703125" style="73" customWidth="1"/>
    <col min="11796" max="11796" width="14" style="73" customWidth="1"/>
    <col min="11797" max="11798" width="7.42578125" style="73" customWidth="1"/>
    <col min="11799" max="12033" width="9.140625" style="73"/>
    <col min="12034" max="12034" width="4.85546875" style="73" customWidth="1"/>
    <col min="12035" max="12035" width="18.28515625" style="73" customWidth="1"/>
    <col min="12036" max="12036" width="8.5703125" style="73" customWidth="1"/>
    <col min="12037" max="12037" width="21.85546875" style="73" customWidth="1"/>
    <col min="12038" max="12038" width="8" style="73" customWidth="1"/>
    <col min="12039" max="12041" width="9.140625" style="73" hidden="1" customWidth="1"/>
    <col min="12042" max="12046" width="10.85546875" style="73" customWidth="1"/>
    <col min="12047" max="12047" width="7.5703125" style="73" customWidth="1"/>
    <col min="12048" max="12048" width="10.85546875" style="73" customWidth="1"/>
    <col min="12049" max="12049" width="12.28515625" style="73" customWidth="1"/>
    <col min="12050" max="12050" width="13.42578125" style="73" customWidth="1"/>
    <col min="12051" max="12051" width="13.5703125" style="73" customWidth="1"/>
    <col min="12052" max="12052" width="14" style="73" customWidth="1"/>
    <col min="12053" max="12054" width="7.42578125" style="73" customWidth="1"/>
    <col min="12055" max="12289" width="9.140625" style="73"/>
    <col min="12290" max="12290" width="4.85546875" style="73" customWidth="1"/>
    <col min="12291" max="12291" width="18.28515625" style="73" customWidth="1"/>
    <col min="12292" max="12292" width="8.5703125" style="73" customWidth="1"/>
    <col min="12293" max="12293" width="21.85546875" style="73" customWidth="1"/>
    <col min="12294" max="12294" width="8" style="73" customWidth="1"/>
    <col min="12295" max="12297" width="9.140625" style="73" hidden="1" customWidth="1"/>
    <col min="12298" max="12302" width="10.85546875" style="73" customWidth="1"/>
    <col min="12303" max="12303" width="7.5703125" style="73" customWidth="1"/>
    <col min="12304" max="12304" width="10.85546875" style="73" customWidth="1"/>
    <col min="12305" max="12305" width="12.28515625" style="73" customWidth="1"/>
    <col min="12306" max="12306" width="13.42578125" style="73" customWidth="1"/>
    <col min="12307" max="12307" width="13.5703125" style="73" customWidth="1"/>
    <col min="12308" max="12308" width="14" style="73" customWidth="1"/>
    <col min="12309" max="12310" width="7.42578125" style="73" customWidth="1"/>
    <col min="12311" max="12545" width="9.140625" style="73"/>
    <col min="12546" max="12546" width="4.85546875" style="73" customWidth="1"/>
    <col min="12547" max="12547" width="18.28515625" style="73" customWidth="1"/>
    <col min="12548" max="12548" width="8.5703125" style="73" customWidth="1"/>
    <col min="12549" max="12549" width="21.85546875" style="73" customWidth="1"/>
    <col min="12550" max="12550" width="8" style="73" customWidth="1"/>
    <col min="12551" max="12553" width="9.140625" style="73" hidden="1" customWidth="1"/>
    <col min="12554" max="12558" width="10.85546875" style="73" customWidth="1"/>
    <col min="12559" max="12559" width="7.5703125" style="73" customWidth="1"/>
    <col min="12560" max="12560" width="10.85546875" style="73" customWidth="1"/>
    <col min="12561" max="12561" width="12.28515625" style="73" customWidth="1"/>
    <col min="12562" max="12562" width="13.42578125" style="73" customWidth="1"/>
    <col min="12563" max="12563" width="13.5703125" style="73" customWidth="1"/>
    <col min="12564" max="12564" width="14" style="73" customWidth="1"/>
    <col min="12565" max="12566" width="7.42578125" style="73" customWidth="1"/>
    <col min="12567" max="12801" width="9.140625" style="73"/>
    <col min="12802" max="12802" width="4.85546875" style="73" customWidth="1"/>
    <col min="12803" max="12803" width="18.28515625" style="73" customWidth="1"/>
    <col min="12804" max="12804" width="8.5703125" style="73" customWidth="1"/>
    <col min="12805" max="12805" width="21.85546875" style="73" customWidth="1"/>
    <col min="12806" max="12806" width="8" style="73" customWidth="1"/>
    <col min="12807" max="12809" width="9.140625" style="73" hidden="1" customWidth="1"/>
    <col min="12810" max="12814" width="10.85546875" style="73" customWidth="1"/>
    <col min="12815" max="12815" width="7.5703125" style="73" customWidth="1"/>
    <col min="12816" max="12816" width="10.85546875" style="73" customWidth="1"/>
    <col min="12817" max="12817" width="12.28515625" style="73" customWidth="1"/>
    <col min="12818" max="12818" width="13.42578125" style="73" customWidth="1"/>
    <col min="12819" max="12819" width="13.5703125" style="73" customWidth="1"/>
    <col min="12820" max="12820" width="14" style="73" customWidth="1"/>
    <col min="12821" max="12822" width="7.42578125" style="73" customWidth="1"/>
    <col min="12823" max="13057" width="9.140625" style="73"/>
    <col min="13058" max="13058" width="4.85546875" style="73" customWidth="1"/>
    <col min="13059" max="13059" width="18.28515625" style="73" customWidth="1"/>
    <col min="13060" max="13060" width="8.5703125" style="73" customWidth="1"/>
    <col min="13061" max="13061" width="21.85546875" style="73" customWidth="1"/>
    <col min="13062" max="13062" width="8" style="73" customWidth="1"/>
    <col min="13063" max="13065" width="9.140625" style="73" hidden="1" customWidth="1"/>
    <col min="13066" max="13070" width="10.85546875" style="73" customWidth="1"/>
    <col min="13071" max="13071" width="7.5703125" style="73" customWidth="1"/>
    <col min="13072" max="13072" width="10.85546875" style="73" customWidth="1"/>
    <col min="13073" max="13073" width="12.28515625" style="73" customWidth="1"/>
    <col min="13074" max="13074" width="13.42578125" style="73" customWidth="1"/>
    <col min="13075" max="13075" width="13.5703125" style="73" customWidth="1"/>
    <col min="13076" max="13076" width="14" style="73" customWidth="1"/>
    <col min="13077" max="13078" width="7.42578125" style="73" customWidth="1"/>
    <col min="13079" max="13313" width="9.140625" style="73"/>
    <col min="13314" max="13314" width="4.85546875" style="73" customWidth="1"/>
    <col min="13315" max="13315" width="18.28515625" style="73" customWidth="1"/>
    <col min="13316" max="13316" width="8.5703125" style="73" customWidth="1"/>
    <col min="13317" max="13317" width="21.85546875" style="73" customWidth="1"/>
    <col min="13318" max="13318" width="8" style="73" customWidth="1"/>
    <col min="13319" max="13321" width="9.140625" style="73" hidden="1" customWidth="1"/>
    <col min="13322" max="13326" width="10.85546875" style="73" customWidth="1"/>
    <col min="13327" max="13327" width="7.5703125" style="73" customWidth="1"/>
    <col min="13328" max="13328" width="10.85546875" style="73" customWidth="1"/>
    <col min="13329" max="13329" width="12.28515625" style="73" customWidth="1"/>
    <col min="13330" max="13330" width="13.42578125" style="73" customWidth="1"/>
    <col min="13331" max="13331" width="13.5703125" style="73" customWidth="1"/>
    <col min="13332" max="13332" width="14" style="73" customWidth="1"/>
    <col min="13333" max="13334" width="7.42578125" style="73" customWidth="1"/>
    <col min="13335" max="13569" width="9.140625" style="73"/>
    <col min="13570" max="13570" width="4.85546875" style="73" customWidth="1"/>
    <col min="13571" max="13571" width="18.28515625" style="73" customWidth="1"/>
    <col min="13572" max="13572" width="8.5703125" style="73" customWidth="1"/>
    <col min="13573" max="13573" width="21.85546875" style="73" customWidth="1"/>
    <col min="13574" max="13574" width="8" style="73" customWidth="1"/>
    <col min="13575" max="13577" width="9.140625" style="73" hidden="1" customWidth="1"/>
    <col min="13578" max="13582" width="10.85546875" style="73" customWidth="1"/>
    <col min="13583" max="13583" width="7.5703125" style="73" customWidth="1"/>
    <col min="13584" max="13584" width="10.85546875" style="73" customWidth="1"/>
    <col min="13585" max="13585" width="12.28515625" style="73" customWidth="1"/>
    <col min="13586" max="13586" width="13.42578125" style="73" customWidth="1"/>
    <col min="13587" max="13587" width="13.5703125" style="73" customWidth="1"/>
    <col min="13588" max="13588" width="14" style="73" customWidth="1"/>
    <col min="13589" max="13590" width="7.42578125" style="73" customWidth="1"/>
    <col min="13591" max="13825" width="9.140625" style="73"/>
    <col min="13826" max="13826" width="4.85546875" style="73" customWidth="1"/>
    <col min="13827" max="13827" width="18.28515625" style="73" customWidth="1"/>
    <col min="13828" max="13828" width="8.5703125" style="73" customWidth="1"/>
    <col min="13829" max="13829" width="21.85546875" style="73" customWidth="1"/>
    <col min="13830" max="13830" width="8" style="73" customWidth="1"/>
    <col min="13831" max="13833" width="9.140625" style="73" hidden="1" customWidth="1"/>
    <col min="13834" max="13838" width="10.85546875" style="73" customWidth="1"/>
    <col min="13839" max="13839" width="7.5703125" style="73" customWidth="1"/>
    <col min="13840" max="13840" width="10.85546875" style="73" customWidth="1"/>
    <col min="13841" max="13841" width="12.28515625" style="73" customWidth="1"/>
    <col min="13842" max="13842" width="13.42578125" style="73" customWidth="1"/>
    <col min="13843" max="13843" width="13.5703125" style="73" customWidth="1"/>
    <col min="13844" max="13844" width="14" style="73" customWidth="1"/>
    <col min="13845" max="13846" width="7.42578125" style="73" customWidth="1"/>
    <col min="13847" max="14081" width="9.140625" style="73"/>
    <col min="14082" max="14082" width="4.85546875" style="73" customWidth="1"/>
    <col min="14083" max="14083" width="18.28515625" style="73" customWidth="1"/>
    <col min="14084" max="14084" width="8.5703125" style="73" customWidth="1"/>
    <col min="14085" max="14085" width="21.85546875" style="73" customWidth="1"/>
    <col min="14086" max="14086" width="8" style="73" customWidth="1"/>
    <col min="14087" max="14089" width="9.140625" style="73" hidden="1" customWidth="1"/>
    <col min="14090" max="14094" width="10.85546875" style="73" customWidth="1"/>
    <col min="14095" max="14095" width="7.5703125" style="73" customWidth="1"/>
    <col min="14096" max="14096" width="10.85546875" style="73" customWidth="1"/>
    <col min="14097" max="14097" width="12.28515625" style="73" customWidth="1"/>
    <col min="14098" max="14098" width="13.42578125" style="73" customWidth="1"/>
    <col min="14099" max="14099" width="13.5703125" style="73" customWidth="1"/>
    <col min="14100" max="14100" width="14" style="73" customWidth="1"/>
    <col min="14101" max="14102" width="7.42578125" style="73" customWidth="1"/>
    <col min="14103" max="14337" width="9.140625" style="73"/>
    <col min="14338" max="14338" width="4.85546875" style="73" customWidth="1"/>
    <col min="14339" max="14339" width="18.28515625" style="73" customWidth="1"/>
    <col min="14340" max="14340" width="8.5703125" style="73" customWidth="1"/>
    <col min="14341" max="14341" width="21.85546875" style="73" customWidth="1"/>
    <col min="14342" max="14342" width="8" style="73" customWidth="1"/>
    <col min="14343" max="14345" width="9.140625" style="73" hidden="1" customWidth="1"/>
    <col min="14346" max="14350" width="10.85546875" style="73" customWidth="1"/>
    <col min="14351" max="14351" width="7.5703125" style="73" customWidth="1"/>
    <col min="14352" max="14352" width="10.85546875" style="73" customWidth="1"/>
    <col min="14353" max="14353" width="12.28515625" style="73" customWidth="1"/>
    <col min="14354" max="14354" width="13.42578125" style="73" customWidth="1"/>
    <col min="14355" max="14355" width="13.5703125" style="73" customWidth="1"/>
    <col min="14356" max="14356" width="14" style="73" customWidth="1"/>
    <col min="14357" max="14358" width="7.42578125" style="73" customWidth="1"/>
    <col min="14359" max="14593" width="9.140625" style="73"/>
    <col min="14594" max="14594" width="4.85546875" style="73" customWidth="1"/>
    <col min="14595" max="14595" width="18.28515625" style="73" customWidth="1"/>
    <col min="14596" max="14596" width="8.5703125" style="73" customWidth="1"/>
    <col min="14597" max="14597" width="21.85546875" style="73" customWidth="1"/>
    <col min="14598" max="14598" width="8" style="73" customWidth="1"/>
    <col min="14599" max="14601" width="9.140625" style="73" hidden="1" customWidth="1"/>
    <col min="14602" max="14606" width="10.85546875" style="73" customWidth="1"/>
    <col min="14607" max="14607" width="7.5703125" style="73" customWidth="1"/>
    <col min="14608" max="14608" width="10.85546875" style="73" customWidth="1"/>
    <col min="14609" max="14609" width="12.28515625" style="73" customWidth="1"/>
    <col min="14610" max="14610" width="13.42578125" style="73" customWidth="1"/>
    <col min="14611" max="14611" width="13.5703125" style="73" customWidth="1"/>
    <col min="14612" max="14612" width="14" style="73" customWidth="1"/>
    <col min="14613" max="14614" width="7.42578125" style="73" customWidth="1"/>
    <col min="14615" max="14849" width="9.140625" style="73"/>
    <col min="14850" max="14850" width="4.85546875" style="73" customWidth="1"/>
    <col min="14851" max="14851" width="18.28515625" style="73" customWidth="1"/>
    <col min="14852" max="14852" width="8.5703125" style="73" customWidth="1"/>
    <col min="14853" max="14853" width="21.85546875" style="73" customWidth="1"/>
    <col min="14854" max="14854" width="8" style="73" customWidth="1"/>
    <col min="14855" max="14857" width="9.140625" style="73" hidden="1" customWidth="1"/>
    <col min="14858" max="14862" width="10.85546875" style="73" customWidth="1"/>
    <col min="14863" max="14863" width="7.5703125" style="73" customWidth="1"/>
    <col min="14864" max="14864" width="10.85546875" style="73" customWidth="1"/>
    <col min="14865" max="14865" width="12.28515625" style="73" customWidth="1"/>
    <col min="14866" max="14866" width="13.42578125" style="73" customWidth="1"/>
    <col min="14867" max="14867" width="13.5703125" style="73" customWidth="1"/>
    <col min="14868" max="14868" width="14" style="73" customWidth="1"/>
    <col min="14869" max="14870" width="7.42578125" style="73" customWidth="1"/>
    <col min="14871" max="15105" width="9.140625" style="73"/>
    <col min="15106" max="15106" width="4.85546875" style="73" customWidth="1"/>
    <col min="15107" max="15107" width="18.28515625" style="73" customWidth="1"/>
    <col min="15108" max="15108" width="8.5703125" style="73" customWidth="1"/>
    <col min="15109" max="15109" width="21.85546875" style="73" customWidth="1"/>
    <col min="15110" max="15110" width="8" style="73" customWidth="1"/>
    <col min="15111" max="15113" width="9.140625" style="73" hidden="1" customWidth="1"/>
    <col min="15114" max="15118" width="10.85546875" style="73" customWidth="1"/>
    <col min="15119" max="15119" width="7.5703125" style="73" customWidth="1"/>
    <col min="15120" max="15120" width="10.85546875" style="73" customWidth="1"/>
    <col min="15121" max="15121" width="12.28515625" style="73" customWidth="1"/>
    <col min="15122" max="15122" width="13.42578125" style="73" customWidth="1"/>
    <col min="15123" max="15123" width="13.5703125" style="73" customWidth="1"/>
    <col min="15124" max="15124" width="14" style="73" customWidth="1"/>
    <col min="15125" max="15126" width="7.42578125" style="73" customWidth="1"/>
    <col min="15127" max="15361" width="9.140625" style="73"/>
    <col min="15362" max="15362" width="4.85546875" style="73" customWidth="1"/>
    <col min="15363" max="15363" width="18.28515625" style="73" customWidth="1"/>
    <col min="15364" max="15364" width="8.5703125" style="73" customWidth="1"/>
    <col min="15365" max="15365" width="21.85546875" style="73" customWidth="1"/>
    <col min="15366" max="15366" width="8" style="73" customWidth="1"/>
    <col min="15367" max="15369" width="9.140625" style="73" hidden="1" customWidth="1"/>
    <col min="15370" max="15374" width="10.85546875" style="73" customWidth="1"/>
    <col min="15375" max="15375" width="7.5703125" style="73" customWidth="1"/>
    <col min="15376" max="15376" width="10.85546875" style="73" customWidth="1"/>
    <col min="15377" max="15377" width="12.28515625" style="73" customWidth="1"/>
    <col min="15378" max="15378" width="13.42578125" style="73" customWidth="1"/>
    <col min="15379" max="15379" width="13.5703125" style="73" customWidth="1"/>
    <col min="15380" max="15380" width="14" style="73" customWidth="1"/>
    <col min="15381" max="15382" width="7.42578125" style="73" customWidth="1"/>
    <col min="15383" max="15617" width="9.140625" style="73"/>
    <col min="15618" max="15618" width="4.85546875" style="73" customWidth="1"/>
    <col min="15619" max="15619" width="18.28515625" style="73" customWidth="1"/>
    <col min="15620" max="15620" width="8.5703125" style="73" customWidth="1"/>
    <col min="15621" max="15621" width="21.85546875" style="73" customWidth="1"/>
    <col min="15622" max="15622" width="8" style="73" customWidth="1"/>
    <col min="15623" max="15625" width="9.140625" style="73" hidden="1" customWidth="1"/>
    <col min="15626" max="15630" width="10.85546875" style="73" customWidth="1"/>
    <col min="15631" max="15631" width="7.5703125" style="73" customWidth="1"/>
    <col min="15632" max="15632" width="10.85546875" style="73" customWidth="1"/>
    <col min="15633" max="15633" width="12.28515625" style="73" customWidth="1"/>
    <col min="15634" max="15634" width="13.42578125" style="73" customWidth="1"/>
    <col min="15635" max="15635" width="13.5703125" style="73" customWidth="1"/>
    <col min="15636" max="15636" width="14" style="73" customWidth="1"/>
    <col min="15637" max="15638" width="7.42578125" style="73" customWidth="1"/>
    <col min="15639" max="15873" width="9.140625" style="73"/>
    <col min="15874" max="15874" width="4.85546875" style="73" customWidth="1"/>
    <col min="15875" max="15875" width="18.28515625" style="73" customWidth="1"/>
    <col min="15876" max="15876" width="8.5703125" style="73" customWidth="1"/>
    <col min="15877" max="15877" width="21.85546875" style="73" customWidth="1"/>
    <col min="15878" max="15878" width="8" style="73" customWidth="1"/>
    <col min="15879" max="15881" width="9.140625" style="73" hidden="1" customWidth="1"/>
    <col min="15882" max="15886" width="10.85546875" style="73" customWidth="1"/>
    <col min="15887" max="15887" width="7.5703125" style="73" customWidth="1"/>
    <col min="15888" max="15888" width="10.85546875" style="73" customWidth="1"/>
    <col min="15889" max="15889" width="12.28515625" style="73" customWidth="1"/>
    <col min="15890" max="15890" width="13.42578125" style="73" customWidth="1"/>
    <col min="15891" max="15891" width="13.5703125" style="73" customWidth="1"/>
    <col min="15892" max="15892" width="14" style="73" customWidth="1"/>
    <col min="15893" max="15894" width="7.42578125" style="73" customWidth="1"/>
    <col min="15895" max="16129" width="9.140625" style="73"/>
    <col min="16130" max="16130" width="4.85546875" style="73" customWidth="1"/>
    <col min="16131" max="16131" width="18.28515625" style="73" customWidth="1"/>
    <col min="16132" max="16132" width="8.5703125" style="73" customWidth="1"/>
    <col min="16133" max="16133" width="21.85546875" style="73" customWidth="1"/>
    <col min="16134" max="16134" width="8" style="73" customWidth="1"/>
    <col min="16135" max="16137" width="9.140625" style="73" hidden="1" customWidth="1"/>
    <col min="16138" max="16142" width="10.85546875" style="73" customWidth="1"/>
    <col min="16143" max="16143" width="7.5703125" style="73" customWidth="1"/>
    <col min="16144" max="16144" width="10.85546875" style="73" customWidth="1"/>
    <col min="16145" max="16145" width="12.28515625" style="73" customWidth="1"/>
    <col min="16146" max="16146" width="13.42578125" style="73" customWidth="1"/>
    <col min="16147" max="16147" width="13.5703125" style="73" customWidth="1"/>
    <col min="16148" max="16148" width="14" style="73" customWidth="1"/>
    <col min="16149" max="16150" width="7.42578125" style="73" customWidth="1"/>
    <col min="16151" max="16384" width="9.140625" style="73"/>
  </cols>
  <sheetData>
    <row r="1" spans="1:26" x14ac:dyDescent="0.2">
      <c r="U1" s="177" t="s">
        <v>155</v>
      </c>
    </row>
    <row r="2" spans="1:26" s="358" customFormat="1" ht="16.5" customHeight="1" thickBot="1" x14ac:dyDescent="0.25">
      <c r="A2" s="356" t="s">
        <v>161</v>
      </c>
      <c r="B2" s="356"/>
      <c r="C2" s="357"/>
      <c r="D2" s="357" t="s">
        <v>0</v>
      </c>
      <c r="E2" s="357"/>
      <c r="F2" s="357"/>
      <c r="G2" s="357"/>
      <c r="H2" s="357"/>
      <c r="I2" s="357"/>
      <c r="M2" s="359"/>
    </row>
    <row r="3" spans="1:26" s="361" customFormat="1" ht="12.75" customHeight="1" x14ac:dyDescent="0.2">
      <c r="A3" s="360" t="s">
        <v>162</v>
      </c>
      <c r="B3" s="360"/>
      <c r="C3" s="360"/>
      <c r="D3" s="360"/>
      <c r="E3" s="360"/>
      <c r="F3" s="360"/>
      <c r="G3" s="360"/>
      <c r="H3" s="360"/>
      <c r="I3" s="360"/>
    </row>
    <row r="4" spans="1:26" s="358" customFormat="1" ht="27" customHeight="1" thickBot="1" x14ac:dyDescent="0.25">
      <c r="A4" s="356" t="s">
        <v>163</v>
      </c>
      <c r="B4" s="356"/>
      <c r="C4" s="362"/>
      <c r="D4" s="362"/>
      <c r="E4" s="362"/>
      <c r="F4" s="362"/>
      <c r="G4" s="362"/>
      <c r="H4" s="362"/>
      <c r="I4" s="362"/>
      <c r="M4" s="359"/>
    </row>
    <row r="5" spans="1:26" s="367" customFormat="1" ht="12.75" customHeight="1" x14ac:dyDescent="0.25">
      <c r="A5" s="363" t="s">
        <v>162</v>
      </c>
      <c r="B5" s="364"/>
      <c r="C5" s="364"/>
      <c r="D5" s="364"/>
      <c r="E5" s="364"/>
      <c r="F5" s="364"/>
      <c r="G5" s="364"/>
      <c r="H5" s="364"/>
      <c r="I5" s="364"/>
      <c r="J5" s="365"/>
      <c r="K5" s="365"/>
      <c r="L5" s="366"/>
    </row>
    <row r="6" spans="1:26" ht="18" x14ac:dyDescent="0.25">
      <c r="A6" s="188" t="s">
        <v>82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</row>
    <row r="7" spans="1:26" ht="13.5" thickBot="1" x14ac:dyDescent="0.25">
      <c r="A7" s="73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</row>
    <row r="8" spans="1:26" s="75" customFormat="1" ht="27.75" customHeight="1" x14ac:dyDescent="0.2">
      <c r="A8" s="189" t="s">
        <v>83</v>
      </c>
      <c r="B8" s="191" t="s">
        <v>84</v>
      </c>
      <c r="C8" s="193" t="s">
        <v>85</v>
      </c>
      <c r="D8" s="195" t="s">
        <v>86</v>
      </c>
      <c r="E8" s="197" t="s">
        <v>87</v>
      </c>
      <c r="F8" s="193" t="s">
        <v>88</v>
      </c>
      <c r="G8" s="193"/>
      <c r="H8" s="193"/>
      <c r="I8" s="193" t="s">
        <v>89</v>
      </c>
      <c r="J8" s="193"/>
      <c r="K8" s="193"/>
      <c r="L8" s="193"/>
      <c r="M8" s="193"/>
      <c r="N8" s="193"/>
      <c r="O8" s="193"/>
      <c r="P8" s="203" t="s">
        <v>90</v>
      </c>
      <c r="Q8" s="204"/>
      <c r="R8" s="204"/>
      <c r="S8" s="199" t="s">
        <v>91</v>
      </c>
      <c r="T8" s="199" t="s">
        <v>92</v>
      </c>
      <c r="U8" s="201" t="s">
        <v>93</v>
      </c>
    </row>
    <row r="9" spans="1:26" s="75" customFormat="1" ht="38.25" customHeight="1" x14ac:dyDescent="0.2">
      <c r="A9" s="190"/>
      <c r="B9" s="192"/>
      <c r="C9" s="194"/>
      <c r="D9" s="196"/>
      <c r="E9" s="198"/>
      <c r="F9" s="85" t="s">
        <v>94</v>
      </c>
      <c r="G9" s="85" t="s">
        <v>95</v>
      </c>
      <c r="H9" s="85" t="s">
        <v>8</v>
      </c>
      <c r="I9" s="86" t="s">
        <v>96</v>
      </c>
      <c r="J9" s="87" t="s">
        <v>97</v>
      </c>
      <c r="K9" s="93" t="s">
        <v>104</v>
      </c>
      <c r="L9" s="87" t="s">
        <v>98</v>
      </c>
      <c r="M9" s="87" t="s">
        <v>99</v>
      </c>
      <c r="N9" s="86" t="s">
        <v>100</v>
      </c>
      <c r="O9" s="86" t="s">
        <v>8</v>
      </c>
      <c r="P9" s="88" t="s">
        <v>107</v>
      </c>
      <c r="Q9" s="95" t="s">
        <v>108</v>
      </c>
      <c r="R9" s="88" t="s">
        <v>101</v>
      </c>
      <c r="S9" s="200"/>
      <c r="T9" s="200"/>
      <c r="U9" s="202"/>
    </row>
    <row r="10" spans="1:26" s="77" customFormat="1" x14ac:dyDescent="0.2">
      <c r="A10" s="186"/>
      <c r="B10" s="185"/>
      <c r="C10" s="121" t="s">
        <v>148</v>
      </c>
      <c r="D10" s="122" t="s">
        <v>115</v>
      </c>
      <c r="E10" s="79">
        <f>'Лот 1-0-9'!J23</f>
        <v>117</v>
      </c>
      <c r="F10" s="78"/>
      <c r="G10" s="78"/>
      <c r="H10" s="78"/>
      <c r="I10" s="79">
        <f>'Лот 1-0-9'!F19</f>
        <v>1</v>
      </c>
      <c r="J10" s="79">
        <f>'Лот 1-0-9'!G19</f>
        <v>0</v>
      </c>
      <c r="K10" s="79">
        <v>0</v>
      </c>
      <c r="L10" s="79">
        <f>'Лот 1-0-9'!H19</f>
        <v>1</v>
      </c>
      <c r="M10" s="79">
        <f>'Лот 1-0-9'!I19</f>
        <v>2</v>
      </c>
      <c r="N10" s="79">
        <f>'Лот 1-0-9'!E19</f>
        <v>0</v>
      </c>
      <c r="O10" s="78">
        <f t="shared" ref="O10:O11" si="0">SUM(I10:N10)</f>
        <v>4</v>
      </c>
      <c r="P10" s="76">
        <f>'Лот 1-0-9'!K28</f>
        <v>0</v>
      </c>
      <c r="Q10" s="76">
        <v>0</v>
      </c>
      <c r="R10" s="76">
        <f>'Лот 1-0-9'!M28</f>
        <v>0</v>
      </c>
      <c r="S10" s="126">
        <f>'Лот 1-0-9'!O23</f>
        <v>0</v>
      </c>
      <c r="T10" s="126">
        <f>'Лот 1-0-9'!K64</f>
        <v>0</v>
      </c>
      <c r="U10" s="127">
        <f t="shared" ref="U10" si="1">SUM(S10:T10)</f>
        <v>0</v>
      </c>
    </row>
    <row r="11" spans="1:26" s="77" customFormat="1" x14ac:dyDescent="0.2">
      <c r="A11" s="187"/>
      <c r="B11" s="185"/>
      <c r="C11" s="121" t="s">
        <v>103</v>
      </c>
      <c r="D11" s="125" t="s">
        <v>114</v>
      </c>
      <c r="E11" s="79">
        <f>'Лот 1-0-7'!L22</f>
        <v>123</v>
      </c>
      <c r="F11" s="78"/>
      <c r="G11" s="78"/>
      <c r="H11" s="78"/>
      <c r="I11" s="79">
        <v>0</v>
      </c>
      <c r="J11" s="79">
        <v>0</v>
      </c>
      <c r="K11" s="79">
        <v>0</v>
      </c>
      <c r="L11" s="79">
        <f>'Лот 1-0-7'!K18</f>
        <v>1</v>
      </c>
      <c r="M11" s="79">
        <f>'Лот 1-0-7'!H18</f>
        <v>2</v>
      </c>
      <c r="N11" s="79">
        <v>0</v>
      </c>
      <c r="O11" s="78">
        <f t="shared" si="0"/>
        <v>3</v>
      </c>
      <c r="P11" s="76">
        <f>'Лот 1-0-7'!M26</f>
        <v>0</v>
      </c>
      <c r="Q11" s="76">
        <v>0</v>
      </c>
      <c r="R11" s="76">
        <f>'Лот 1-0-7'!O26</f>
        <v>0</v>
      </c>
      <c r="S11" s="126">
        <f>'Лот 1-0-7'!Q22</f>
        <v>0</v>
      </c>
      <c r="T11" s="126">
        <f>'Лот 1-0-7'!M60</f>
        <v>0</v>
      </c>
      <c r="U11" s="127">
        <f t="shared" ref="U11" si="2">SUM(S11:T11)</f>
        <v>0</v>
      </c>
    </row>
    <row r="12" spans="1:26" s="105" customFormat="1" ht="22.5" customHeight="1" thickBot="1" x14ac:dyDescent="0.25">
      <c r="A12" s="100"/>
      <c r="B12" s="89" t="s">
        <v>102</v>
      </c>
      <c r="C12" s="101"/>
      <c r="D12" s="102"/>
      <c r="E12" s="103">
        <f>SUM(E10:H11)</f>
        <v>240</v>
      </c>
      <c r="F12" s="103">
        <f>SUM(F10:F10)</f>
        <v>0</v>
      </c>
      <c r="G12" s="103">
        <f>SUM(G10:G10)</f>
        <v>0</v>
      </c>
      <c r="H12" s="103">
        <f>SUM(H10:H10)</f>
        <v>0</v>
      </c>
      <c r="I12" s="103">
        <f t="shared" ref="I12:O12" si="3">SUM(I10:I11)</f>
        <v>1</v>
      </c>
      <c r="J12" s="103">
        <f t="shared" si="3"/>
        <v>0</v>
      </c>
      <c r="K12" s="103">
        <f t="shared" si="3"/>
        <v>0</v>
      </c>
      <c r="L12" s="103">
        <f t="shared" si="3"/>
        <v>2</v>
      </c>
      <c r="M12" s="103">
        <f t="shared" si="3"/>
        <v>4</v>
      </c>
      <c r="N12" s="103">
        <f t="shared" si="3"/>
        <v>0</v>
      </c>
      <c r="O12" s="103">
        <f t="shared" si="3"/>
        <v>7</v>
      </c>
      <c r="P12" s="104"/>
      <c r="Q12" s="104"/>
      <c r="R12" s="104"/>
      <c r="S12" s="128">
        <f>SUM(S10:S11)</f>
        <v>0</v>
      </c>
      <c r="T12" s="128">
        <f>SUM(T10:T11)</f>
        <v>0</v>
      </c>
      <c r="U12" s="128">
        <f>SUM(U10:U11)</f>
        <v>0</v>
      </c>
      <c r="V12" s="106"/>
      <c r="W12" s="107"/>
      <c r="X12" s="107"/>
      <c r="Y12" s="112"/>
    </row>
    <row r="13" spans="1:26" x14ac:dyDescent="0.2">
      <c r="A13" s="80"/>
      <c r="B13" s="81"/>
      <c r="C13" s="80"/>
      <c r="U13" s="83"/>
      <c r="V13" s="106"/>
      <c r="W13" s="107"/>
      <c r="X13" s="107"/>
      <c r="Y13" s="112"/>
    </row>
    <row r="14" spans="1:26" x14ac:dyDescent="0.2">
      <c r="A14" s="80"/>
      <c r="B14" s="81"/>
      <c r="C14" s="80"/>
      <c r="U14" s="83"/>
      <c r="V14" s="106"/>
      <c r="W14" s="107"/>
      <c r="X14" s="107"/>
      <c r="Y14" s="112"/>
    </row>
    <row r="15" spans="1:26" s="181" customFormat="1" ht="12.75" customHeight="1" x14ac:dyDescent="0.25">
      <c r="A15" s="179"/>
      <c r="B15" s="368" t="s">
        <v>158</v>
      </c>
      <c r="C15" s="369"/>
      <c r="D15" s="370"/>
      <c r="E15" s="180"/>
      <c r="S15" s="180"/>
      <c r="T15" s="180"/>
      <c r="U15" s="180"/>
      <c r="V15" s="182"/>
      <c r="W15" s="183"/>
      <c r="X15" s="183"/>
      <c r="Y15" s="184"/>
    </row>
    <row r="16" spans="1:26" x14ac:dyDescent="0.2">
      <c r="A16" s="96"/>
      <c r="B16" s="97"/>
      <c r="C16" s="96"/>
      <c r="D16" s="98"/>
      <c r="E16" s="99"/>
      <c r="F16" s="98"/>
      <c r="G16" s="98"/>
      <c r="H16" s="98"/>
      <c r="I16" s="98"/>
      <c r="J16" s="98"/>
      <c r="K16" s="98"/>
      <c r="L16" s="98"/>
      <c r="T16" s="83"/>
      <c r="W16" s="107"/>
      <c r="X16" s="107"/>
      <c r="Y16" s="107"/>
      <c r="Z16" s="107"/>
    </row>
    <row r="17" spans="1:26" x14ac:dyDescent="0.2">
      <c r="A17" s="80"/>
      <c r="B17" s="81"/>
      <c r="C17" s="80"/>
      <c r="T17" s="83"/>
      <c r="W17" s="107"/>
      <c r="X17" s="107"/>
      <c r="Y17" s="107"/>
      <c r="Z17" s="107"/>
    </row>
    <row r="18" spans="1:26" x14ac:dyDescent="0.2">
      <c r="A18" s="80"/>
      <c r="B18" s="81"/>
      <c r="C18" s="80"/>
      <c r="T18" s="83"/>
      <c r="W18" s="107"/>
      <c r="X18" s="107"/>
      <c r="Y18" s="107"/>
      <c r="Z18" s="107"/>
    </row>
    <row r="19" spans="1:26" x14ac:dyDescent="0.2">
      <c r="A19" s="80"/>
      <c r="B19" s="81"/>
      <c r="C19" s="80"/>
      <c r="T19" s="83"/>
      <c r="W19" s="107"/>
      <c r="X19" s="107"/>
      <c r="Y19" s="107"/>
      <c r="Z19" s="107"/>
    </row>
    <row r="20" spans="1:26" x14ac:dyDescent="0.2">
      <c r="A20" s="80"/>
      <c r="B20" s="81"/>
      <c r="C20" s="80"/>
      <c r="T20" s="83"/>
      <c r="W20" s="107"/>
      <c r="X20" s="107"/>
      <c r="Y20" s="107"/>
      <c r="Z20" s="107"/>
    </row>
    <row r="21" spans="1:26" x14ac:dyDescent="0.2">
      <c r="A21" s="80"/>
      <c r="B21" s="81"/>
      <c r="C21" s="80"/>
      <c r="T21" s="83"/>
      <c r="W21" s="107"/>
      <c r="X21" s="107"/>
      <c r="Y21" s="107"/>
      <c r="Z21" s="107"/>
    </row>
    <row r="22" spans="1:26" x14ac:dyDescent="0.2">
      <c r="A22" s="80"/>
      <c r="B22" s="81"/>
      <c r="C22" s="80"/>
      <c r="T22" s="83"/>
      <c r="W22" s="107"/>
      <c r="X22" s="107"/>
      <c r="Y22" s="107"/>
      <c r="Z22" s="107"/>
    </row>
    <row r="23" spans="1:26" x14ac:dyDescent="0.2">
      <c r="A23" s="80"/>
      <c r="B23" s="81"/>
      <c r="C23" s="80"/>
      <c r="T23" s="83"/>
      <c r="W23" s="107"/>
      <c r="X23" s="107"/>
      <c r="Y23" s="107"/>
      <c r="Z23" s="107"/>
    </row>
    <row r="24" spans="1:26" x14ac:dyDescent="0.2">
      <c r="A24" s="80"/>
      <c r="B24" s="81"/>
      <c r="C24" s="80"/>
      <c r="T24" s="83"/>
    </row>
    <row r="25" spans="1:26" s="82" customFormat="1" x14ac:dyDescent="0.2">
      <c r="A25" s="80"/>
      <c r="B25" s="81"/>
      <c r="C25" s="80"/>
      <c r="E25" s="8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83"/>
      <c r="U25" s="73"/>
      <c r="V25" s="73"/>
      <c r="W25" s="73"/>
    </row>
    <row r="26" spans="1:26" s="82" customFormat="1" x14ac:dyDescent="0.2">
      <c r="A26" s="80"/>
      <c r="B26" s="81"/>
      <c r="C26" s="80"/>
      <c r="E26" s="8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83"/>
      <c r="U26" s="73"/>
      <c r="V26" s="73"/>
      <c r="W26" s="73"/>
    </row>
    <row r="27" spans="1:26" s="82" customFormat="1" x14ac:dyDescent="0.2">
      <c r="A27" s="80"/>
      <c r="B27" s="81"/>
      <c r="C27" s="80"/>
      <c r="E27" s="8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83"/>
      <c r="U27" s="73"/>
      <c r="V27" s="73"/>
      <c r="W27" s="73"/>
    </row>
    <row r="28" spans="1:26" s="82" customFormat="1" x14ac:dyDescent="0.2">
      <c r="A28" s="80"/>
      <c r="B28" s="81"/>
      <c r="C28" s="80"/>
      <c r="E28" s="8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83"/>
      <c r="U28" s="73"/>
      <c r="V28" s="73"/>
      <c r="W28" s="73"/>
    </row>
    <row r="29" spans="1:26" s="82" customFormat="1" x14ac:dyDescent="0.2">
      <c r="A29" s="80"/>
      <c r="B29" s="81"/>
      <c r="C29" s="80"/>
      <c r="E29" s="8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83"/>
      <c r="U29" s="73"/>
      <c r="V29" s="73"/>
      <c r="W29" s="73"/>
    </row>
    <row r="30" spans="1:26" s="82" customFormat="1" x14ac:dyDescent="0.2">
      <c r="A30" s="80"/>
      <c r="B30" s="81"/>
      <c r="C30" s="80"/>
      <c r="E30" s="8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83"/>
      <c r="U30" s="73"/>
      <c r="V30" s="73"/>
      <c r="W30" s="73"/>
    </row>
    <row r="31" spans="1:26" s="82" customFormat="1" x14ac:dyDescent="0.2">
      <c r="A31" s="80"/>
      <c r="B31" s="81"/>
      <c r="C31" s="80"/>
      <c r="E31" s="8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83"/>
      <c r="U31" s="73"/>
      <c r="V31" s="73"/>
      <c r="W31" s="73"/>
    </row>
    <row r="32" spans="1:26" s="82" customFormat="1" x14ac:dyDescent="0.2">
      <c r="A32" s="80"/>
      <c r="B32" s="81"/>
      <c r="C32" s="80"/>
      <c r="E32" s="8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83"/>
      <c r="U32" s="73"/>
      <c r="V32" s="73"/>
      <c r="W32" s="73"/>
    </row>
    <row r="33" spans="1:23" s="82" customFormat="1" x14ac:dyDescent="0.2">
      <c r="A33" s="80"/>
      <c r="B33" s="81"/>
      <c r="C33" s="80"/>
      <c r="E33" s="8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83"/>
      <c r="U33" s="73"/>
      <c r="V33" s="73"/>
      <c r="W33" s="73"/>
    </row>
    <row r="34" spans="1:23" s="82" customFormat="1" x14ac:dyDescent="0.2">
      <c r="A34" s="80"/>
      <c r="B34" s="81"/>
      <c r="C34" s="80"/>
      <c r="E34" s="8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83"/>
      <c r="U34" s="73"/>
      <c r="V34" s="73"/>
      <c r="W34" s="73"/>
    </row>
    <row r="35" spans="1:23" s="82" customFormat="1" x14ac:dyDescent="0.2">
      <c r="A35" s="80"/>
      <c r="B35" s="81"/>
      <c r="C35" s="80"/>
      <c r="E35" s="8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83"/>
      <c r="U35" s="73"/>
      <c r="V35" s="73"/>
      <c r="W35" s="73"/>
    </row>
    <row r="36" spans="1:23" s="82" customFormat="1" x14ac:dyDescent="0.2">
      <c r="A36" s="80"/>
      <c r="B36" s="81"/>
      <c r="C36" s="80"/>
      <c r="E36" s="8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83"/>
      <c r="U36" s="73"/>
      <c r="V36" s="73"/>
      <c r="W36" s="73"/>
    </row>
    <row r="37" spans="1:23" s="82" customFormat="1" x14ac:dyDescent="0.2">
      <c r="A37" s="80"/>
      <c r="B37" s="81"/>
      <c r="C37" s="80"/>
      <c r="E37" s="8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83"/>
      <c r="U37" s="73"/>
      <c r="V37" s="73"/>
      <c r="W37" s="73"/>
    </row>
    <row r="38" spans="1:23" s="82" customFormat="1" x14ac:dyDescent="0.2">
      <c r="A38" s="80"/>
      <c r="B38" s="81"/>
      <c r="C38" s="80"/>
      <c r="E38" s="8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83"/>
      <c r="U38" s="73"/>
      <c r="V38" s="73"/>
      <c r="W38" s="73"/>
    </row>
    <row r="39" spans="1:23" s="82" customFormat="1" x14ac:dyDescent="0.2">
      <c r="A39" s="80"/>
      <c r="B39" s="81"/>
      <c r="C39" s="80"/>
      <c r="E39" s="8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83"/>
      <c r="U39" s="73"/>
      <c r="V39" s="73"/>
      <c r="W39" s="73"/>
    </row>
    <row r="40" spans="1:23" s="82" customFormat="1" x14ac:dyDescent="0.2">
      <c r="A40" s="80"/>
      <c r="B40" s="81"/>
      <c r="C40" s="80"/>
      <c r="E40" s="8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83"/>
      <c r="U40" s="73"/>
      <c r="V40" s="73"/>
      <c r="W40" s="73"/>
    </row>
    <row r="41" spans="1:23" s="82" customFormat="1" x14ac:dyDescent="0.2">
      <c r="A41" s="80"/>
      <c r="B41" s="81"/>
      <c r="C41" s="80"/>
      <c r="E41" s="8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83"/>
      <c r="U41" s="73"/>
      <c r="V41" s="73"/>
      <c r="W41" s="73"/>
    </row>
    <row r="42" spans="1:23" s="82" customFormat="1" x14ac:dyDescent="0.2">
      <c r="A42" s="80"/>
      <c r="B42" s="81"/>
      <c r="C42" s="80"/>
      <c r="E42" s="8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</row>
    <row r="43" spans="1:23" s="82" customFormat="1" x14ac:dyDescent="0.2">
      <c r="A43" s="80"/>
      <c r="B43" s="81"/>
      <c r="C43" s="80"/>
      <c r="E43" s="8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</row>
    <row r="44" spans="1:23" s="82" customFormat="1" x14ac:dyDescent="0.2">
      <c r="A44" s="80"/>
      <c r="B44" s="81"/>
      <c r="C44" s="80"/>
      <c r="E44" s="8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</row>
    <row r="45" spans="1:23" s="82" customFormat="1" x14ac:dyDescent="0.2">
      <c r="A45" s="80"/>
      <c r="B45" s="81"/>
      <c r="C45" s="80"/>
      <c r="E45" s="8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</row>
    <row r="46" spans="1:23" s="82" customFormat="1" x14ac:dyDescent="0.2">
      <c r="A46" s="80"/>
      <c r="B46" s="81"/>
      <c r="C46" s="80"/>
      <c r="E46" s="8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</row>
    <row r="47" spans="1:23" s="82" customFormat="1" x14ac:dyDescent="0.2">
      <c r="A47" s="80"/>
      <c r="B47" s="81"/>
      <c r="C47" s="80"/>
      <c r="E47" s="8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</row>
    <row r="48" spans="1:23" s="82" customFormat="1" x14ac:dyDescent="0.2">
      <c r="A48" s="80"/>
      <c r="B48" s="81"/>
      <c r="C48" s="80"/>
      <c r="E48" s="8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</row>
    <row r="49" spans="1:23" s="82" customFormat="1" x14ac:dyDescent="0.2">
      <c r="A49" s="80"/>
      <c r="B49" s="81"/>
      <c r="C49" s="80"/>
      <c r="E49" s="8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</row>
    <row r="50" spans="1:23" s="82" customFormat="1" x14ac:dyDescent="0.2">
      <c r="A50" s="80"/>
      <c r="B50" s="81"/>
      <c r="C50" s="80"/>
      <c r="E50" s="8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</row>
    <row r="51" spans="1:23" s="82" customFormat="1" x14ac:dyDescent="0.2">
      <c r="A51" s="80"/>
      <c r="B51" s="81"/>
      <c r="C51" s="80"/>
      <c r="E51" s="8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</row>
  </sheetData>
  <customSheetViews>
    <customSheetView guid="{4DB59152-1EDD-4F66-9169-B1D08985982A}" showPageBreaks="1" fitToPage="1" hiddenColumns="1" view="pageBreakPreview">
      <selection activeCell="I39" sqref="I39"/>
      <pageMargins left="0.39370078740157483" right="0.27559055118110237" top="0.98425196850393704" bottom="0.98425196850393704" header="0.51181102362204722" footer="0.51181102362204722"/>
      <printOptions horizontalCentered="1"/>
      <pageSetup paperSize="9" scale="72" orientation="landscape" r:id="rId1"/>
      <headerFooter alignWithMargins="0"/>
    </customSheetView>
    <customSheetView guid="{1ABD3224-5306-4B7C-8105-DB77DAAF82C0}" showPageBreaks="1" fitToPage="1" hiddenColumns="1" view="pageBreakPreview">
      <selection activeCell="I39" sqref="I39"/>
      <pageMargins left="0.39370078740157483" right="0.27559055118110237" top="0.98425196850393704" bottom="0.98425196850393704" header="0.51181102362204722" footer="0.51181102362204722"/>
      <printOptions horizontalCentered="1"/>
      <pageSetup paperSize="9" scale="72" orientation="landscape" r:id="rId2"/>
      <headerFooter alignWithMargins="0"/>
    </customSheetView>
    <customSheetView guid="{99281F99-6F86-4FAF-A902-E6FB8AE52176}" showPageBreaks="1" fitToPage="1" hiddenColumns="1" view="pageBreakPreview">
      <selection activeCell="I39" sqref="I39"/>
      <pageMargins left="0.39370078740157483" right="0.27559055118110237" top="0.98425196850393704" bottom="0.98425196850393704" header="0.51181102362204722" footer="0.51181102362204722"/>
      <printOptions horizontalCentered="1"/>
      <pageSetup paperSize="9" scale="72" orientation="landscape" r:id="rId3"/>
      <headerFooter alignWithMargins="0"/>
    </customSheetView>
  </customSheetViews>
  <mergeCells count="19">
    <mergeCell ref="A2:B2"/>
    <mergeCell ref="A3:I3"/>
    <mergeCell ref="A4:B4"/>
    <mergeCell ref="C4:I4"/>
    <mergeCell ref="A5:I5"/>
    <mergeCell ref="B10:B11"/>
    <mergeCell ref="A10:A11"/>
    <mergeCell ref="A6:U6"/>
    <mergeCell ref="A8:A9"/>
    <mergeCell ref="B8:B9"/>
    <mergeCell ref="C8:C9"/>
    <mergeCell ref="D8:D9"/>
    <mergeCell ref="E8:E9"/>
    <mergeCell ref="F8:H8"/>
    <mergeCell ref="I8:O8"/>
    <mergeCell ref="S8:S9"/>
    <mergeCell ref="T8:T9"/>
    <mergeCell ref="U8:U9"/>
    <mergeCell ref="P8:R8"/>
  </mergeCells>
  <printOptions horizontalCentered="1"/>
  <pageMargins left="0.39370078740157483" right="0.27559055118110237" top="0.98425196850393704" bottom="0.98425196850393704" header="0.51181102362204722" footer="0.51181102362204722"/>
  <pageSetup paperSize="9" scale="67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N84"/>
  <sheetViews>
    <sheetView view="pageBreakPreview" zoomScale="70" zoomScaleNormal="75" zoomScaleSheetLayoutView="70" workbookViewId="0">
      <selection activeCell="A8" sqref="A8:Q9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31.42578125" style="2" customWidth="1"/>
    <col min="4" max="4" width="35.85546875" style="2" customWidth="1"/>
    <col min="5" max="11" width="13.42578125" style="2" customWidth="1"/>
    <col min="12" max="12" width="18.28515625" style="3" customWidth="1"/>
    <col min="13" max="13" width="15.85546875" style="2" customWidth="1"/>
    <col min="14" max="14" width="19.7109375" style="2" customWidth="1"/>
    <col min="15" max="15" width="16.28515625" style="2" customWidth="1"/>
    <col min="16" max="16" width="17.140625" style="2" customWidth="1"/>
    <col min="17" max="17" width="22.7109375" style="2" customWidth="1"/>
    <col min="18" max="18" width="17.7109375" style="2" customWidth="1"/>
    <col min="19" max="19" width="17.5703125" style="2" customWidth="1"/>
    <col min="20" max="20" width="19.85546875" style="2" customWidth="1"/>
    <col min="21" max="21" width="19.140625" style="2" customWidth="1"/>
    <col min="22" max="16384" width="9.140625" style="2"/>
  </cols>
  <sheetData>
    <row r="1" spans="1:17" ht="25.5" customHeight="1" x14ac:dyDescent="0.25">
      <c r="O1" s="4"/>
      <c r="Q1" s="178" t="s">
        <v>156</v>
      </c>
    </row>
    <row r="2" spans="1:17" s="5" customFormat="1" ht="23.25" x14ac:dyDescent="0.35">
      <c r="A2" s="273" t="s">
        <v>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</row>
    <row r="3" spans="1:17" s="346" customFormat="1" ht="27" customHeight="1" thickBot="1" x14ac:dyDescent="0.25">
      <c r="A3" s="348" t="s">
        <v>161</v>
      </c>
      <c r="B3" s="348"/>
      <c r="C3" s="349"/>
      <c r="D3" s="349" t="s">
        <v>0</v>
      </c>
      <c r="E3" s="349"/>
      <c r="F3" s="349"/>
      <c r="G3" s="349"/>
      <c r="H3" s="349"/>
      <c r="I3" s="349"/>
      <c r="M3" s="350"/>
    </row>
    <row r="4" spans="1:17" s="347" customFormat="1" ht="27" customHeight="1" x14ac:dyDescent="0.2">
      <c r="A4" s="351" t="s">
        <v>162</v>
      </c>
      <c r="B4" s="351"/>
      <c r="C4" s="351"/>
      <c r="D4" s="351"/>
      <c r="E4" s="351"/>
      <c r="F4" s="351"/>
      <c r="G4" s="351"/>
      <c r="H4" s="351"/>
      <c r="I4" s="351"/>
    </row>
    <row r="5" spans="1:17" s="347" customFormat="1" ht="27" customHeight="1" x14ac:dyDescent="0.2">
      <c r="A5" s="352"/>
      <c r="B5" s="352"/>
    </row>
    <row r="6" spans="1:17" s="346" customFormat="1" ht="27" customHeight="1" thickBot="1" x14ac:dyDescent="0.25">
      <c r="A6" s="348" t="s">
        <v>163</v>
      </c>
      <c r="B6" s="348"/>
      <c r="C6" s="353"/>
      <c r="D6" s="353"/>
      <c r="E6" s="353"/>
      <c r="F6" s="353"/>
      <c r="G6" s="353"/>
      <c r="H6" s="353"/>
      <c r="I6" s="353"/>
      <c r="M6" s="350"/>
    </row>
    <row r="7" spans="1:17" s="5" customFormat="1" ht="24" customHeight="1" x14ac:dyDescent="0.35">
      <c r="A7" s="354" t="s">
        <v>162</v>
      </c>
      <c r="B7" s="355"/>
      <c r="C7" s="355"/>
      <c r="D7" s="355"/>
      <c r="E7" s="355"/>
      <c r="F7" s="355"/>
      <c r="G7" s="355"/>
      <c r="H7" s="355"/>
      <c r="I7" s="355"/>
      <c r="J7" s="7"/>
      <c r="K7" s="7"/>
      <c r="L7" s="8"/>
    </row>
    <row r="8" spans="1:17" s="5" customFormat="1" ht="11.25" customHeight="1" x14ac:dyDescent="0.35">
      <c r="A8" s="274" t="s">
        <v>1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</row>
    <row r="9" spans="1:17" s="5" customFormat="1" ht="11.25" customHeight="1" x14ac:dyDescent="0.35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</row>
    <row r="10" spans="1:17" s="5" customFormat="1" ht="24.75" customHeight="1" x14ac:dyDescent="0.35">
      <c r="A10" s="274" t="s">
        <v>2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</row>
    <row r="11" spans="1:17" s="5" customFormat="1" ht="29.25" customHeight="1" x14ac:dyDescent="0.45">
      <c r="A11" s="276" t="s">
        <v>79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</row>
    <row r="12" spans="1:17" s="5" customFormat="1" ht="29.25" customHeight="1" x14ac:dyDescent="0.35">
      <c r="A12" s="277" t="s">
        <v>78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</row>
    <row r="13" spans="1:17" s="5" customFormat="1" ht="29.25" customHeight="1" x14ac:dyDescent="0.35">
      <c r="A13" s="278" t="s">
        <v>3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</row>
    <row r="14" spans="1:17" s="38" customFormat="1" ht="24.75" customHeight="1" thickBot="1" x14ac:dyDescent="0.4">
      <c r="A14" s="10" t="s">
        <v>110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2"/>
      <c r="M14" s="13"/>
      <c r="N14" s="13"/>
      <c r="O14" s="13"/>
      <c r="P14" s="13"/>
      <c r="Q14" s="13"/>
    </row>
    <row r="15" spans="1:17" s="38" customFormat="1" ht="25.5" customHeight="1" thickBot="1" x14ac:dyDescent="0.35">
      <c r="A15" s="279" t="s">
        <v>144</v>
      </c>
      <c r="B15" s="280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1"/>
    </row>
    <row r="16" spans="1:17" s="38" customFormat="1" ht="39" customHeight="1" thickBot="1" x14ac:dyDescent="0.3">
      <c r="A16" s="61" t="s">
        <v>4</v>
      </c>
      <c r="B16" s="282" t="s">
        <v>5</v>
      </c>
      <c r="C16" s="283"/>
      <c r="D16" s="62" t="s">
        <v>6</v>
      </c>
      <c r="E16" s="14" t="s">
        <v>7</v>
      </c>
      <c r="F16" s="129" t="s">
        <v>76</v>
      </c>
      <c r="G16" s="129" t="s">
        <v>76</v>
      </c>
      <c r="H16" s="129" t="s">
        <v>116</v>
      </c>
      <c r="I16" s="129" t="s">
        <v>116</v>
      </c>
      <c r="J16" s="129" t="s">
        <v>76</v>
      </c>
      <c r="K16" s="129" t="s">
        <v>76</v>
      </c>
      <c r="L16" s="63" t="s">
        <v>8</v>
      </c>
      <c r="M16" s="284" t="s">
        <v>9</v>
      </c>
      <c r="N16" s="285"/>
      <c r="O16" s="285"/>
      <c r="P16" s="285"/>
      <c r="Q16" s="283"/>
    </row>
    <row r="17" spans="1:248" s="38" customFormat="1" ht="52.5" customHeight="1" thickBot="1" x14ac:dyDescent="0.3">
      <c r="A17" s="270" t="s">
        <v>10</v>
      </c>
      <c r="B17" s="264" t="s">
        <v>117</v>
      </c>
      <c r="C17" s="265"/>
      <c r="D17" s="66" t="s">
        <v>11</v>
      </c>
      <c r="E17" s="67" t="s">
        <v>12</v>
      </c>
      <c r="F17" s="68" t="s">
        <v>13</v>
      </c>
      <c r="G17" s="68" t="s">
        <v>14</v>
      </c>
      <c r="H17" s="68" t="s">
        <v>118</v>
      </c>
      <c r="I17" s="68" t="s">
        <v>119</v>
      </c>
      <c r="J17" s="68" t="s">
        <v>120</v>
      </c>
      <c r="K17" s="69" t="s">
        <v>121</v>
      </c>
      <c r="L17" s="139"/>
      <c r="M17" s="286" t="s">
        <v>17</v>
      </c>
      <c r="N17" s="287"/>
      <c r="O17" s="287"/>
      <c r="P17" s="287"/>
      <c r="Q17" s="288"/>
    </row>
    <row r="18" spans="1:248" ht="21.75" customHeight="1" x14ac:dyDescent="0.2">
      <c r="A18" s="271"/>
      <c r="B18" s="266"/>
      <c r="C18" s="267"/>
      <c r="D18" s="57" t="s">
        <v>18</v>
      </c>
      <c r="E18" s="144">
        <v>0</v>
      </c>
      <c r="F18" s="145">
        <v>0</v>
      </c>
      <c r="G18" s="145">
        <v>0</v>
      </c>
      <c r="H18" s="145">
        <v>2</v>
      </c>
      <c r="I18" s="145">
        <v>0</v>
      </c>
      <c r="J18" s="145">
        <v>0</v>
      </c>
      <c r="K18" s="146">
        <v>1</v>
      </c>
      <c r="L18" s="17">
        <f>SUM(E18:K18)</f>
        <v>3</v>
      </c>
      <c r="M18" s="289" t="s">
        <v>19</v>
      </c>
      <c r="N18" s="292" t="s">
        <v>20</v>
      </c>
      <c r="O18" s="289" t="s">
        <v>21</v>
      </c>
      <c r="P18" s="292" t="s">
        <v>22</v>
      </c>
      <c r="Q18" s="295" t="s">
        <v>23</v>
      </c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</row>
    <row r="19" spans="1:248" ht="23.25" customHeight="1" x14ac:dyDescent="0.2">
      <c r="A19" s="271"/>
      <c r="B19" s="266"/>
      <c r="C19" s="267"/>
      <c r="D19" s="49" t="s">
        <v>24</v>
      </c>
      <c r="E19" s="90">
        <v>1800</v>
      </c>
      <c r="F19" s="91">
        <v>3300</v>
      </c>
      <c r="G19" s="91">
        <v>3300</v>
      </c>
      <c r="H19" s="91">
        <v>6100</v>
      </c>
      <c r="I19" s="91">
        <v>5500</v>
      </c>
      <c r="J19" s="91">
        <v>4400</v>
      </c>
      <c r="K19" s="92">
        <v>4100</v>
      </c>
      <c r="L19" s="18"/>
      <c r="M19" s="290"/>
      <c r="N19" s="293"/>
      <c r="O19" s="290"/>
      <c r="P19" s="293"/>
      <c r="Q19" s="296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</row>
    <row r="20" spans="1:248" ht="22.5" customHeight="1" x14ac:dyDescent="0.2">
      <c r="A20" s="271"/>
      <c r="B20" s="266"/>
      <c r="C20" s="267"/>
      <c r="D20" s="58" t="s">
        <v>25</v>
      </c>
      <c r="E20" s="140">
        <f t="shared" ref="E20:K20" si="0">E19*E18</f>
        <v>0</v>
      </c>
      <c r="F20" s="91">
        <f t="shared" si="0"/>
        <v>0</v>
      </c>
      <c r="G20" s="91">
        <f t="shared" si="0"/>
        <v>0</v>
      </c>
      <c r="H20" s="91">
        <f t="shared" si="0"/>
        <v>12200</v>
      </c>
      <c r="I20" s="91">
        <f t="shared" si="0"/>
        <v>0</v>
      </c>
      <c r="J20" s="91">
        <f t="shared" si="0"/>
        <v>0</v>
      </c>
      <c r="K20" s="147">
        <f t="shared" si="0"/>
        <v>4100</v>
      </c>
      <c r="L20" s="19">
        <f>SUM(E20:K20)</f>
        <v>16300</v>
      </c>
      <c r="M20" s="290"/>
      <c r="N20" s="293"/>
      <c r="O20" s="290"/>
      <c r="P20" s="293"/>
      <c r="Q20" s="296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</row>
    <row r="21" spans="1:248" ht="27" customHeight="1" thickBot="1" x14ac:dyDescent="0.25">
      <c r="A21" s="271"/>
      <c r="B21" s="266"/>
      <c r="C21" s="267"/>
      <c r="D21" s="49" t="s">
        <v>26</v>
      </c>
      <c r="E21" s="90">
        <v>10</v>
      </c>
      <c r="F21" s="91">
        <v>16</v>
      </c>
      <c r="G21" s="91">
        <v>16</v>
      </c>
      <c r="H21" s="91">
        <v>43</v>
      </c>
      <c r="I21" s="91">
        <v>49</v>
      </c>
      <c r="J21" s="91">
        <v>36</v>
      </c>
      <c r="K21" s="92">
        <v>37</v>
      </c>
      <c r="L21" s="20"/>
      <c r="M21" s="291"/>
      <c r="N21" s="294"/>
      <c r="O21" s="291"/>
      <c r="P21" s="294"/>
      <c r="Q21" s="297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</row>
    <row r="22" spans="1:248" ht="21.75" customHeight="1" thickBot="1" x14ac:dyDescent="0.25">
      <c r="A22" s="271"/>
      <c r="B22" s="266"/>
      <c r="C22" s="267"/>
      <c r="D22" s="59" t="s">
        <v>27</v>
      </c>
      <c r="E22" s="21">
        <f t="shared" ref="E22:K22" si="1">E18*E21</f>
        <v>0</v>
      </c>
      <c r="F22" s="22">
        <f t="shared" si="1"/>
        <v>0</v>
      </c>
      <c r="G22" s="22">
        <f t="shared" si="1"/>
        <v>0</v>
      </c>
      <c r="H22" s="22">
        <f t="shared" si="1"/>
        <v>86</v>
      </c>
      <c r="I22" s="22">
        <f t="shared" si="1"/>
        <v>0</v>
      </c>
      <c r="J22" s="22">
        <f t="shared" si="1"/>
        <v>0</v>
      </c>
      <c r="K22" s="23">
        <f t="shared" si="1"/>
        <v>37</v>
      </c>
      <c r="L22" s="24">
        <f>SUM(E22:K22)</f>
        <v>123</v>
      </c>
      <c r="M22" s="25" t="s">
        <v>35</v>
      </c>
      <c r="N22" s="26">
        <f>SUM(N24:N26)</f>
        <v>0</v>
      </c>
      <c r="O22" s="25" t="s">
        <v>35</v>
      </c>
      <c r="P22" s="26">
        <f>SUM(P24:P26)</f>
        <v>0</v>
      </c>
      <c r="Q22" s="27">
        <f>P22+N22</f>
        <v>0</v>
      </c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</row>
    <row r="23" spans="1:248" ht="21.75" customHeight="1" thickBot="1" x14ac:dyDescent="0.25">
      <c r="A23" s="271"/>
      <c r="B23" s="266"/>
      <c r="C23" s="267"/>
      <c r="D23" s="161" t="s">
        <v>53</v>
      </c>
      <c r="E23" s="162"/>
      <c r="F23" s="163"/>
      <c r="G23" s="163"/>
      <c r="H23" s="163"/>
      <c r="I23" s="163"/>
      <c r="J23" s="163"/>
      <c r="K23" s="164"/>
      <c r="L23" s="17"/>
      <c r="M23" s="51"/>
      <c r="N23" s="50"/>
      <c r="O23" s="51"/>
      <c r="P23" s="50"/>
      <c r="Q23" s="52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</row>
    <row r="24" spans="1:248" ht="30.75" customHeight="1" x14ac:dyDescent="0.2">
      <c r="A24" s="271"/>
      <c r="B24" s="266"/>
      <c r="C24" s="267"/>
      <c r="D24" s="48" t="s">
        <v>122</v>
      </c>
      <c r="E24" s="170">
        <v>0</v>
      </c>
      <c r="F24" s="145">
        <v>0</v>
      </c>
      <c r="G24" s="145">
        <v>0</v>
      </c>
      <c r="H24" s="145">
        <v>0</v>
      </c>
      <c r="I24" s="145">
        <v>0</v>
      </c>
      <c r="J24" s="145">
        <v>0</v>
      </c>
      <c r="K24" s="146">
        <v>0</v>
      </c>
      <c r="L24" s="152">
        <f t="shared" ref="L24" si="2">SUM(E24:K24)</f>
        <v>0</v>
      </c>
      <c r="M24" s="172"/>
      <c r="N24" s="159">
        <f t="shared" ref="N24" si="3">M24*L24</f>
        <v>0</v>
      </c>
      <c r="O24" s="159"/>
      <c r="P24" s="159">
        <f t="shared" ref="P24" si="4">O24*L24</f>
        <v>0</v>
      </c>
      <c r="Q24" s="159">
        <f>P24+N24</f>
        <v>0</v>
      </c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</row>
    <row r="25" spans="1:248" ht="27" customHeight="1" x14ac:dyDescent="0.2">
      <c r="A25" s="271"/>
      <c r="B25" s="266"/>
      <c r="C25" s="267"/>
      <c r="D25" s="49" t="s">
        <v>60</v>
      </c>
      <c r="E25" s="47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5">
        <v>0</v>
      </c>
      <c r="L25" s="153">
        <f>SUM(E25:K25)</f>
        <v>0</v>
      </c>
      <c r="M25" s="173"/>
      <c r="N25" s="158">
        <f>M25*L25</f>
        <v>0</v>
      </c>
      <c r="O25" s="158"/>
      <c r="P25" s="158">
        <f>O25*L25</f>
        <v>0</v>
      </c>
      <c r="Q25" s="158">
        <f t="shared" ref="Q25" si="5">P25+N25</f>
        <v>0</v>
      </c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</row>
    <row r="26" spans="1:248" ht="31.5" customHeight="1" thickBot="1" x14ac:dyDescent="0.25">
      <c r="A26" s="271"/>
      <c r="B26" s="266"/>
      <c r="C26" s="267"/>
      <c r="D26" s="49" t="s">
        <v>123</v>
      </c>
      <c r="E26" s="47">
        <v>0</v>
      </c>
      <c r="F26" s="16">
        <f t="shared" ref="F26:K26" si="6">F22</f>
        <v>0</v>
      </c>
      <c r="G26" s="16">
        <f t="shared" si="6"/>
        <v>0</v>
      </c>
      <c r="H26" s="16">
        <f t="shared" si="6"/>
        <v>86</v>
      </c>
      <c r="I26" s="16">
        <f t="shared" si="6"/>
        <v>0</v>
      </c>
      <c r="J26" s="16">
        <f t="shared" si="6"/>
        <v>0</v>
      </c>
      <c r="K26" s="165">
        <f t="shared" si="6"/>
        <v>37</v>
      </c>
      <c r="L26" s="153">
        <f t="shared" ref="L26:L28" si="7">SUM(E26:K26)</f>
        <v>123</v>
      </c>
      <c r="M26" s="173">
        <v>0</v>
      </c>
      <c r="N26" s="158">
        <f>M26*L26</f>
        <v>0</v>
      </c>
      <c r="O26" s="173">
        <v>0</v>
      </c>
      <c r="P26" s="158">
        <v>0</v>
      </c>
      <c r="Q26" s="158">
        <f>P26+N26</f>
        <v>0</v>
      </c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</row>
    <row r="27" spans="1:248" ht="31.5" hidden="1" customHeight="1" x14ac:dyDescent="0.2">
      <c r="A27" s="271"/>
      <c r="B27" s="266"/>
      <c r="C27" s="267"/>
      <c r="D27" s="155" t="s">
        <v>139</v>
      </c>
      <c r="E27" s="47"/>
      <c r="F27" s="16"/>
      <c r="G27" s="16"/>
      <c r="H27" s="16"/>
      <c r="I27" s="16"/>
      <c r="J27" s="16"/>
      <c r="K27" s="165"/>
      <c r="L27" s="153">
        <f t="shared" si="7"/>
        <v>0</v>
      </c>
      <c r="M27" s="173"/>
      <c r="N27" s="158">
        <f t="shared" ref="N27:N28" si="8">M27*L27</f>
        <v>0</v>
      </c>
      <c r="O27" s="173"/>
      <c r="P27" s="158">
        <v>0</v>
      </c>
      <c r="Q27" s="158">
        <f t="shared" ref="Q27:Q28" si="9">P27+N27</f>
        <v>0</v>
      </c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</row>
    <row r="28" spans="1:248" ht="31.5" hidden="1" customHeight="1" thickBot="1" x14ac:dyDescent="0.25">
      <c r="A28" s="272"/>
      <c r="B28" s="268"/>
      <c r="C28" s="269"/>
      <c r="D28" s="94" t="s">
        <v>140</v>
      </c>
      <c r="E28" s="156"/>
      <c r="F28" s="22"/>
      <c r="G28" s="22"/>
      <c r="H28" s="22"/>
      <c r="I28" s="22"/>
      <c r="J28" s="22"/>
      <c r="K28" s="23"/>
      <c r="L28" s="154">
        <f t="shared" si="7"/>
        <v>0</v>
      </c>
      <c r="M28" s="174"/>
      <c r="N28" s="160">
        <f t="shared" si="8"/>
        <v>0</v>
      </c>
      <c r="O28" s="174"/>
      <c r="P28" s="160">
        <v>0</v>
      </c>
      <c r="Q28" s="160">
        <f t="shared" si="9"/>
        <v>0</v>
      </c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</row>
    <row r="29" spans="1:248" ht="30.75" customHeight="1" thickBot="1" x14ac:dyDescent="0.25">
      <c r="A29" s="298" t="s">
        <v>28</v>
      </c>
      <c r="B29" s="301" t="s">
        <v>29</v>
      </c>
      <c r="C29" s="302"/>
      <c r="D29" s="171" t="s">
        <v>30</v>
      </c>
      <c r="E29" s="303" t="s">
        <v>31</v>
      </c>
      <c r="F29" s="304"/>
      <c r="G29" s="304"/>
      <c r="H29" s="304"/>
      <c r="I29" s="304"/>
      <c r="J29" s="304"/>
      <c r="K29" s="305"/>
      <c r="L29" s="148" t="s">
        <v>32</v>
      </c>
      <c r="M29" s="268" t="s">
        <v>33</v>
      </c>
      <c r="N29" s="287"/>
      <c r="O29" s="287"/>
      <c r="P29" s="287"/>
      <c r="Q29" s="26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</row>
    <row r="30" spans="1:248" s="9" customFormat="1" ht="21" customHeight="1" x14ac:dyDescent="0.2">
      <c r="A30" s="299"/>
      <c r="B30" s="306" t="s">
        <v>34</v>
      </c>
      <c r="C30" s="307"/>
      <c r="D30" s="131" t="s">
        <v>35</v>
      </c>
      <c r="E30" s="308">
        <f>SUM(E31:K32)</f>
        <v>2</v>
      </c>
      <c r="F30" s="309"/>
      <c r="G30" s="309"/>
      <c r="H30" s="309"/>
      <c r="I30" s="309"/>
      <c r="J30" s="309"/>
      <c r="K30" s="310"/>
      <c r="L30" s="28"/>
      <c r="M30" s="253">
        <f>SUM(M31:Q32)</f>
        <v>0</v>
      </c>
      <c r="N30" s="254"/>
      <c r="O30" s="254"/>
      <c r="P30" s="254"/>
      <c r="Q30" s="255"/>
    </row>
    <row r="31" spans="1:248" s="29" customFormat="1" ht="27.75" customHeight="1" x14ac:dyDescent="0.2">
      <c r="A31" s="299"/>
      <c r="B31" s="256" t="s">
        <v>124</v>
      </c>
      <c r="C31" s="257"/>
      <c r="D31" s="132"/>
      <c r="E31" s="248">
        <v>1</v>
      </c>
      <c r="F31" s="249"/>
      <c r="G31" s="249"/>
      <c r="H31" s="249"/>
      <c r="I31" s="249"/>
      <c r="J31" s="249"/>
      <c r="K31" s="250"/>
      <c r="L31" s="124">
        <v>0</v>
      </c>
      <c r="M31" s="258">
        <f>L31*E31</f>
        <v>0</v>
      </c>
      <c r="N31" s="259"/>
      <c r="O31" s="259"/>
      <c r="P31" s="259"/>
      <c r="Q31" s="260"/>
    </row>
    <row r="32" spans="1:248" s="29" customFormat="1" ht="42" customHeight="1" x14ac:dyDescent="0.2">
      <c r="A32" s="299"/>
      <c r="B32" s="240" t="s">
        <v>125</v>
      </c>
      <c r="C32" s="241"/>
      <c r="D32" s="133"/>
      <c r="E32" s="242">
        <v>1</v>
      </c>
      <c r="F32" s="243"/>
      <c r="G32" s="243"/>
      <c r="H32" s="243"/>
      <c r="I32" s="243"/>
      <c r="J32" s="243"/>
      <c r="K32" s="244"/>
      <c r="L32" s="123">
        <v>0</v>
      </c>
      <c r="M32" s="245">
        <f>L32*E32</f>
        <v>0</v>
      </c>
      <c r="N32" s="246"/>
      <c r="O32" s="246"/>
      <c r="P32" s="246"/>
      <c r="Q32" s="247"/>
    </row>
    <row r="33" spans="1:17" s="9" customFormat="1" ht="21" customHeight="1" x14ac:dyDescent="0.2">
      <c r="A33" s="299"/>
      <c r="B33" s="239" t="s">
        <v>36</v>
      </c>
      <c r="C33" s="228"/>
      <c r="D33" s="133" t="s">
        <v>37</v>
      </c>
      <c r="E33" s="229">
        <f>SUM(E34:K42)</f>
        <v>9</v>
      </c>
      <c r="F33" s="230"/>
      <c r="G33" s="230"/>
      <c r="H33" s="230"/>
      <c r="I33" s="230"/>
      <c r="J33" s="230"/>
      <c r="K33" s="231"/>
      <c r="L33" s="149"/>
      <c r="M33" s="232">
        <f>SUM(M34:Q42)</f>
        <v>0</v>
      </c>
      <c r="N33" s="233"/>
      <c r="O33" s="233"/>
      <c r="P33" s="233"/>
      <c r="Q33" s="234"/>
    </row>
    <row r="34" spans="1:17" s="29" customFormat="1" ht="15.75" x14ac:dyDescent="0.2">
      <c r="A34" s="299"/>
      <c r="B34" s="240" t="s">
        <v>126</v>
      </c>
      <c r="C34" s="241"/>
      <c r="D34" s="132"/>
      <c r="E34" s="248">
        <v>1</v>
      </c>
      <c r="F34" s="249"/>
      <c r="G34" s="249"/>
      <c r="H34" s="249"/>
      <c r="I34" s="249"/>
      <c r="J34" s="249"/>
      <c r="K34" s="250"/>
      <c r="L34" s="124">
        <v>0</v>
      </c>
      <c r="M34" s="245">
        <f>L34*E34</f>
        <v>0</v>
      </c>
      <c r="N34" s="246"/>
      <c r="O34" s="246"/>
      <c r="P34" s="246"/>
      <c r="Q34" s="247"/>
    </row>
    <row r="35" spans="1:17" s="29" customFormat="1" ht="15.75" x14ac:dyDescent="0.2">
      <c r="A35" s="299"/>
      <c r="B35" s="240" t="s">
        <v>48</v>
      </c>
      <c r="C35" s="241"/>
      <c r="D35" s="133"/>
      <c r="E35" s="242">
        <v>1</v>
      </c>
      <c r="F35" s="243"/>
      <c r="G35" s="243"/>
      <c r="H35" s="243"/>
      <c r="I35" s="243"/>
      <c r="J35" s="243"/>
      <c r="K35" s="244"/>
      <c r="L35" s="123">
        <v>0</v>
      </c>
      <c r="M35" s="245">
        <f t="shared" ref="M35:M42" si="10">L35*E35</f>
        <v>0</v>
      </c>
      <c r="N35" s="246"/>
      <c r="O35" s="246"/>
      <c r="P35" s="246"/>
      <c r="Q35" s="247"/>
    </row>
    <row r="36" spans="1:17" s="29" customFormat="1" ht="15.75" x14ac:dyDescent="0.2">
      <c r="A36" s="299"/>
      <c r="B36" s="240" t="s">
        <v>49</v>
      </c>
      <c r="C36" s="241"/>
      <c r="D36" s="132"/>
      <c r="E36" s="248">
        <v>1</v>
      </c>
      <c r="F36" s="249"/>
      <c r="G36" s="249"/>
      <c r="H36" s="249"/>
      <c r="I36" s="249"/>
      <c r="J36" s="249"/>
      <c r="K36" s="250"/>
      <c r="L36" s="124">
        <v>0</v>
      </c>
      <c r="M36" s="245">
        <f t="shared" si="10"/>
        <v>0</v>
      </c>
      <c r="N36" s="246"/>
      <c r="O36" s="246"/>
      <c r="P36" s="246"/>
      <c r="Q36" s="247"/>
    </row>
    <row r="37" spans="1:17" s="29" customFormat="1" ht="15.75" x14ac:dyDescent="0.2">
      <c r="A37" s="299"/>
      <c r="B37" s="240" t="s">
        <v>50</v>
      </c>
      <c r="C37" s="241"/>
      <c r="D37" s="132"/>
      <c r="E37" s="248">
        <v>1</v>
      </c>
      <c r="F37" s="249"/>
      <c r="G37" s="249"/>
      <c r="H37" s="249"/>
      <c r="I37" s="249"/>
      <c r="J37" s="249"/>
      <c r="K37" s="250"/>
      <c r="L37" s="124">
        <v>0</v>
      </c>
      <c r="M37" s="245">
        <f t="shared" si="10"/>
        <v>0</v>
      </c>
      <c r="N37" s="246"/>
      <c r="O37" s="246"/>
      <c r="P37" s="246"/>
      <c r="Q37" s="247"/>
    </row>
    <row r="38" spans="1:17" s="29" customFormat="1" ht="15.75" x14ac:dyDescent="0.2">
      <c r="A38" s="299"/>
      <c r="B38" s="240" t="s">
        <v>127</v>
      </c>
      <c r="C38" s="241"/>
      <c r="D38" s="133"/>
      <c r="E38" s="242">
        <v>1</v>
      </c>
      <c r="F38" s="243"/>
      <c r="G38" s="243"/>
      <c r="H38" s="243"/>
      <c r="I38" s="243"/>
      <c r="J38" s="243"/>
      <c r="K38" s="244"/>
      <c r="L38" s="123">
        <v>0</v>
      </c>
      <c r="M38" s="245">
        <f t="shared" si="10"/>
        <v>0</v>
      </c>
      <c r="N38" s="246"/>
      <c r="O38" s="246"/>
      <c r="P38" s="246"/>
      <c r="Q38" s="247"/>
    </row>
    <row r="39" spans="1:17" s="29" customFormat="1" ht="15.75" x14ac:dyDescent="0.2">
      <c r="A39" s="299"/>
      <c r="B39" s="240" t="s">
        <v>128</v>
      </c>
      <c r="C39" s="241"/>
      <c r="D39" s="132"/>
      <c r="E39" s="248">
        <v>1</v>
      </c>
      <c r="F39" s="249"/>
      <c r="G39" s="249"/>
      <c r="H39" s="249"/>
      <c r="I39" s="249"/>
      <c r="J39" s="249"/>
      <c r="K39" s="250"/>
      <c r="L39" s="123">
        <v>0</v>
      </c>
      <c r="M39" s="245">
        <f t="shared" si="10"/>
        <v>0</v>
      </c>
      <c r="N39" s="246"/>
      <c r="O39" s="246"/>
      <c r="P39" s="246"/>
      <c r="Q39" s="247"/>
    </row>
    <row r="40" spans="1:17" s="29" customFormat="1" ht="15.75" x14ac:dyDescent="0.2">
      <c r="A40" s="299"/>
      <c r="B40" s="240" t="s">
        <v>51</v>
      </c>
      <c r="C40" s="241"/>
      <c r="D40" s="132"/>
      <c r="E40" s="248">
        <v>1</v>
      </c>
      <c r="F40" s="249"/>
      <c r="G40" s="249"/>
      <c r="H40" s="249"/>
      <c r="I40" s="249"/>
      <c r="J40" s="249"/>
      <c r="K40" s="250"/>
      <c r="L40" s="124">
        <v>0</v>
      </c>
      <c r="M40" s="245">
        <f t="shared" si="10"/>
        <v>0</v>
      </c>
      <c r="N40" s="246"/>
      <c r="O40" s="246"/>
      <c r="P40" s="246"/>
      <c r="Q40" s="247"/>
    </row>
    <row r="41" spans="1:17" s="29" customFormat="1" ht="15.75" x14ac:dyDescent="0.2">
      <c r="A41" s="299"/>
      <c r="B41" s="137" t="s">
        <v>129</v>
      </c>
      <c r="C41" s="138"/>
      <c r="D41" s="132"/>
      <c r="E41" s="242">
        <v>1</v>
      </c>
      <c r="F41" s="243"/>
      <c r="G41" s="243"/>
      <c r="H41" s="243"/>
      <c r="I41" s="243"/>
      <c r="J41" s="243"/>
      <c r="K41" s="244"/>
      <c r="L41" s="124">
        <v>0</v>
      </c>
      <c r="M41" s="245">
        <f t="shared" si="10"/>
        <v>0</v>
      </c>
      <c r="N41" s="246"/>
      <c r="O41" s="246"/>
      <c r="P41" s="246"/>
      <c r="Q41" s="247"/>
    </row>
    <row r="42" spans="1:17" s="29" customFormat="1" ht="15.75" x14ac:dyDescent="0.2">
      <c r="A42" s="299"/>
      <c r="B42" s="240" t="s">
        <v>52</v>
      </c>
      <c r="C42" s="241"/>
      <c r="D42" s="133"/>
      <c r="E42" s="242">
        <v>1</v>
      </c>
      <c r="F42" s="243"/>
      <c r="G42" s="243"/>
      <c r="H42" s="243"/>
      <c r="I42" s="243"/>
      <c r="J42" s="243"/>
      <c r="K42" s="244"/>
      <c r="L42" s="123">
        <v>0</v>
      </c>
      <c r="M42" s="245">
        <f t="shared" si="10"/>
        <v>0</v>
      </c>
      <c r="N42" s="246"/>
      <c r="O42" s="246"/>
      <c r="P42" s="246"/>
      <c r="Q42" s="247"/>
    </row>
    <row r="43" spans="1:17" ht="21" customHeight="1" x14ac:dyDescent="0.2">
      <c r="A43" s="299"/>
      <c r="B43" s="239" t="s">
        <v>38</v>
      </c>
      <c r="C43" s="251"/>
      <c r="D43" s="150" t="s">
        <v>39</v>
      </c>
      <c r="E43" s="229">
        <f>SUM(E44:K50)</f>
        <v>7</v>
      </c>
      <c r="F43" s="230"/>
      <c r="G43" s="230"/>
      <c r="H43" s="230"/>
      <c r="I43" s="230"/>
      <c r="J43" s="230"/>
      <c r="K43" s="231"/>
      <c r="L43" s="149"/>
      <c r="M43" s="232">
        <f>SUM(M44:Q50)</f>
        <v>0</v>
      </c>
      <c r="N43" s="252"/>
      <c r="O43" s="252"/>
      <c r="P43" s="252"/>
      <c r="Q43" s="234"/>
    </row>
    <row r="44" spans="1:17" s="29" customFormat="1" ht="15.75" x14ac:dyDescent="0.2">
      <c r="A44" s="299"/>
      <c r="B44" s="240" t="s">
        <v>130</v>
      </c>
      <c r="C44" s="241"/>
      <c r="D44" s="132"/>
      <c r="E44" s="248">
        <v>1</v>
      </c>
      <c r="F44" s="249"/>
      <c r="G44" s="249"/>
      <c r="H44" s="249"/>
      <c r="I44" s="249"/>
      <c r="J44" s="249"/>
      <c r="K44" s="250"/>
      <c r="L44" s="124">
        <v>0</v>
      </c>
      <c r="M44" s="245">
        <f t="shared" ref="M44:M59" si="11">L44*E44</f>
        <v>0</v>
      </c>
      <c r="N44" s="246"/>
      <c r="O44" s="246"/>
      <c r="P44" s="246"/>
      <c r="Q44" s="247"/>
    </row>
    <row r="45" spans="1:17" s="29" customFormat="1" ht="15.75" x14ac:dyDescent="0.2">
      <c r="A45" s="299"/>
      <c r="B45" s="137" t="s">
        <v>131</v>
      </c>
      <c r="C45" s="138"/>
      <c r="D45" s="132"/>
      <c r="E45" s="242">
        <v>1</v>
      </c>
      <c r="F45" s="243"/>
      <c r="G45" s="243"/>
      <c r="H45" s="243"/>
      <c r="I45" s="243"/>
      <c r="J45" s="243"/>
      <c r="K45" s="244"/>
      <c r="L45" s="124">
        <v>0</v>
      </c>
      <c r="M45" s="245">
        <f t="shared" si="11"/>
        <v>0</v>
      </c>
      <c r="N45" s="246"/>
      <c r="O45" s="246"/>
      <c r="P45" s="246"/>
      <c r="Q45" s="247"/>
    </row>
    <row r="46" spans="1:17" s="29" customFormat="1" ht="15.75" x14ac:dyDescent="0.2">
      <c r="A46" s="299"/>
      <c r="B46" s="240" t="s">
        <v>40</v>
      </c>
      <c r="C46" s="241"/>
      <c r="D46" s="133"/>
      <c r="E46" s="242">
        <v>1</v>
      </c>
      <c r="F46" s="243"/>
      <c r="G46" s="243"/>
      <c r="H46" s="243"/>
      <c r="I46" s="243"/>
      <c r="J46" s="243"/>
      <c r="K46" s="244"/>
      <c r="L46" s="123">
        <v>0</v>
      </c>
      <c r="M46" s="245">
        <f t="shared" si="11"/>
        <v>0</v>
      </c>
      <c r="N46" s="246"/>
      <c r="O46" s="246"/>
      <c r="P46" s="246"/>
      <c r="Q46" s="247"/>
    </row>
    <row r="47" spans="1:17" s="29" customFormat="1" ht="15.75" x14ac:dyDescent="0.2">
      <c r="A47" s="299"/>
      <c r="B47" s="240" t="s">
        <v>132</v>
      </c>
      <c r="C47" s="241"/>
      <c r="D47" s="132"/>
      <c r="E47" s="248">
        <v>1</v>
      </c>
      <c r="F47" s="249"/>
      <c r="G47" s="249"/>
      <c r="H47" s="249"/>
      <c r="I47" s="249"/>
      <c r="J47" s="249"/>
      <c r="K47" s="250"/>
      <c r="L47" s="123">
        <v>0</v>
      </c>
      <c r="M47" s="245">
        <f t="shared" si="11"/>
        <v>0</v>
      </c>
      <c r="N47" s="246"/>
      <c r="O47" s="246"/>
      <c r="P47" s="246"/>
      <c r="Q47" s="247"/>
    </row>
    <row r="48" spans="1:17" s="29" customFormat="1" ht="15.75" x14ac:dyDescent="0.2">
      <c r="A48" s="299"/>
      <c r="B48" s="240" t="s">
        <v>133</v>
      </c>
      <c r="C48" s="241"/>
      <c r="D48" s="132"/>
      <c r="E48" s="248">
        <v>1</v>
      </c>
      <c r="F48" s="249"/>
      <c r="G48" s="249"/>
      <c r="H48" s="249"/>
      <c r="I48" s="249"/>
      <c r="J48" s="249"/>
      <c r="K48" s="250"/>
      <c r="L48" s="123">
        <v>0</v>
      </c>
      <c r="M48" s="245">
        <f t="shared" si="11"/>
        <v>0</v>
      </c>
      <c r="N48" s="246"/>
      <c r="O48" s="246"/>
      <c r="P48" s="246"/>
      <c r="Q48" s="247"/>
    </row>
    <row r="49" spans="1:17" s="29" customFormat="1" ht="15.75" x14ac:dyDescent="0.2">
      <c r="A49" s="299"/>
      <c r="B49" s="240" t="s">
        <v>41</v>
      </c>
      <c r="C49" s="241"/>
      <c r="D49" s="132"/>
      <c r="E49" s="248">
        <v>1</v>
      </c>
      <c r="F49" s="249"/>
      <c r="G49" s="249"/>
      <c r="H49" s="249"/>
      <c r="I49" s="249"/>
      <c r="J49" s="249"/>
      <c r="K49" s="250"/>
      <c r="L49" s="123">
        <v>0</v>
      </c>
      <c r="M49" s="245">
        <f t="shared" si="11"/>
        <v>0</v>
      </c>
      <c r="N49" s="246"/>
      <c r="O49" s="246"/>
      <c r="P49" s="246"/>
      <c r="Q49" s="247"/>
    </row>
    <row r="50" spans="1:17" s="29" customFormat="1" ht="15.75" x14ac:dyDescent="0.2">
      <c r="A50" s="299"/>
      <c r="B50" s="240" t="s">
        <v>42</v>
      </c>
      <c r="C50" s="241"/>
      <c r="D50" s="133"/>
      <c r="E50" s="242">
        <v>1</v>
      </c>
      <c r="F50" s="243"/>
      <c r="G50" s="243"/>
      <c r="H50" s="243"/>
      <c r="I50" s="243"/>
      <c r="J50" s="243"/>
      <c r="K50" s="244"/>
      <c r="L50" s="123">
        <v>0</v>
      </c>
      <c r="M50" s="245">
        <f t="shared" si="11"/>
        <v>0</v>
      </c>
      <c r="N50" s="246"/>
      <c r="O50" s="246"/>
      <c r="P50" s="246"/>
      <c r="Q50" s="247"/>
    </row>
    <row r="51" spans="1:17" ht="21" customHeight="1" x14ac:dyDescent="0.2">
      <c r="A51" s="299"/>
      <c r="B51" s="239" t="s">
        <v>43</v>
      </c>
      <c r="C51" s="228"/>
      <c r="D51" s="133" t="s">
        <v>68</v>
      </c>
      <c r="E51" s="229">
        <v>1</v>
      </c>
      <c r="F51" s="230"/>
      <c r="G51" s="230"/>
      <c r="H51" s="230"/>
      <c r="I51" s="230"/>
      <c r="J51" s="230"/>
      <c r="K51" s="231"/>
      <c r="L51" s="149">
        <v>0</v>
      </c>
      <c r="M51" s="232">
        <f t="shared" si="11"/>
        <v>0</v>
      </c>
      <c r="N51" s="233"/>
      <c r="O51" s="233"/>
      <c r="P51" s="233"/>
      <c r="Q51" s="234"/>
    </row>
    <row r="52" spans="1:17" ht="21" customHeight="1" x14ac:dyDescent="0.2">
      <c r="A52" s="299"/>
      <c r="B52" s="239" t="s">
        <v>45</v>
      </c>
      <c r="C52" s="228"/>
      <c r="D52" s="133" t="s">
        <v>46</v>
      </c>
      <c r="E52" s="229">
        <v>0</v>
      </c>
      <c r="F52" s="230"/>
      <c r="G52" s="230"/>
      <c r="H52" s="230"/>
      <c r="I52" s="230"/>
      <c r="J52" s="230"/>
      <c r="K52" s="231"/>
      <c r="L52" s="149">
        <v>0</v>
      </c>
      <c r="M52" s="232">
        <f t="shared" si="11"/>
        <v>0</v>
      </c>
      <c r="N52" s="233"/>
      <c r="O52" s="233"/>
      <c r="P52" s="233"/>
      <c r="Q52" s="234"/>
    </row>
    <row r="53" spans="1:17" ht="21" customHeight="1" x14ac:dyDescent="0.2">
      <c r="A53" s="299"/>
      <c r="B53" s="239" t="s">
        <v>61</v>
      </c>
      <c r="C53" s="228"/>
      <c r="D53" s="133" t="s">
        <v>69</v>
      </c>
      <c r="E53" s="229">
        <v>1</v>
      </c>
      <c r="F53" s="230"/>
      <c r="G53" s="230"/>
      <c r="H53" s="230"/>
      <c r="I53" s="230"/>
      <c r="J53" s="230"/>
      <c r="K53" s="231"/>
      <c r="L53" s="149">
        <v>0</v>
      </c>
      <c r="M53" s="232">
        <f t="shared" si="11"/>
        <v>0</v>
      </c>
      <c r="N53" s="233"/>
      <c r="O53" s="233"/>
      <c r="P53" s="233"/>
      <c r="Q53" s="234"/>
    </row>
    <row r="54" spans="1:17" ht="21" customHeight="1" x14ac:dyDescent="0.2">
      <c r="A54" s="299"/>
      <c r="B54" s="239" t="s">
        <v>62</v>
      </c>
      <c r="C54" s="228"/>
      <c r="D54" s="133" t="s">
        <v>70</v>
      </c>
      <c r="E54" s="229">
        <v>0</v>
      </c>
      <c r="F54" s="230"/>
      <c r="G54" s="230"/>
      <c r="H54" s="230"/>
      <c r="I54" s="230"/>
      <c r="J54" s="230"/>
      <c r="K54" s="231"/>
      <c r="L54" s="149">
        <v>0</v>
      </c>
      <c r="M54" s="232">
        <f t="shared" si="11"/>
        <v>0</v>
      </c>
      <c r="N54" s="233"/>
      <c r="O54" s="233"/>
      <c r="P54" s="233"/>
      <c r="Q54" s="234"/>
    </row>
    <row r="55" spans="1:17" ht="21" customHeight="1" x14ac:dyDescent="0.2">
      <c r="A55" s="299"/>
      <c r="B55" s="239" t="s">
        <v>63</v>
      </c>
      <c r="C55" s="228"/>
      <c r="D55" s="133" t="s">
        <v>71</v>
      </c>
      <c r="E55" s="229">
        <v>0</v>
      </c>
      <c r="F55" s="230"/>
      <c r="G55" s="230"/>
      <c r="H55" s="230"/>
      <c r="I55" s="230"/>
      <c r="J55" s="230"/>
      <c r="K55" s="231"/>
      <c r="L55" s="149">
        <v>0</v>
      </c>
      <c r="M55" s="232">
        <f t="shared" si="11"/>
        <v>0</v>
      </c>
      <c r="N55" s="233"/>
      <c r="O55" s="233"/>
      <c r="P55" s="233"/>
      <c r="Q55" s="234"/>
    </row>
    <row r="56" spans="1:17" ht="21" customHeight="1" x14ac:dyDescent="0.2">
      <c r="A56" s="299"/>
      <c r="B56" s="239" t="s">
        <v>64</v>
      </c>
      <c r="C56" s="228"/>
      <c r="D56" s="133" t="s">
        <v>44</v>
      </c>
      <c r="E56" s="229">
        <v>1</v>
      </c>
      <c r="F56" s="230"/>
      <c r="G56" s="230"/>
      <c r="H56" s="230"/>
      <c r="I56" s="230"/>
      <c r="J56" s="230"/>
      <c r="K56" s="231"/>
      <c r="L56" s="149">
        <v>0</v>
      </c>
      <c r="M56" s="232">
        <f t="shared" si="11"/>
        <v>0</v>
      </c>
      <c r="N56" s="233"/>
      <c r="O56" s="233"/>
      <c r="P56" s="233"/>
      <c r="Q56" s="234"/>
    </row>
    <row r="57" spans="1:17" ht="21" customHeight="1" x14ac:dyDescent="0.2">
      <c r="A57" s="299"/>
      <c r="B57" s="239" t="s">
        <v>65</v>
      </c>
      <c r="C57" s="228"/>
      <c r="D57" s="133" t="s">
        <v>72</v>
      </c>
      <c r="E57" s="229">
        <v>0</v>
      </c>
      <c r="F57" s="230"/>
      <c r="G57" s="230"/>
      <c r="H57" s="230"/>
      <c r="I57" s="230"/>
      <c r="J57" s="230"/>
      <c r="K57" s="231"/>
      <c r="L57" s="30">
        <v>0</v>
      </c>
      <c r="M57" s="232">
        <f t="shared" si="11"/>
        <v>0</v>
      </c>
      <c r="N57" s="233"/>
      <c r="O57" s="233"/>
      <c r="P57" s="233"/>
      <c r="Q57" s="234"/>
    </row>
    <row r="58" spans="1:17" ht="21.75" customHeight="1" x14ac:dyDescent="0.2">
      <c r="A58" s="299"/>
      <c r="B58" s="227" t="s">
        <v>66</v>
      </c>
      <c r="C58" s="228"/>
      <c r="D58" s="133" t="s">
        <v>68</v>
      </c>
      <c r="E58" s="229">
        <v>0</v>
      </c>
      <c r="F58" s="230"/>
      <c r="G58" s="230"/>
      <c r="H58" s="230"/>
      <c r="I58" s="230"/>
      <c r="J58" s="230"/>
      <c r="K58" s="231"/>
      <c r="L58" s="30">
        <v>0</v>
      </c>
      <c r="M58" s="232">
        <f t="shared" si="11"/>
        <v>0</v>
      </c>
      <c r="N58" s="233"/>
      <c r="O58" s="233"/>
      <c r="P58" s="233"/>
      <c r="Q58" s="234"/>
    </row>
    <row r="59" spans="1:17" ht="21.75" customHeight="1" thickBot="1" x14ac:dyDescent="0.25">
      <c r="A59" s="300"/>
      <c r="B59" s="235" t="s">
        <v>105</v>
      </c>
      <c r="C59" s="214"/>
      <c r="D59" s="151" t="s">
        <v>134</v>
      </c>
      <c r="E59" s="236">
        <v>0</v>
      </c>
      <c r="F59" s="237"/>
      <c r="G59" s="237"/>
      <c r="H59" s="237"/>
      <c r="I59" s="237"/>
      <c r="J59" s="237"/>
      <c r="K59" s="238"/>
      <c r="L59" s="32">
        <v>0</v>
      </c>
      <c r="M59" s="232">
        <f t="shared" si="11"/>
        <v>0</v>
      </c>
      <c r="N59" s="233"/>
      <c r="O59" s="233"/>
      <c r="P59" s="233"/>
      <c r="Q59" s="234"/>
    </row>
    <row r="60" spans="1:17" ht="21" thickBot="1" x14ac:dyDescent="0.3">
      <c r="A60" s="33"/>
      <c r="B60" s="214" t="s">
        <v>47</v>
      </c>
      <c r="C60" s="214"/>
      <c r="D60" s="136"/>
      <c r="E60" s="215">
        <f>SUM(E30,E33,E43,E51:K59)</f>
        <v>21</v>
      </c>
      <c r="F60" s="216"/>
      <c r="G60" s="216"/>
      <c r="H60" s="216"/>
      <c r="I60" s="216"/>
      <c r="J60" s="216"/>
      <c r="K60" s="217"/>
      <c r="L60" s="34"/>
      <c r="M60" s="218">
        <f>SUM(M30,M33,M43,M51:Q59)</f>
        <v>0</v>
      </c>
      <c r="N60" s="219"/>
      <c r="O60" s="219"/>
      <c r="P60" s="219"/>
      <c r="Q60" s="220"/>
    </row>
    <row r="61" spans="1:17" ht="28.5" customHeight="1" thickBot="1" x14ac:dyDescent="0.35">
      <c r="A61" s="35"/>
      <c r="B61" s="221" t="s">
        <v>135</v>
      </c>
      <c r="C61" s="222"/>
      <c r="D61" s="222"/>
      <c r="E61" s="222"/>
      <c r="F61" s="222"/>
      <c r="G61" s="222"/>
      <c r="H61" s="222"/>
      <c r="I61" s="222"/>
      <c r="J61" s="222"/>
      <c r="K61" s="223"/>
      <c r="L61" s="36"/>
      <c r="M61" s="224">
        <f>Q22+M60</f>
        <v>0</v>
      </c>
      <c r="N61" s="225"/>
      <c r="O61" s="225"/>
      <c r="P61" s="225"/>
      <c r="Q61" s="226"/>
    </row>
    <row r="62" spans="1:17" ht="23.25" thickBot="1" x14ac:dyDescent="0.35">
      <c r="A62" s="35"/>
      <c r="B62" s="221" t="s">
        <v>81</v>
      </c>
      <c r="C62" s="222"/>
      <c r="D62" s="222"/>
      <c r="E62" s="222"/>
      <c r="F62" s="222"/>
      <c r="G62" s="222"/>
      <c r="H62" s="222"/>
      <c r="I62" s="222"/>
      <c r="J62" s="222"/>
      <c r="K62" s="223"/>
      <c r="L62" s="36"/>
      <c r="M62" s="224">
        <f>M61</f>
        <v>0</v>
      </c>
      <c r="N62" s="225"/>
      <c r="O62" s="225"/>
      <c r="P62" s="225"/>
      <c r="Q62" s="226"/>
    </row>
    <row r="63" spans="1:17" s="38" customFormat="1" ht="25.5" customHeight="1" thickBot="1" x14ac:dyDescent="0.35">
      <c r="A63" s="261" t="s">
        <v>159</v>
      </c>
      <c r="B63" s="262"/>
      <c r="C63" s="262"/>
      <c r="D63" s="262"/>
      <c r="E63" s="262"/>
      <c r="F63" s="262"/>
      <c r="G63" s="262"/>
      <c r="H63" s="262"/>
      <c r="I63" s="262"/>
      <c r="J63" s="262"/>
      <c r="K63" s="262"/>
      <c r="L63" s="262"/>
      <c r="M63" s="262"/>
      <c r="N63" s="262"/>
      <c r="O63" s="263"/>
    </row>
    <row r="64" spans="1:17" ht="18.75" customHeight="1" x14ac:dyDescent="0.3">
      <c r="A64" s="209" t="s">
        <v>67</v>
      </c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</row>
    <row r="65" spans="1:17" ht="18.75" x14ac:dyDescent="0.3">
      <c r="A65" s="142"/>
      <c r="B65" s="143" t="s">
        <v>136</v>
      </c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</row>
    <row r="66" spans="1:17" ht="18.75" hidden="1" x14ac:dyDescent="0.3">
      <c r="A66" s="210" t="s">
        <v>137</v>
      </c>
      <c r="B66" s="210"/>
      <c r="C66" s="210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  <c r="O66" s="210"/>
      <c r="P66" s="210"/>
      <c r="Q66" s="210"/>
    </row>
    <row r="67" spans="1:17" ht="18.75" customHeight="1" x14ac:dyDescent="0.3">
      <c r="A67" s="210" t="s">
        <v>54</v>
      </c>
      <c r="B67" s="210"/>
      <c r="C67" s="210"/>
      <c r="D67" s="210"/>
      <c r="E67" s="210"/>
      <c r="F67" s="210"/>
      <c r="G67" s="210"/>
      <c r="H67" s="210"/>
      <c r="I67" s="210"/>
      <c r="J67" s="210"/>
      <c r="K67" s="210"/>
      <c r="L67" s="210"/>
      <c r="M67" s="210"/>
      <c r="N67" s="210"/>
      <c r="O67" s="210"/>
      <c r="P67" s="210"/>
      <c r="Q67" s="210"/>
    </row>
    <row r="68" spans="1:17" ht="18.75" customHeight="1" x14ac:dyDescent="0.3">
      <c r="A68" s="210" t="s">
        <v>55</v>
      </c>
      <c r="B68" s="210"/>
      <c r="C68" s="210"/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210"/>
      <c r="O68" s="210"/>
      <c r="P68" s="210"/>
      <c r="Q68" s="210"/>
    </row>
    <row r="69" spans="1:17" ht="16.5" x14ac:dyDescent="0.25">
      <c r="A69" s="41" t="s">
        <v>56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3"/>
      <c r="M69" s="42"/>
      <c r="N69" s="42"/>
      <c r="O69" s="42"/>
      <c r="P69" s="42"/>
      <c r="Q69" s="42"/>
    </row>
    <row r="70" spans="1:17" ht="68.25" customHeight="1" x14ac:dyDescent="0.25">
      <c r="A70" s="211" t="s">
        <v>138</v>
      </c>
      <c r="B70" s="211"/>
      <c r="C70" s="211"/>
      <c r="D70" s="211"/>
      <c r="E70" s="211"/>
      <c r="F70" s="211"/>
      <c r="G70" s="211"/>
      <c r="H70" s="211"/>
      <c r="I70" s="211"/>
      <c r="J70" s="211"/>
      <c r="K70" s="211"/>
      <c r="L70" s="211"/>
      <c r="M70" s="211"/>
      <c r="N70" s="211"/>
      <c r="O70" s="211"/>
      <c r="P70" s="211"/>
      <c r="Q70" s="211"/>
    </row>
    <row r="71" spans="1:17" ht="35.25" customHeight="1" x14ac:dyDescent="0.25">
      <c r="A71" s="206" t="s">
        <v>73</v>
      </c>
      <c r="B71" s="206"/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</row>
    <row r="72" spans="1:17" ht="82.5" customHeight="1" x14ac:dyDescent="0.25">
      <c r="A72" s="206" t="s">
        <v>74</v>
      </c>
      <c r="B72" s="206"/>
      <c r="C72" s="206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</row>
    <row r="73" spans="1:17" ht="31.5" customHeight="1" x14ac:dyDescent="0.25">
      <c r="A73" s="206" t="s">
        <v>75</v>
      </c>
      <c r="B73" s="206"/>
      <c r="C73" s="206"/>
      <c r="D73" s="206"/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</row>
    <row r="74" spans="1:17" ht="31.5" customHeight="1" x14ac:dyDescent="0.25">
      <c r="A74" s="207" t="s">
        <v>58</v>
      </c>
      <c r="B74" s="207"/>
      <c r="C74" s="207"/>
      <c r="D74" s="207"/>
      <c r="E74" s="207"/>
      <c r="F74" s="207"/>
      <c r="G74" s="207"/>
      <c r="H74" s="207"/>
      <c r="I74" s="207"/>
      <c r="J74" s="207"/>
      <c r="K74" s="207"/>
      <c r="L74" s="207"/>
      <c r="M74" s="207"/>
      <c r="N74" s="207"/>
      <c r="O74" s="207"/>
      <c r="P74" s="207"/>
      <c r="Q74" s="207"/>
    </row>
    <row r="75" spans="1:17" ht="18.75" customHeight="1" x14ac:dyDescent="0.25">
      <c r="A75" s="208" t="s">
        <v>59</v>
      </c>
      <c r="B75" s="208"/>
      <c r="C75" s="208"/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</row>
    <row r="76" spans="1:17" ht="18.75" customHeight="1" x14ac:dyDescent="0.2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</row>
    <row r="77" spans="1:17" ht="17.25" customHeight="1" x14ac:dyDescent="0.25">
      <c r="A77" s="207"/>
      <c r="B77" s="207"/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Q77" s="207"/>
    </row>
    <row r="78" spans="1:17" ht="17.25" customHeight="1" x14ac:dyDescent="0.25">
      <c r="A78" s="175"/>
      <c r="B78" s="212" t="s">
        <v>158</v>
      </c>
      <c r="C78" s="213"/>
      <c r="D78" s="213"/>
      <c r="E78" s="72"/>
      <c r="F78" s="72"/>
      <c r="G78" s="72"/>
      <c r="H78" s="72"/>
      <c r="I78" s="72"/>
      <c r="J78" s="72"/>
      <c r="K78" s="72"/>
      <c r="L78" s="72"/>
      <c r="M78" s="72"/>
      <c r="N78" s="175"/>
      <c r="O78" s="175"/>
    </row>
    <row r="79" spans="1:17" ht="17.25" customHeight="1" x14ac:dyDescent="0.25">
      <c r="A79" s="141"/>
      <c r="B79" s="141"/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41"/>
      <c r="Q79" s="141"/>
    </row>
    <row r="80" spans="1:17" ht="39" customHeight="1" x14ac:dyDescent="0.3">
      <c r="A80" s="141"/>
      <c r="B80" s="205"/>
      <c r="C80" s="205"/>
      <c r="D80" s="205"/>
      <c r="E80" s="116"/>
      <c r="F80" s="116"/>
      <c r="G80" s="116"/>
      <c r="H80" s="116"/>
      <c r="I80" s="116"/>
      <c r="J80" s="116"/>
      <c r="K80" s="116"/>
      <c r="L80" s="116"/>
      <c r="M80" s="116"/>
      <c r="N80" s="117"/>
      <c r="O80" s="72"/>
      <c r="P80" s="141"/>
      <c r="Q80" s="141"/>
    </row>
    <row r="81" spans="1:17" ht="17.25" customHeight="1" x14ac:dyDescent="0.25">
      <c r="A81" s="141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141"/>
      <c r="Q81" s="141"/>
    </row>
    <row r="82" spans="1:17" ht="17.25" customHeight="1" x14ac:dyDescent="0.25">
      <c r="A82" s="141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141"/>
      <c r="Q82" s="141"/>
    </row>
    <row r="84" spans="1:17" ht="38.25" customHeight="1" x14ac:dyDescent="0.3">
      <c r="B84" s="205"/>
      <c r="C84" s="205"/>
      <c r="D84" s="205"/>
      <c r="E84" s="116"/>
      <c r="F84" s="116"/>
      <c r="G84" s="116"/>
      <c r="H84" s="116"/>
      <c r="I84" s="116"/>
      <c r="J84" s="116"/>
      <c r="K84" s="116"/>
      <c r="L84" s="116"/>
      <c r="M84" s="116"/>
      <c r="N84" s="205"/>
      <c r="O84" s="205"/>
    </row>
  </sheetData>
  <mergeCells count="137">
    <mergeCell ref="A3:B3"/>
    <mergeCell ref="A4:I4"/>
    <mergeCell ref="A6:B6"/>
    <mergeCell ref="C6:I6"/>
    <mergeCell ref="A7:I7"/>
    <mergeCell ref="A63:O63"/>
    <mergeCell ref="B17:C28"/>
    <mergeCell ref="A17:A28"/>
    <mergeCell ref="A2:Q2"/>
    <mergeCell ref="A8:Q9"/>
    <mergeCell ref="A10:Q10"/>
    <mergeCell ref="A11:Q11"/>
    <mergeCell ref="A12:Q12"/>
    <mergeCell ref="A13:Q13"/>
    <mergeCell ref="A15:Q15"/>
    <mergeCell ref="B16:C16"/>
    <mergeCell ref="M16:Q16"/>
    <mergeCell ref="M17:Q17"/>
    <mergeCell ref="M18:M21"/>
    <mergeCell ref="N18:N21"/>
    <mergeCell ref="O18:O21"/>
    <mergeCell ref="P18:P21"/>
    <mergeCell ref="Q18:Q21"/>
    <mergeCell ref="A29:A59"/>
    <mergeCell ref="B29:C29"/>
    <mergeCell ref="E29:K29"/>
    <mergeCell ref="M29:Q29"/>
    <mergeCell ref="B30:C30"/>
    <mergeCell ref="E30:K30"/>
    <mergeCell ref="M30:Q30"/>
    <mergeCell ref="B31:C31"/>
    <mergeCell ref="E31:K31"/>
    <mergeCell ref="B34:C34"/>
    <mergeCell ref="E34:K34"/>
    <mergeCell ref="M34:Q34"/>
    <mergeCell ref="B35:C35"/>
    <mergeCell ref="E35:K35"/>
    <mergeCell ref="M35:Q35"/>
    <mergeCell ref="B33:C33"/>
    <mergeCell ref="E33:K33"/>
    <mergeCell ref="M31:Q31"/>
    <mergeCell ref="B32:C32"/>
    <mergeCell ref="E32:K32"/>
    <mergeCell ref="M32:Q32"/>
    <mergeCell ref="M33:Q33"/>
    <mergeCell ref="B38:C38"/>
    <mergeCell ref="E38:K38"/>
    <mergeCell ref="M38:Q38"/>
    <mergeCell ref="B39:C39"/>
    <mergeCell ref="E39:K39"/>
    <mergeCell ref="M39:Q39"/>
    <mergeCell ref="B36:C36"/>
    <mergeCell ref="E36:K36"/>
    <mergeCell ref="M36:Q36"/>
    <mergeCell ref="B37:C37"/>
    <mergeCell ref="E37:K37"/>
    <mergeCell ref="M37:Q37"/>
    <mergeCell ref="B43:C43"/>
    <mergeCell ref="E43:K43"/>
    <mergeCell ref="M43:Q43"/>
    <mergeCell ref="B44:C44"/>
    <mergeCell ref="E44:K44"/>
    <mergeCell ref="M44:Q44"/>
    <mergeCell ref="B40:C40"/>
    <mergeCell ref="E40:K40"/>
    <mergeCell ref="M40:Q40"/>
    <mergeCell ref="E41:K41"/>
    <mergeCell ref="M41:Q41"/>
    <mergeCell ref="B42:C42"/>
    <mergeCell ref="E42:K42"/>
    <mergeCell ref="M42:Q42"/>
    <mergeCell ref="B48:C48"/>
    <mergeCell ref="E48:K48"/>
    <mergeCell ref="M48:Q48"/>
    <mergeCell ref="B49:C49"/>
    <mergeCell ref="E49:K49"/>
    <mergeCell ref="M49:Q49"/>
    <mergeCell ref="E45:K45"/>
    <mergeCell ref="M45:Q45"/>
    <mergeCell ref="B46:C46"/>
    <mergeCell ref="E46:K46"/>
    <mergeCell ref="M46:Q46"/>
    <mergeCell ref="B47:C47"/>
    <mergeCell ref="E47:K47"/>
    <mergeCell ref="M47:Q47"/>
    <mergeCell ref="B52:C52"/>
    <mergeCell ref="E52:K52"/>
    <mergeCell ref="M52:Q52"/>
    <mergeCell ref="B53:C53"/>
    <mergeCell ref="E53:K53"/>
    <mergeCell ref="M53:Q53"/>
    <mergeCell ref="B50:C50"/>
    <mergeCell ref="E50:K50"/>
    <mergeCell ref="M50:Q50"/>
    <mergeCell ref="B51:C51"/>
    <mergeCell ref="E51:K51"/>
    <mergeCell ref="M51:Q51"/>
    <mergeCell ref="B56:C56"/>
    <mergeCell ref="E56:K56"/>
    <mergeCell ref="M56:Q56"/>
    <mergeCell ref="B57:C57"/>
    <mergeCell ref="E57:K57"/>
    <mergeCell ref="M57:Q57"/>
    <mergeCell ref="B54:C54"/>
    <mergeCell ref="E54:K54"/>
    <mergeCell ref="M54:Q54"/>
    <mergeCell ref="B55:C55"/>
    <mergeCell ref="E55:K55"/>
    <mergeCell ref="M55:Q55"/>
    <mergeCell ref="B60:C60"/>
    <mergeCell ref="E60:K60"/>
    <mergeCell ref="M60:Q60"/>
    <mergeCell ref="B61:K61"/>
    <mergeCell ref="M61:Q61"/>
    <mergeCell ref="B62:K62"/>
    <mergeCell ref="M62:Q62"/>
    <mergeCell ref="B58:C58"/>
    <mergeCell ref="E58:K58"/>
    <mergeCell ref="M58:Q58"/>
    <mergeCell ref="B59:C59"/>
    <mergeCell ref="E59:K59"/>
    <mergeCell ref="M59:Q59"/>
    <mergeCell ref="B84:D84"/>
    <mergeCell ref="N84:O84"/>
    <mergeCell ref="A72:Q72"/>
    <mergeCell ref="A73:Q73"/>
    <mergeCell ref="A74:Q74"/>
    <mergeCell ref="A75:Q75"/>
    <mergeCell ref="A77:Q77"/>
    <mergeCell ref="B80:D80"/>
    <mergeCell ref="A64:Q64"/>
    <mergeCell ref="A66:Q66"/>
    <mergeCell ref="A67:Q67"/>
    <mergeCell ref="A68:Q68"/>
    <mergeCell ref="A70:Q70"/>
    <mergeCell ref="A71:Q71"/>
    <mergeCell ref="B78:D78"/>
  </mergeCells>
  <printOptions horizontalCentered="1"/>
  <pageMargins left="0.19685039370078741" right="0.19685039370078741" top="0.19685039370078741" bottom="0.19685039370078741" header="0.51181102362204722" footer="0.15748031496062992"/>
  <pageSetup paperSize="9" scale="49" firstPageNumber="0" fitToHeight="0" orientation="landscape" r:id="rId1"/>
  <headerFooter alignWithMargins="0"/>
  <rowBreaks count="1" manualBreakCount="1">
    <brk id="50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L92"/>
  <sheetViews>
    <sheetView tabSelected="1" view="pageBreakPreview" topLeftCell="A59" zoomScale="70" zoomScaleNormal="75" zoomScaleSheetLayoutView="70" workbookViewId="0">
      <selection activeCell="A9" sqref="A9:O10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6.28515625" style="2" customWidth="1"/>
    <col min="4" max="4" width="38.140625" style="2" customWidth="1"/>
    <col min="5" max="9" width="13.42578125" style="2" customWidth="1"/>
    <col min="10" max="10" width="19.140625" style="3" customWidth="1"/>
    <col min="11" max="11" width="15.85546875" style="2" customWidth="1"/>
    <col min="12" max="12" width="19.7109375" style="2" customWidth="1"/>
    <col min="13" max="13" width="16.28515625" style="2" customWidth="1"/>
    <col min="14" max="14" width="17.140625" style="2" customWidth="1"/>
    <col min="15" max="15" width="22.7109375" style="2" customWidth="1"/>
    <col min="16" max="16" width="17.7109375" style="2" customWidth="1"/>
    <col min="17" max="17" width="17.5703125" style="2" customWidth="1"/>
    <col min="18" max="18" width="19.85546875" style="2" customWidth="1"/>
    <col min="19" max="19" width="19.140625" style="2" customWidth="1"/>
    <col min="20" max="16384" width="9.140625" style="2"/>
  </cols>
  <sheetData>
    <row r="1" spans="1:15" ht="25.5" customHeight="1" x14ac:dyDescent="0.25">
      <c r="M1" s="4"/>
      <c r="O1" s="178" t="s">
        <v>157</v>
      </c>
    </row>
    <row r="2" spans="1:15" s="5" customFormat="1" ht="23.25" x14ac:dyDescent="0.35">
      <c r="A2" s="273" t="s">
        <v>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</row>
    <row r="3" spans="1:15" s="346" customFormat="1" ht="27" customHeight="1" thickBot="1" x14ac:dyDescent="0.25">
      <c r="A3" s="348" t="s">
        <v>161</v>
      </c>
      <c r="B3" s="348"/>
      <c r="C3" s="349"/>
      <c r="D3" s="349" t="s">
        <v>0</v>
      </c>
      <c r="E3" s="349"/>
      <c r="F3" s="349"/>
      <c r="G3" s="349"/>
      <c r="H3" s="349"/>
      <c r="I3" s="349"/>
      <c r="M3" s="350"/>
    </row>
    <row r="4" spans="1:15" s="347" customFormat="1" ht="27" customHeight="1" x14ac:dyDescent="0.2">
      <c r="A4" s="351" t="s">
        <v>162</v>
      </c>
      <c r="B4" s="351"/>
      <c r="C4" s="351"/>
      <c r="D4" s="351"/>
      <c r="E4" s="351"/>
      <c r="F4" s="351"/>
      <c r="G4" s="351"/>
      <c r="H4" s="351"/>
      <c r="I4" s="351"/>
    </row>
    <row r="5" spans="1:15" s="347" customFormat="1" ht="27" customHeight="1" x14ac:dyDescent="0.2">
      <c r="A5" s="352"/>
      <c r="B5" s="352"/>
    </row>
    <row r="6" spans="1:15" s="346" customFormat="1" ht="27" customHeight="1" thickBot="1" x14ac:dyDescent="0.25">
      <c r="A6" s="348" t="s">
        <v>163</v>
      </c>
      <c r="B6" s="348"/>
      <c r="C6" s="353"/>
      <c r="D6" s="353"/>
      <c r="E6" s="353"/>
      <c r="F6" s="353"/>
      <c r="G6" s="353"/>
      <c r="H6" s="353"/>
      <c r="I6" s="353"/>
      <c r="M6" s="350"/>
    </row>
    <row r="7" spans="1:15" s="5" customFormat="1" ht="24" customHeight="1" x14ac:dyDescent="0.35">
      <c r="A7" s="354" t="s">
        <v>162</v>
      </c>
      <c r="B7" s="355"/>
      <c r="C7" s="355"/>
      <c r="D7" s="355"/>
      <c r="E7" s="355"/>
      <c r="F7" s="355"/>
      <c r="G7" s="355"/>
      <c r="H7" s="355"/>
      <c r="I7" s="355"/>
      <c r="J7" s="7"/>
      <c r="K7" s="7"/>
      <c r="L7" s="8"/>
    </row>
    <row r="8" spans="1:15" s="5" customFormat="1" ht="4.5" customHeight="1" x14ac:dyDescent="0.35">
      <c r="A8" s="6"/>
      <c r="B8" s="7"/>
      <c r="C8" s="7"/>
      <c r="D8" s="7"/>
      <c r="E8" s="7"/>
      <c r="F8" s="7"/>
      <c r="G8" s="7"/>
      <c r="H8" s="7"/>
      <c r="I8" s="7"/>
      <c r="J8" s="8"/>
    </row>
    <row r="9" spans="1:15" s="5" customFormat="1" ht="11.25" customHeight="1" x14ac:dyDescent="0.35">
      <c r="A9" s="274" t="s">
        <v>1</v>
      </c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</row>
    <row r="10" spans="1:15" s="5" customFormat="1" ht="11.25" customHeight="1" x14ac:dyDescent="0.35">
      <c r="A10" s="275"/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</row>
    <row r="11" spans="1:15" s="5" customFormat="1" ht="24.75" customHeight="1" x14ac:dyDescent="0.35">
      <c r="A11" s="274" t="s">
        <v>2</v>
      </c>
      <c r="B11" s="275"/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</row>
    <row r="12" spans="1:15" s="5" customFormat="1" ht="29.25" customHeight="1" x14ac:dyDescent="0.45">
      <c r="A12" s="276" t="s">
        <v>145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</row>
    <row r="13" spans="1:15" s="5" customFormat="1" ht="29.25" customHeight="1" x14ac:dyDescent="0.35">
      <c r="A13" s="277" t="s">
        <v>80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</row>
    <row r="14" spans="1:15" s="5" customFormat="1" ht="29.25" customHeight="1" x14ac:dyDescent="0.35">
      <c r="A14" s="278" t="s">
        <v>3</v>
      </c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</row>
    <row r="15" spans="1:15" s="38" customFormat="1" ht="24.75" customHeight="1" thickBot="1" x14ac:dyDescent="0.4">
      <c r="A15" s="10" t="s">
        <v>110</v>
      </c>
      <c r="B15" s="11"/>
      <c r="C15" s="11"/>
      <c r="D15" s="11"/>
      <c r="E15" s="11"/>
      <c r="F15" s="11"/>
      <c r="G15" s="11"/>
      <c r="H15" s="11"/>
      <c r="I15" s="11"/>
      <c r="J15" s="12"/>
      <c r="K15" s="13"/>
      <c r="L15" s="13"/>
      <c r="M15" s="13"/>
      <c r="N15" s="13"/>
      <c r="O15" s="13"/>
    </row>
    <row r="16" spans="1:15" s="38" customFormat="1" ht="25.5" customHeight="1" thickBot="1" x14ac:dyDescent="0.35">
      <c r="A16" s="279" t="s">
        <v>142</v>
      </c>
      <c r="B16" s="280"/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1"/>
    </row>
    <row r="17" spans="1:246" s="38" customFormat="1" ht="39" customHeight="1" thickBot="1" x14ac:dyDescent="0.3">
      <c r="A17" s="61" t="s">
        <v>4</v>
      </c>
      <c r="B17" s="282" t="s">
        <v>5</v>
      </c>
      <c r="C17" s="283"/>
      <c r="D17" s="62" t="s">
        <v>6</v>
      </c>
      <c r="E17" s="14" t="s">
        <v>7</v>
      </c>
      <c r="F17" s="15" t="s">
        <v>116</v>
      </c>
      <c r="G17" s="15" t="s">
        <v>116</v>
      </c>
      <c r="H17" s="15" t="s">
        <v>116</v>
      </c>
      <c r="I17" s="15" t="s">
        <v>116</v>
      </c>
      <c r="J17" s="63" t="s">
        <v>8</v>
      </c>
      <c r="K17" s="284" t="s">
        <v>9</v>
      </c>
      <c r="L17" s="285"/>
      <c r="M17" s="285"/>
      <c r="N17" s="285"/>
      <c r="O17" s="283"/>
    </row>
    <row r="18" spans="1:246" s="38" customFormat="1" ht="52.5" customHeight="1" thickBot="1" x14ac:dyDescent="0.3">
      <c r="A18" s="270" t="s">
        <v>10</v>
      </c>
      <c r="B18" s="264" t="s">
        <v>141</v>
      </c>
      <c r="C18" s="265"/>
      <c r="D18" s="66" t="s">
        <v>11</v>
      </c>
      <c r="E18" s="67" t="s">
        <v>12</v>
      </c>
      <c r="F18" s="68" t="s">
        <v>13</v>
      </c>
      <c r="G18" s="68" t="s">
        <v>14</v>
      </c>
      <c r="H18" s="68" t="s">
        <v>15</v>
      </c>
      <c r="I18" s="69" t="s">
        <v>16</v>
      </c>
      <c r="J18" s="70"/>
      <c r="K18" s="286" t="s">
        <v>17</v>
      </c>
      <c r="L18" s="287"/>
      <c r="M18" s="287"/>
      <c r="N18" s="287"/>
      <c r="O18" s="288"/>
    </row>
    <row r="19" spans="1:246" ht="21.75" customHeight="1" x14ac:dyDescent="0.2">
      <c r="A19" s="271"/>
      <c r="B19" s="266"/>
      <c r="C19" s="267"/>
      <c r="D19" s="57" t="s">
        <v>18</v>
      </c>
      <c r="E19" s="64">
        <v>0</v>
      </c>
      <c r="F19" s="45">
        <v>1</v>
      </c>
      <c r="G19" s="45">
        <v>0</v>
      </c>
      <c r="H19" s="45">
        <v>1</v>
      </c>
      <c r="I19" s="65">
        <v>2</v>
      </c>
      <c r="J19" s="17">
        <f>SUM(E19:I19)</f>
        <v>4</v>
      </c>
      <c r="K19" s="289" t="s">
        <v>19</v>
      </c>
      <c r="L19" s="265" t="s">
        <v>20</v>
      </c>
      <c r="M19" s="289" t="s">
        <v>21</v>
      </c>
      <c r="N19" s="265" t="s">
        <v>22</v>
      </c>
      <c r="O19" s="265" t="s">
        <v>23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</row>
    <row r="20" spans="1:246" ht="23.25" customHeight="1" x14ac:dyDescent="0.2">
      <c r="A20" s="271"/>
      <c r="B20" s="266"/>
      <c r="C20" s="267"/>
      <c r="D20" s="49" t="s">
        <v>24</v>
      </c>
      <c r="E20" s="90">
        <v>1800</v>
      </c>
      <c r="F20" s="91">
        <v>3300</v>
      </c>
      <c r="G20" s="91">
        <v>3300</v>
      </c>
      <c r="H20" s="91">
        <v>3600</v>
      </c>
      <c r="I20" s="92">
        <v>6000</v>
      </c>
      <c r="J20" s="18"/>
      <c r="K20" s="290"/>
      <c r="L20" s="267"/>
      <c r="M20" s="290"/>
      <c r="N20" s="267"/>
      <c r="O20" s="267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</row>
    <row r="21" spans="1:246" ht="22.5" customHeight="1" x14ac:dyDescent="0.2">
      <c r="A21" s="271"/>
      <c r="B21" s="266"/>
      <c r="C21" s="267"/>
      <c r="D21" s="58" t="s">
        <v>25</v>
      </c>
      <c r="E21" s="90">
        <f>E20*E19</f>
        <v>0</v>
      </c>
      <c r="F21" s="91">
        <f>F20*F19</f>
        <v>3300</v>
      </c>
      <c r="G21" s="91">
        <f>G20*G19</f>
        <v>0</v>
      </c>
      <c r="H21" s="91">
        <f>H20*H19</f>
        <v>3600</v>
      </c>
      <c r="I21" s="92">
        <f>I20*I19</f>
        <v>12000</v>
      </c>
      <c r="J21" s="19">
        <f>SUM(E21:I21)</f>
        <v>18900</v>
      </c>
      <c r="K21" s="290"/>
      <c r="L21" s="267"/>
      <c r="M21" s="290"/>
      <c r="N21" s="267"/>
      <c r="O21" s="267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</row>
    <row r="22" spans="1:246" ht="31.5" customHeight="1" thickBot="1" x14ac:dyDescent="0.25">
      <c r="A22" s="271"/>
      <c r="B22" s="266"/>
      <c r="C22" s="267"/>
      <c r="D22" s="49" t="s">
        <v>26</v>
      </c>
      <c r="E22" s="90">
        <v>10</v>
      </c>
      <c r="F22" s="91">
        <v>14</v>
      </c>
      <c r="G22" s="91">
        <v>14</v>
      </c>
      <c r="H22" s="91">
        <v>25</v>
      </c>
      <c r="I22" s="92">
        <v>39</v>
      </c>
      <c r="J22" s="20"/>
      <c r="K22" s="291"/>
      <c r="L22" s="269"/>
      <c r="M22" s="291"/>
      <c r="N22" s="269"/>
      <c r="O22" s="26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</row>
    <row r="23" spans="1:246" ht="21.75" customHeight="1" thickBot="1" x14ac:dyDescent="0.25">
      <c r="A23" s="271"/>
      <c r="B23" s="266"/>
      <c r="C23" s="267"/>
      <c r="D23" s="59" t="s">
        <v>27</v>
      </c>
      <c r="E23" s="21">
        <f>E19*E22</f>
        <v>0</v>
      </c>
      <c r="F23" s="22">
        <f>F19*F22</f>
        <v>14</v>
      </c>
      <c r="G23" s="22">
        <f>G19*G22</f>
        <v>0</v>
      </c>
      <c r="H23" s="22">
        <f>H19*H22</f>
        <v>25</v>
      </c>
      <c r="I23" s="23">
        <f>I19*I22</f>
        <v>78</v>
      </c>
      <c r="J23" s="24">
        <f>SUM(E23:I23)</f>
        <v>117</v>
      </c>
      <c r="K23" s="25" t="s">
        <v>35</v>
      </c>
      <c r="L23" s="26">
        <f>SUM(L25:L31)</f>
        <v>0</v>
      </c>
      <c r="M23" s="25" t="s">
        <v>35</v>
      </c>
      <c r="N23" s="26">
        <f>SUM(N25:N31)</f>
        <v>0</v>
      </c>
      <c r="O23" s="27">
        <f>N23+L23</f>
        <v>0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</row>
    <row r="24" spans="1:246" ht="21.75" customHeight="1" thickBot="1" x14ac:dyDescent="0.25">
      <c r="A24" s="271"/>
      <c r="B24" s="266"/>
      <c r="C24" s="267"/>
      <c r="D24" s="60" t="s">
        <v>53</v>
      </c>
      <c r="E24" s="46"/>
      <c r="F24" s="39"/>
      <c r="G24" s="39"/>
      <c r="H24" s="39"/>
      <c r="I24" s="40"/>
      <c r="J24" s="17"/>
      <c r="K24" s="51"/>
      <c r="L24" s="50"/>
      <c r="M24" s="51"/>
      <c r="N24" s="50"/>
      <c r="O24" s="52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</row>
    <row r="25" spans="1:246" ht="30.75" hidden="1" customHeight="1" x14ac:dyDescent="0.2">
      <c r="A25" s="271"/>
      <c r="B25" s="266"/>
      <c r="C25" s="267"/>
      <c r="D25" s="48" t="s">
        <v>106</v>
      </c>
      <c r="E25" s="170">
        <v>0</v>
      </c>
      <c r="F25" s="145">
        <v>0</v>
      </c>
      <c r="G25" s="145">
        <v>0</v>
      </c>
      <c r="H25" s="145">
        <v>0</v>
      </c>
      <c r="I25" s="166">
        <v>0</v>
      </c>
      <c r="J25" s="167">
        <f t="shared" ref="J25:J29" si="0">SUM(E25:I25)</f>
        <v>0</v>
      </c>
      <c r="K25" s="53"/>
      <c r="L25" s="159">
        <f t="shared" ref="L25:L31" si="1">K25*J25</f>
        <v>0</v>
      </c>
      <c r="M25" s="159"/>
      <c r="N25" s="159">
        <f t="shared" ref="N25:N27" si="2">J25*M25</f>
        <v>0</v>
      </c>
      <c r="O25" s="159" t="e">
        <f>N25+L25+#REF!+#REF!</f>
        <v>#REF!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</row>
    <row r="26" spans="1:246" ht="30" customHeight="1" x14ac:dyDescent="0.2">
      <c r="A26" s="271"/>
      <c r="B26" s="266"/>
      <c r="C26" s="267"/>
      <c r="D26" s="49" t="s">
        <v>122</v>
      </c>
      <c r="E26" s="47">
        <v>0</v>
      </c>
      <c r="F26" s="16">
        <v>0</v>
      </c>
      <c r="G26" s="16">
        <v>0</v>
      </c>
      <c r="H26" s="16">
        <v>0</v>
      </c>
      <c r="I26" s="44">
        <v>0</v>
      </c>
      <c r="J26" s="168">
        <f t="shared" si="0"/>
        <v>0</v>
      </c>
      <c r="K26" s="54"/>
      <c r="L26" s="158">
        <f t="shared" si="1"/>
        <v>0</v>
      </c>
      <c r="M26" s="158"/>
      <c r="N26" s="158">
        <f t="shared" si="2"/>
        <v>0</v>
      </c>
      <c r="O26" s="158">
        <f>N26+L26</f>
        <v>0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</row>
    <row r="27" spans="1:246" ht="27" customHeight="1" x14ac:dyDescent="0.2">
      <c r="A27" s="271"/>
      <c r="B27" s="266"/>
      <c r="C27" s="267"/>
      <c r="D27" s="49" t="s">
        <v>60</v>
      </c>
      <c r="E27" s="47">
        <v>0</v>
      </c>
      <c r="F27" s="16">
        <v>0</v>
      </c>
      <c r="G27" s="16">
        <v>0</v>
      </c>
      <c r="H27" s="16">
        <v>0</v>
      </c>
      <c r="I27" s="44">
        <v>0</v>
      </c>
      <c r="J27" s="168">
        <f t="shared" si="0"/>
        <v>0</v>
      </c>
      <c r="K27" s="54"/>
      <c r="L27" s="158">
        <f t="shared" si="1"/>
        <v>0</v>
      </c>
      <c r="M27" s="158"/>
      <c r="N27" s="158">
        <f t="shared" si="2"/>
        <v>0</v>
      </c>
      <c r="O27" s="158">
        <f>N27+L27</f>
        <v>0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</row>
    <row r="28" spans="1:246" ht="29.25" customHeight="1" thickBot="1" x14ac:dyDescent="0.25">
      <c r="A28" s="271"/>
      <c r="B28" s="266"/>
      <c r="C28" s="267"/>
      <c r="D28" s="155" t="s">
        <v>123</v>
      </c>
      <c r="E28" s="47">
        <f t="shared" ref="E28:H28" si="3">E23</f>
        <v>0</v>
      </c>
      <c r="F28" s="16">
        <f t="shared" si="3"/>
        <v>14</v>
      </c>
      <c r="G28" s="16">
        <f t="shared" si="3"/>
        <v>0</v>
      </c>
      <c r="H28" s="16">
        <f t="shared" si="3"/>
        <v>25</v>
      </c>
      <c r="I28" s="44">
        <f>I23</f>
        <v>78</v>
      </c>
      <c r="J28" s="168">
        <f t="shared" si="0"/>
        <v>117</v>
      </c>
      <c r="K28" s="54">
        <v>0</v>
      </c>
      <c r="L28" s="158">
        <f t="shared" si="1"/>
        <v>0</v>
      </c>
      <c r="M28" s="158">
        <v>0</v>
      </c>
      <c r="N28" s="158">
        <f>J28*M28</f>
        <v>0</v>
      </c>
      <c r="O28" s="158">
        <f>N28+L28</f>
        <v>0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</row>
    <row r="29" spans="1:246" ht="31.5" hidden="1" customHeight="1" x14ac:dyDescent="0.2">
      <c r="A29" s="271"/>
      <c r="B29" s="266"/>
      <c r="C29" s="267"/>
      <c r="D29" s="155" t="s">
        <v>77</v>
      </c>
      <c r="E29" s="47">
        <v>0</v>
      </c>
      <c r="F29" s="16">
        <v>0</v>
      </c>
      <c r="G29" s="16">
        <v>0</v>
      </c>
      <c r="H29" s="16">
        <v>0</v>
      </c>
      <c r="I29" s="44">
        <v>0</v>
      </c>
      <c r="J29" s="168">
        <f t="shared" si="0"/>
        <v>0</v>
      </c>
      <c r="K29" s="54"/>
      <c r="L29" s="158">
        <f t="shared" si="1"/>
        <v>0</v>
      </c>
      <c r="M29" s="158"/>
      <c r="N29" s="158">
        <f t="shared" ref="N29:N31" si="4">J29*M29</f>
        <v>0</v>
      </c>
      <c r="O29" s="158" t="e">
        <f>N29+L29+#REF!+#REF!</f>
        <v>#REF!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</row>
    <row r="30" spans="1:246" ht="31.5" hidden="1" customHeight="1" x14ac:dyDescent="0.2">
      <c r="A30" s="271"/>
      <c r="B30" s="266"/>
      <c r="C30" s="267"/>
      <c r="D30" s="155" t="s">
        <v>139</v>
      </c>
      <c r="E30" s="47"/>
      <c r="F30" s="16"/>
      <c r="G30" s="16"/>
      <c r="H30" s="16"/>
      <c r="I30" s="44"/>
      <c r="J30" s="168">
        <f>SUM(E30:I30)</f>
        <v>0</v>
      </c>
      <c r="K30" s="54"/>
      <c r="L30" s="158">
        <f t="shared" si="1"/>
        <v>0</v>
      </c>
      <c r="M30" s="158"/>
      <c r="N30" s="158">
        <f t="shared" si="4"/>
        <v>0</v>
      </c>
      <c r="O30" s="158" t="e">
        <f>N30+L30+#REF!+#REF!</f>
        <v>#REF!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</row>
    <row r="31" spans="1:246" ht="31.5" hidden="1" customHeight="1" thickBot="1" x14ac:dyDescent="0.25">
      <c r="A31" s="272"/>
      <c r="B31" s="268"/>
      <c r="C31" s="269"/>
      <c r="D31" s="94" t="s">
        <v>140</v>
      </c>
      <c r="E31" s="156"/>
      <c r="F31" s="22"/>
      <c r="G31" s="22"/>
      <c r="H31" s="22"/>
      <c r="I31" s="157"/>
      <c r="J31" s="169">
        <f>SUM(E31:I31)</f>
        <v>0</v>
      </c>
      <c r="K31" s="55"/>
      <c r="L31" s="160">
        <f t="shared" si="1"/>
        <v>0</v>
      </c>
      <c r="M31" s="160"/>
      <c r="N31" s="160">
        <f t="shared" si="4"/>
        <v>0</v>
      </c>
      <c r="O31" s="160" t="e">
        <f>N31+L31+#REF!+#REF!</f>
        <v>#REF!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</row>
    <row r="32" spans="1:246" ht="30.75" customHeight="1" thickBot="1" x14ac:dyDescent="0.25">
      <c r="A32" s="298" t="s">
        <v>28</v>
      </c>
      <c r="B32" s="311" t="s">
        <v>29</v>
      </c>
      <c r="C32" s="312"/>
      <c r="D32" s="130" t="s">
        <v>30</v>
      </c>
      <c r="E32" s="313" t="s">
        <v>31</v>
      </c>
      <c r="F32" s="314"/>
      <c r="G32" s="314"/>
      <c r="H32" s="314"/>
      <c r="I32" s="314"/>
      <c r="J32" s="108" t="s">
        <v>32</v>
      </c>
      <c r="K32" s="315" t="s">
        <v>33</v>
      </c>
      <c r="L32" s="314"/>
      <c r="M32" s="314"/>
      <c r="N32" s="314"/>
      <c r="O32" s="316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</row>
    <row r="33" spans="1:15" s="9" customFormat="1" ht="21" customHeight="1" x14ac:dyDescent="0.2">
      <c r="A33" s="299"/>
      <c r="B33" s="306" t="s">
        <v>34</v>
      </c>
      <c r="C33" s="307"/>
      <c r="D33" s="131" t="s">
        <v>35</v>
      </c>
      <c r="E33" s="308">
        <f>SUM(E34:I36)</f>
        <v>3</v>
      </c>
      <c r="F33" s="309"/>
      <c r="G33" s="309"/>
      <c r="H33" s="309"/>
      <c r="I33" s="309"/>
      <c r="J33" s="28"/>
      <c r="K33" s="317">
        <f>SUM(K34:O36)</f>
        <v>0</v>
      </c>
      <c r="L33" s="318"/>
      <c r="M33" s="318"/>
      <c r="N33" s="318"/>
      <c r="O33" s="319"/>
    </row>
    <row r="34" spans="1:15" s="29" customFormat="1" ht="15.75" x14ac:dyDescent="0.2">
      <c r="A34" s="299"/>
      <c r="B34" s="256" t="s">
        <v>111</v>
      </c>
      <c r="C34" s="257"/>
      <c r="D34" s="132"/>
      <c r="E34" s="248">
        <v>1</v>
      </c>
      <c r="F34" s="249"/>
      <c r="G34" s="249"/>
      <c r="H34" s="249"/>
      <c r="I34" s="249"/>
      <c r="J34" s="124">
        <v>0</v>
      </c>
      <c r="K34" s="258">
        <f>J34*E34</f>
        <v>0</v>
      </c>
      <c r="L34" s="259"/>
      <c r="M34" s="259"/>
      <c r="N34" s="259"/>
      <c r="O34" s="260"/>
    </row>
    <row r="35" spans="1:15" s="29" customFormat="1" ht="30.75" customHeight="1" x14ac:dyDescent="0.2">
      <c r="A35" s="299"/>
      <c r="B35" s="240" t="s">
        <v>112</v>
      </c>
      <c r="C35" s="241"/>
      <c r="D35" s="133"/>
      <c r="E35" s="242">
        <v>1</v>
      </c>
      <c r="F35" s="243"/>
      <c r="G35" s="243"/>
      <c r="H35" s="243"/>
      <c r="I35" s="243"/>
      <c r="J35" s="123">
        <v>0</v>
      </c>
      <c r="K35" s="245">
        <f t="shared" ref="K35:K36" si="5">J35*E35</f>
        <v>0</v>
      </c>
      <c r="L35" s="246"/>
      <c r="M35" s="246"/>
      <c r="N35" s="246"/>
      <c r="O35" s="247"/>
    </row>
    <row r="36" spans="1:15" s="29" customFormat="1" ht="36" customHeight="1" x14ac:dyDescent="0.2">
      <c r="A36" s="299"/>
      <c r="B36" s="240" t="s">
        <v>113</v>
      </c>
      <c r="C36" s="241"/>
      <c r="D36" s="133"/>
      <c r="E36" s="242">
        <v>1</v>
      </c>
      <c r="F36" s="243"/>
      <c r="G36" s="243"/>
      <c r="H36" s="243"/>
      <c r="I36" s="243"/>
      <c r="J36" s="123">
        <v>0</v>
      </c>
      <c r="K36" s="245">
        <f t="shared" si="5"/>
        <v>0</v>
      </c>
      <c r="L36" s="246"/>
      <c r="M36" s="246"/>
      <c r="N36" s="246"/>
      <c r="O36" s="247"/>
    </row>
    <row r="37" spans="1:15" s="9" customFormat="1" ht="21" customHeight="1" x14ac:dyDescent="0.2">
      <c r="A37" s="299"/>
      <c r="B37" s="239" t="s">
        <v>36</v>
      </c>
      <c r="C37" s="228"/>
      <c r="D37" s="133" t="s">
        <v>37</v>
      </c>
      <c r="E37" s="229">
        <f>SUM(E38:I46)</f>
        <v>9</v>
      </c>
      <c r="F37" s="230"/>
      <c r="G37" s="230"/>
      <c r="H37" s="230"/>
      <c r="I37" s="230"/>
      <c r="J37" s="30"/>
      <c r="K37" s="232">
        <f>SUM(K38:O46)</f>
        <v>0</v>
      </c>
      <c r="L37" s="233"/>
      <c r="M37" s="233"/>
      <c r="N37" s="233"/>
      <c r="O37" s="234"/>
    </row>
    <row r="38" spans="1:15" s="29" customFormat="1" ht="15.75" x14ac:dyDescent="0.2">
      <c r="A38" s="299"/>
      <c r="B38" s="240" t="s">
        <v>149</v>
      </c>
      <c r="C38" s="241"/>
      <c r="D38" s="132"/>
      <c r="E38" s="248">
        <v>1</v>
      </c>
      <c r="F38" s="249"/>
      <c r="G38" s="249"/>
      <c r="H38" s="249"/>
      <c r="I38" s="249"/>
      <c r="J38" s="31">
        <v>0</v>
      </c>
      <c r="K38" s="245">
        <f t="shared" ref="K38:K46" si="6">J38*E38</f>
        <v>0</v>
      </c>
      <c r="L38" s="246"/>
      <c r="M38" s="246"/>
      <c r="N38" s="246"/>
      <c r="O38" s="247"/>
    </row>
    <row r="39" spans="1:15" s="29" customFormat="1" ht="15.75" x14ac:dyDescent="0.2">
      <c r="A39" s="299"/>
      <c r="B39" s="240" t="s">
        <v>48</v>
      </c>
      <c r="C39" s="241"/>
      <c r="D39" s="133"/>
      <c r="E39" s="242">
        <v>1</v>
      </c>
      <c r="F39" s="243"/>
      <c r="G39" s="243"/>
      <c r="H39" s="243"/>
      <c r="I39" s="243"/>
      <c r="J39" s="37">
        <v>0</v>
      </c>
      <c r="K39" s="245">
        <f t="shared" si="6"/>
        <v>0</v>
      </c>
      <c r="L39" s="246"/>
      <c r="M39" s="246"/>
      <c r="N39" s="246"/>
      <c r="O39" s="247"/>
    </row>
    <row r="40" spans="1:15" s="29" customFormat="1" ht="15.75" x14ac:dyDescent="0.2">
      <c r="A40" s="299"/>
      <c r="B40" s="240" t="s">
        <v>49</v>
      </c>
      <c r="C40" s="241"/>
      <c r="D40" s="132"/>
      <c r="E40" s="248">
        <v>1</v>
      </c>
      <c r="F40" s="249"/>
      <c r="G40" s="249"/>
      <c r="H40" s="249"/>
      <c r="I40" s="249"/>
      <c r="J40" s="31">
        <v>0</v>
      </c>
      <c r="K40" s="245">
        <f t="shared" si="6"/>
        <v>0</v>
      </c>
      <c r="L40" s="246"/>
      <c r="M40" s="246"/>
      <c r="N40" s="246"/>
      <c r="O40" s="247"/>
    </row>
    <row r="41" spans="1:15" s="29" customFormat="1" ht="15.75" x14ac:dyDescent="0.2">
      <c r="A41" s="299"/>
      <c r="B41" s="240" t="s">
        <v>50</v>
      </c>
      <c r="C41" s="241"/>
      <c r="D41" s="132"/>
      <c r="E41" s="248">
        <v>1</v>
      </c>
      <c r="F41" s="249"/>
      <c r="G41" s="249"/>
      <c r="H41" s="249"/>
      <c r="I41" s="249"/>
      <c r="J41" s="31">
        <v>0</v>
      </c>
      <c r="K41" s="245">
        <f t="shared" si="6"/>
        <v>0</v>
      </c>
      <c r="L41" s="246"/>
      <c r="M41" s="246"/>
      <c r="N41" s="246"/>
      <c r="O41" s="247"/>
    </row>
    <row r="42" spans="1:15" s="29" customFormat="1" ht="15.75" x14ac:dyDescent="0.2">
      <c r="A42" s="299"/>
      <c r="B42" s="240" t="s">
        <v>150</v>
      </c>
      <c r="C42" s="241"/>
      <c r="D42" s="133"/>
      <c r="E42" s="242">
        <v>1</v>
      </c>
      <c r="F42" s="243"/>
      <c r="G42" s="243"/>
      <c r="H42" s="243"/>
      <c r="I42" s="243"/>
      <c r="J42" s="37">
        <v>0</v>
      </c>
      <c r="K42" s="245">
        <f t="shared" si="6"/>
        <v>0</v>
      </c>
      <c r="L42" s="246"/>
      <c r="M42" s="246"/>
      <c r="N42" s="246"/>
      <c r="O42" s="247"/>
    </row>
    <row r="43" spans="1:15" s="29" customFormat="1" ht="15.75" x14ac:dyDescent="0.2">
      <c r="A43" s="299"/>
      <c r="B43" s="240" t="s">
        <v>128</v>
      </c>
      <c r="C43" s="241"/>
      <c r="D43" s="132"/>
      <c r="E43" s="248">
        <v>1</v>
      </c>
      <c r="F43" s="249"/>
      <c r="G43" s="249"/>
      <c r="H43" s="249"/>
      <c r="I43" s="249"/>
      <c r="J43" s="37">
        <v>0</v>
      </c>
      <c r="K43" s="245">
        <f t="shared" si="6"/>
        <v>0</v>
      </c>
      <c r="L43" s="246"/>
      <c r="M43" s="246"/>
      <c r="N43" s="246"/>
      <c r="O43" s="247"/>
    </row>
    <row r="44" spans="1:15" s="29" customFormat="1" ht="15.75" x14ac:dyDescent="0.2">
      <c r="A44" s="299"/>
      <c r="B44" s="240" t="s">
        <v>151</v>
      </c>
      <c r="C44" s="241"/>
      <c r="D44" s="133"/>
      <c r="E44" s="242">
        <v>1</v>
      </c>
      <c r="F44" s="243"/>
      <c r="G44" s="243"/>
      <c r="H44" s="243"/>
      <c r="I44" s="243"/>
      <c r="J44" s="37">
        <v>0</v>
      </c>
      <c r="K44" s="245">
        <f t="shared" si="6"/>
        <v>0</v>
      </c>
      <c r="L44" s="246"/>
      <c r="M44" s="246"/>
      <c r="N44" s="246"/>
      <c r="O44" s="247"/>
    </row>
    <row r="45" spans="1:15" s="29" customFormat="1" ht="15.75" x14ac:dyDescent="0.2">
      <c r="A45" s="299"/>
      <c r="B45" s="240" t="s">
        <v>51</v>
      </c>
      <c r="C45" s="241"/>
      <c r="D45" s="132"/>
      <c r="E45" s="248">
        <v>1</v>
      </c>
      <c r="F45" s="249"/>
      <c r="G45" s="249"/>
      <c r="H45" s="249"/>
      <c r="I45" s="249"/>
      <c r="J45" s="31">
        <v>0</v>
      </c>
      <c r="K45" s="245">
        <f t="shared" si="6"/>
        <v>0</v>
      </c>
      <c r="L45" s="246"/>
      <c r="M45" s="246"/>
      <c r="N45" s="246"/>
      <c r="O45" s="247"/>
    </row>
    <row r="46" spans="1:15" s="29" customFormat="1" ht="16.5" thickBot="1" x14ac:dyDescent="0.25">
      <c r="A46" s="300"/>
      <c r="B46" s="320" t="s">
        <v>52</v>
      </c>
      <c r="C46" s="321"/>
      <c r="D46" s="134"/>
      <c r="E46" s="322">
        <v>1</v>
      </c>
      <c r="F46" s="323"/>
      <c r="G46" s="323"/>
      <c r="H46" s="323"/>
      <c r="I46" s="323"/>
      <c r="J46" s="109">
        <v>0</v>
      </c>
      <c r="K46" s="324">
        <f t="shared" si="6"/>
        <v>0</v>
      </c>
      <c r="L46" s="325"/>
      <c r="M46" s="325"/>
      <c r="N46" s="325"/>
      <c r="O46" s="326"/>
    </row>
    <row r="47" spans="1:15" ht="21" customHeight="1" x14ac:dyDescent="0.2">
      <c r="A47" s="334">
        <v>2</v>
      </c>
      <c r="B47" s="327" t="s">
        <v>38</v>
      </c>
      <c r="C47" s="328"/>
      <c r="D47" s="135" t="s">
        <v>39</v>
      </c>
      <c r="E47" s="329">
        <f>SUM(E48:I54)</f>
        <v>7</v>
      </c>
      <c r="F47" s="330"/>
      <c r="G47" s="330"/>
      <c r="H47" s="330"/>
      <c r="I47" s="330"/>
      <c r="J47" s="110"/>
      <c r="K47" s="331">
        <f>SUM(K48:O54)</f>
        <v>0</v>
      </c>
      <c r="L47" s="332"/>
      <c r="M47" s="332"/>
      <c r="N47" s="332"/>
      <c r="O47" s="333"/>
    </row>
    <row r="48" spans="1:15" s="29" customFormat="1" ht="15.75" x14ac:dyDescent="0.2">
      <c r="A48" s="335"/>
      <c r="B48" s="240" t="s">
        <v>130</v>
      </c>
      <c r="C48" s="241"/>
      <c r="D48" s="132"/>
      <c r="E48" s="248">
        <v>1</v>
      </c>
      <c r="F48" s="249"/>
      <c r="G48" s="249"/>
      <c r="H48" s="249"/>
      <c r="I48" s="249"/>
      <c r="J48" s="31">
        <v>0</v>
      </c>
      <c r="K48" s="245">
        <f t="shared" ref="K48:K63" si="7">J48*E48</f>
        <v>0</v>
      </c>
      <c r="L48" s="246"/>
      <c r="M48" s="246"/>
      <c r="N48" s="246"/>
      <c r="O48" s="247"/>
    </row>
    <row r="49" spans="1:15" s="29" customFormat="1" ht="15.75" x14ac:dyDescent="0.2">
      <c r="A49" s="335"/>
      <c r="B49" s="240" t="s">
        <v>152</v>
      </c>
      <c r="C49" s="241"/>
      <c r="D49" s="132"/>
      <c r="E49" s="248">
        <v>1</v>
      </c>
      <c r="F49" s="249"/>
      <c r="G49" s="249"/>
      <c r="H49" s="249"/>
      <c r="I49" s="249"/>
      <c r="J49" s="31">
        <v>0</v>
      </c>
      <c r="K49" s="245">
        <f t="shared" si="7"/>
        <v>0</v>
      </c>
      <c r="L49" s="246"/>
      <c r="M49" s="246"/>
      <c r="N49" s="246"/>
      <c r="O49" s="247"/>
    </row>
    <row r="50" spans="1:15" s="29" customFormat="1" ht="15.75" x14ac:dyDescent="0.2">
      <c r="A50" s="335"/>
      <c r="B50" s="240" t="s">
        <v>40</v>
      </c>
      <c r="C50" s="241"/>
      <c r="D50" s="133"/>
      <c r="E50" s="242">
        <v>1</v>
      </c>
      <c r="F50" s="243"/>
      <c r="G50" s="243"/>
      <c r="H50" s="243"/>
      <c r="I50" s="243"/>
      <c r="J50" s="37">
        <v>0</v>
      </c>
      <c r="K50" s="245">
        <f t="shared" si="7"/>
        <v>0</v>
      </c>
      <c r="L50" s="246"/>
      <c r="M50" s="246"/>
      <c r="N50" s="246"/>
      <c r="O50" s="247"/>
    </row>
    <row r="51" spans="1:15" s="29" customFormat="1" ht="15.75" x14ac:dyDescent="0.2">
      <c r="A51" s="335"/>
      <c r="B51" s="240" t="s">
        <v>153</v>
      </c>
      <c r="C51" s="241"/>
      <c r="D51" s="132"/>
      <c r="E51" s="248">
        <v>1</v>
      </c>
      <c r="F51" s="249"/>
      <c r="G51" s="249"/>
      <c r="H51" s="249"/>
      <c r="I51" s="249"/>
      <c r="J51" s="37">
        <v>0</v>
      </c>
      <c r="K51" s="245">
        <f t="shared" si="7"/>
        <v>0</v>
      </c>
      <c r="L51" s="246"/>
      <c r="M51" s="246"/>
      <c r="N51" s="246"/>
      <c r="O51" s="247"/>
    </row>
    <row r="52" spans="1:15" s="29" customFormat="1" ht="15.75" x14ac:dyDescent="0.2">
      <c r="A52" s="335"/>
      <c r="B52" s="240" t="s">
        <v>154</v>
      </c>
      <c r="C52" s="241"/>
      <c r="D52" s="132"/>
      <c r="E52" s="248">
        <v>1</v>
      </c>
      <c r="F52" s="249"/>
      <c r="G52" s="249"/>
      <c r="H52" s="249"/>
      <c r="I52" s="249"/>
      <c r="J52" s="37">
        <v>0</v>
      </c>
      <c r="K52" s="245">
        <f t="shared" si="7"/>
        <v>0</v>
      </c>
      <c r="L52" s="246"/>
      <c r="M52" s="246"/>
      <c r="N52" s="246"/>
      <c r="O52" s="247"/>
    </row>
    <row r="53" spans="1:15" s="29" customFormat="1" ht="15.75" x14ac:dyDescent="0.2">
      <c r="A53" s="335"/>
      <c r="B53" s="240" t="s">
        <v>41</v>
      </c>
      <c r="C53" s="241"/>
      <c r="D53" s="132"/>
      <c r="E53" s="248">
        <v>1</v>
      </c>
      <c r="F53" s="249"/>
      <c r="G53" s="249"/>
      <c r="H53" s="249"/>
      <c r="I53" s="249"/>
      <c r="J53" s="37">
        <v>0</v>
      </c>
      <c r="K53" s="245">
        <f t="shared" si="7"/>
        <v>0</v>
      </c>
      <c r="L53" s="246"/>
      <c r="M53" s="246"/>
      <c r="N53" s="246"/>
      <c r="O53" s="247"/>
    </row>
    <row r="54" spans="1:15" s="29" customFormat="1" ht="15.75" x14ac:dyDescent="0.2">
      <c r="A54" s="335"/>
      <c r="B54" s="240" t="s">
        <v>42</v>
      </c>
      <c r="C54" s="241"/>
      <c r="D54" s="133"/>
      <c r="E54" s="242">
        <v>1</v>
      </c>
      <c r="F54" s="243"/>
      <c r="G54" s="243"/>
      <c r="H54" s="243"/>
      <c r="I54" s="243"/>
      <c r="J54" s="37">
        <v>0</v>
      </c>
      <c r="K54" s="245">
        <f t="shared" si="7"/>
        <v>0</v>
      </c>
      <c r="L54" s="246"/>
      <c r="M54" s="246"/>
      <c r="N54" s="246"/>
      <c r="O54" s="247"/>
    </row>
    <row r="55" spans="1:15" ht="21" customHeight="1" x14ac:dyDescent="0.2">
      <c r="A55" s="335"/>
      <c r="B55" s="239" t="s">
        <v>43</v>
      </c>
      <c r="C55" s="228"/>
      <c r="D55" s="133" t="s">
        <v>68</v>
      </c>
      <c r="E55" s="229">
        <v>1</v>
      </c>
      <c r="F55" s="230"/>
      <c r="G55" s="230"/>
      <c r="H55" s="230"/>
      <c r="I55" s="230"/>
      <c r="J55" s="30">
        <v>0</v>
      </c>
      <c r="K55" s="232">
        <f t="shared" si="7"/>
        <v>0</v>
      </c>
      <c r="L55" s="233"/>
      <c r="M55" s="233"/>
      <c r="N55" s="233"/>
      <c r="O55" s="234"/>
    </row>
    <row r="56" spans="1:15" ht="21" customHeight="1" x14ac:dyDescent="0.2">
      <c r="A56" s="335"/>
      <c r="B56" s="239" t="s">
        <v>45</v>
      </c>
      <c r="C56" s="228"/>
      <c r="D56" s="133" t="s">
        <v>46</v>
      </c>
      <c r="E56" s="229">
        <v>0</v>
      </c>
      <c r="F56" s="230"/>
      <c r="G56" s="230"/>
      <c r="H56" s="230"/>
      <c r="I56" s="230"/>
      <c r="J56" s="30">
        <v>0</v>
      </c>
      <c r="K56" s="232">
        <f t="shared" si="7"/>
        <v>0</v>
      </c>
      <c r="L56" s="233"/>
      <c r="M56" s="233"/>
      <c r="N56" s="233"/>
      <c r="O56" s="234"/>
    </row>
    <row r="57" spans="1:15" ht="21" customHeight="1" x14ac:dyDescent="0.2">
      <c r="A57" s="335"/>
      <c r="B57" s="239" t="s">
        <v>61</v>
      </c>
      <c r="C57" s="228"/>
      <c r="D57" s="133" t="s">
        <v>69</v>
      </c>
      <c r="E57" s="229">
        <v>1</v>
      </c>
      <c r="F57" s="230"/>
      <c r="G57" s="230"/>
      <c r="H57" s="230"/>
      <c r="I57" s="230"/>
      <c r="J57" s="30">
        <v>0</v>
      </c>
      <c r="K57" s="232">
        <f t="shared" si="7"/>
        <v>0</v>
      </c>
      <c r="L57" s="233"/>
      <c r="M57" s="233"/>
      <c r="N57" s="233"/>
      <c r="O57" s="234"/>
    </row>
    <row r="58" spans="1:15" ht="21" customHeight="1" x14ac:dyDescent="0.2">
      <c r="A58" s="335"/>
      <c r="B58" s="239" t="s">
        <v>62</v>
      </c>
      <c r="C58" s="228"/>
      <c r="D58" s="133" t="s">
        <v>70</v>
      </c>
      <c r="E58" s="229">
        <v>0</v>
      </c>
      <c r="F58" s="230"/>
      <c r="G58" s="230"/>
      <c r="H58" s="230"/>
      <c r="I58" s="230"/>
      <c r="J58" s="30">
        <v>0</v>
      </c>
      <c r="K58" s="232">
        <f t="shared" si="7"/>
        <v>0</v>
      </c>
      <c r="L58" s="233"/>
      <c r="M58" s="233"/>
      <c r="N58" s="233"/>
      <c r="O58" s="234"/>
    </row>
    <row r="59" spans="1:15" ht="21" customHeight="1" x14ac:dyDescent="0.2">
      <c r="A59" s="335"/>
      <c r="B59" s="239" t="s">
        <v>63</v>
      </c>
      <c r="C59" s="228"/>
      <c r="D59" s="133" t="s">
        <v>71</v>
      </c>
      <c r="E59" s="229">
        <v>0</v>
      </c>
      <c r="F59" s="230"/>
      <c r="G59" s="230"/>
      <c r="H59" s="230"/>
      <c r="I59" s="230"/>
      <c r="J59" s="30">
        <v>0</v>
      </c>
      <c r="K59" s="232">
        <f t="shared" si="7"/>
        <v>0</v>
      </c>
      <c r="L59" s="233"/>
      <c r="M59" s="233"/>
      <c r="N59" s="233"/>
      <c r="O59" s="234"/>
    </row>
    <row r="60" spans="1:15" ht="21" customHeight="1" x14ac:dyDescent="0.2">
      <c r="A60" s="335"/>
      <c r="B60" s="239" t="s">
        <v>64</v>
      </c>
      <c r="C60" s="228"/>
      <c r="D60" s="133" t="s">
        <v>44</v>
      </c>
      <c r="E60" s="229">
        <v>2</v>
      </c>
      <c r="F60" s="230"/>
      <c r="G60" s="230"/>
      <c r="H60" s="230"/>
      <c r="I60" s="230"/>
      <c r="J60" s="30">
        <v>0</v>
      </c>
      <c r="K60" s="232">
        <f t="shared" si="7"/>
        <v>0</v>
      </c>
      <c r="L60" s="233"/>
      <c r="M60" s="233"/>
      <c r="N60" s="233"/>
      <c r="O60" s="234"/>
    </row>
    <row r="61" spans="1:15" ht="21" customHeight="1" x14ac:dyDescent="0.2">
      <c r="A61" s="335"/>
      <c r="B61" s="239" t="s">
        <v>65</v>
      </c>
      <c r="C61" s="228"/>
      <c r="D61" s="133" t="s">
        <v>72</v>
      </c>
      <c r="E61" s="229">
        <v>0</v>
      </c>
      <c r="F61" s="230"/>
      <c r="G61" s="230"/>
      <c r="H61" s="230"/>
      <c r="I61" s="230"/>
      <c r="J61" s="30">
        <v>0</v>
      </c>
      <c r="K61" s="232">
        <f t="shared" si="7"/>
        <v>0</v>
      </c>
      <c r="L61" s="233"/>
      <c r="M61" s="233"/>
      <c r="N61" s="233"/>
      <c r="O61" s="234"/>
    </row>
    <row r="62" spans="1:15" ht="21.75" customHeight="1" x14ac:dyDescent="0.2">
      <c r="A62" s="335"/>
      <c r="B62" s="227" t="s">
        <v>66</v>
      </c>
      <c r="C62" s="228"/>
      <c r="D62" s="133" t="s">
        <v>68</v>
      </c>
      <c r="E62" s="229">
        <v>0</v>
      </c>
      <c r="F62" s="230"/>
      <c r="G62" s="230"/>
      <c r="H62" s="230"/>
      <c r="I62" s="230"/>
      <c r="J62" s="30">
        <v>0</v>
      </c>
      <c r="K62" s="232">
        <f t="shared" si="7"/>
        <v>0</v>
      </c>
      <c r="L62" s="233"/>
      <c r="M62" s="233"/>
      <c r="N62" s="233"/>
      <c r="O62" s="234"/>
    </row>
    <row r="63" spans="1:15" ht="21.75" customHeight="1" thickBot="1" x14ac:dyDescent="0.25">
      <c r="A63" s="336"/>
      <c r="B63" s="235" t="s">
        <v>105</v>
      </c>
      <c r="C63" s="214"/>
      <c r="D63" s="136"/>
      <c r="E63" s="215">
        <v>0</v>
      </c>
      <c r="F63" s="216"/>
      <c r="G63" s="216"/>
      <c r="H63" s="216"/>
      <c r="I63" s="216"/>
      <c r="J63" s="32">
        <v>0</v>
      </c>
      <c r="K63" s="337">
        <f t="shared" si="7"/>
        <v>0</v>
      </c>
      <c r="L63" s="338"/>
      <c r="M63" s="338"/>
      <c r="N63" s="338"/>
      <c r="O63" s="339"/>
    </row>
    <row r="64" spans="1:15" ht="21" thickBot="1" x14ac:dyDescent="0.3">
      <c r="A64" s="33"/>
      <c r="B64" s="214" t="s">
        <v>47</v>
      </c>
      <c r="C64" s="214"/>
      <c r="D64" s="136"/>
      <c r="E64" s="215">
        <f>SUM(E33,E37,E47,E55:I63)</f>
        <v>23</v>
      </c>
      <c r="F64" s="216"/>
      <c r="G64" s="216"/>
      <c r="H64" s="216"/>
      <c r="I64" s="216"/>
      <c r="J64" s="34"/>
      <c r="K64" s="218">
        <f>SUM(K33,K37,K47,K55:O63)</f>
        <v>0</v>
      </c>
      <c r="L64" s="219"/>
      <c r="M64" s="219"/>
      <c r="N64" s="219"/>
      <c r="O64" s="220"/>
    </row>
    <row r="65" spans="1:15" ht="28.5" customHeight="1" thickBot="1" x14ac:dyDescent="0.35">
      <c r="A65" s="35"/>
      <c r="B65" s="221" t="s">
        <v>147</v>
      </c>
      <c r="C65" s="222"/>
      <c r="D65" s="222"/>
      <c r="E65" s="222"/>
      <c r="F65" s="222"/>
      <c r="G65" s="222"/>
      <c r="H65" s="222"/>
      <c r="I65" s="223"/>
      <c r="J65" s="36"/>
      <c r="K65" s="224">
        <f>O23+K64</f>
        <v>0</v>
      </c>
      <c r="L65" s="225"/>
      <c r="M65" s="225"/>
      <c r="N65" s="225"/>
      <c r="O65" s="226"/>
    </row>
    <row r="66" spans="1:15" ht="23.25" thickBot="1" x14ac:dyDescent="0.35">
      <c r="A66" s="35"/>
      <c r="B66" s="221" t="s">
        <v>146</v>
      </c>
      <c r="C66" s="222"/>
      <c r="D66" s="222"/>
      <c r="E66" s="222"/>
      <c r="F66" s="222"/>
      <c r="G66" s="222"/>
      <c r="H66" s="222"/>
      <c r="I66" s="223"/>
      <c r="J66" s="36"/>
      <c r="K66" s="224">
        <f>K65</f>
        <v>0</v>
      </c>
      <c r="L66" s="225"/>
      <c r="M66" s="225"/>
      <c r="N66" s="225"/>
      <c r="O66" s="226"/>
    </row>
    <row r="67" spans="1:15" s="38" customFormat="1" ht="25.5" customHeight="1" thickBot="1" x14ac:dyDescent="0.35">
      <c r="A67" s="340" t="s">
        <v>160</v>
      </c>
      <c r="B67" s="341"/>
      <c r="C67" s="341"/>
      <c r="D67" s="341"/>
      <c r="E67" s="341"/>
      <c r="F67" s="341"/>
      <c r="G67" s="341"/>
      <c r="H67" s="341"/>
      <c r="I67" s="341"/>
      <c r="J67" s="341"/>
      <c r="K67" s="341"/>
      <c r="L67" s="341"/>
      <c r="M67" s="341"/>
      <c r="N67" s="341"/>
      <c r="O67" s="342"/>
    </row>
    <row r="68" spans="1:15" ht="22.5" x14ac:dyDescent="0.3">
      <c r="A68" s="118"/>
      <c r="B68" s="113"/>
      <c r="C68" s="113"/>
      <c r="D68" s="113"/>
      <c r="E68" s="113"/>
      <c r="F68" s="113"/>
      <c r="G68" s="113"/>
      <c r="H68" s="113"/>
      <c r="I68" s="113"/>
      <c r="J68" s="119"/>
      <c r="K68" s="120"/>
      <c r="L68" s="120"/>
      <c r="M68" s="120"/>
      <c r="N68" s="120"/>
      <c r="O68" s="120"/>
    </row>
    <row r="69" spans="1:15" ht="18.75" x14ac:dyDescent="0.3">
      <c r="A69" s="210" t="s">
        <v>67</v>
      </c>
      <c r="B69" s="345"/>
      <c r="C69" s="345"/>
      <c r="D69" s="345"/>
      <c r="E69" s="345"/>
      <c r="F69" s="345"/>
      <c r="G69" s="345"/>
      <c r="H69" s="345"/>
      <c r="I69" s="345"/>
      <c r="J69" s="345"/>
      <c r="K69" s="345"/>
      <c r="L69" s="345"/>
      <c r="M69" s="345"/>
      <c r="N69" s="345"/>
      <c r="O69" s="345"/>
    </row>
    <row r="70" spans="1:15" ht="18.75" x14ac:dyDescent="0.3">
      <c r="A70" s="115"/>
      <c r="B70" s="56" t="s">
        <v>109</v>
      </c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</row>
    <row r="71" spans="1:15" ht="18.75" customHeight="1" x14ac:dyDescent="0.3">
      <c r="A71" s="210" t="s">
        <v>143</v>
      </c>
      <c r="B71" s="210"/>
      <c r="C71" s="210"/>
      <c r="D71" s="210"/>
      <c r="E71" s="210"/>
      <c r="F71" s="210"/>
      <c r="G71" s="210"/>
      <c r="H71" s="210"/>
      <c r="I71" s="210"/>
      <c r="J71" s="210"/>
      <c r="K71" s="210"/>
      <c r="L71" s="210"/>
      <c r="M71" s="210"/>
      <c r="N71" s="210"/>
      <c r="O71" s="210"/>
    </row>
    <row r="72" spans="1:15" ht="18.75" x14ac:dyDescent="0.3">
      <c r="A72" s="210" t="s">
        <v>54</v>
      </c>
      <c r="B72" s="210"/>
      <c r="C72" s="210"/>
      <c r="D72" s="210"/>
      <c r="E72" s="210"/>
      <c r="F72" s="210"/>
      <c r="G72" s="210"/>
      <c r="H72" s="210"/>
      <c r="I72" s="210"/>
      <c r="J72" s="210"/>
      <c r="K72" s="210"/>
      <c r="L72" s="210"/>
      <c r="M72" s="210"/>
      <c r="N72" s="210"/>
      <c r="O72" s="210"/>
    </row>
    <row r="73" spans="1:15" ht="18.75" customHeight="1" x14ac:dyDescent="0.3">
      <c r="A73" s="210" t="s">
        <v>55</v>
      </c>
      <c r="B73" s="210"/>
      <c r="C73" s="210"/>
      <c r="D73" s="210"/>
      <c r="E73" s="210"/>
      <c r="F73" s="210"/>
      <c r="G73" s="210"/>
      <c r="H73" s="210"/>
      <c r="I73" s="210"/>
      <c r="J73" s="210"/>
      <c r="K73" s="210"/>
      <c r="L73" s="210"/>
      <c r="M73" s="210"/>
      <c r="N73" s="210"/>
      <c r="O73" s="210"/>
    </row>
    <row r="74" spans="1:15" ht="16.5" x14ac:dyDescent="0.25">
      <c r="A74" s="41" t="s">
        <v>56</v>
      </c>
      <c r="B74" s="42"/>
      <c r="C74" s="42"/>
      <c r="D74" s="42"/>
      <c r="E74" s="42"/>
      <c r="F74" s="42"/>
      <c r="G74" s="42"/>
      <c r="H74" s="42"/>
      <c r="I74" s="42"/>
      <c r="J74" s="43"/>
      <c r="K74" s="42"/>
      <c r="L74" s="42"/>
      <c r="M74" s="42"/>
      <c r="N74" s="42"/>
      <c r="O74" s="42"/>
    </row>
    <row r="75" spans="1:15" ht="54.75" customHeight="1" x14ac:dyDescent="0.25">
      <c r="A75" s="211" t="s">
        <v>57</v>
      </c>
      <c r="B75" s="211"/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</row>
    <row r="76" spans="1:15" ht="35.25" customHeight="1" x14ac:dyDescent="0.25">
      <c r="A76" s="206" t="s">
        <v>73</v>
      </c>
      <c r="B76" s="206"/>
      <c r="C76" s="206"/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</row>
    <row r="77" spans="1:15" ht="82.5" customHeight="1" x14ac:dyDescent="0.25">
      <c r="A77" s="206" t="s">
        <v>74</v>
      </c>
      <c r="B77" s="206"/>
      <c r="C77" s="206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</row>
    <row r="78" spans="1:15" ht="31.5" customHeight="1" x14ac:dyDescent="0.25">
      <c r="A78" s="206" t="s">
        <v>75</v>
      </c>
      <c r="B78" s="206"/>
      <c r="C78" s="206"/>
      <c r="D78" s="206"/>
      <c r="E78" s="206"/>
      <c r="F78" s="206"/>
      <c r="G78" s="206"/>
      <c r="H78" s="206"/>
      <c r="I78" s="206"/>
      <c r="J78" s="206"/>
      <c r="K78" s="206"/>
      <c r="L78" s="206"/>
      <c r="M78" s="206"/>
      <c r="N78" s="206"/>
      <c r="O78" s="206"/>
    </row>
    <row r="79" spans="1:15" ht="18.75" customHeight="1" x14ac:dyDescent="0.25">
      <c r="A79" s="207" t="s">
        <v>58</v>
      </c>
      <c r="B79" s="207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</row>
    <row r="80" spans="1:15" ht="18.75" customHeight="1" x14ac:dyDescent="0.25">
      <c r="A80" s="208" t="s">
        <v>59</v>
      </c>
      <c r="B80" s="208"/>
      <c r="C80" s="208"/>
      <c r="D80" s="208"/>
      <c r="E80" s="208"/>
      <c r="F80" s="208"/>
      <c r="G80" s="208"/>
      <c r="H80" s="208"/>
      <c r="I80" s="208"/>
      <c r="J80" s="208"/>
      <c r="K80" s="208"/>
      <c r="L80" s="208"/>
      <c r="M80" s="208"/>
      <c r="N80" s="208"/>
      <c r="O80" s="208"/>
    </row>
    <row r="81" spans="1:15" ht="18.75" customHeight="1" x14ac:dyDescent="0.25">
      <c r="A81" s="176"/>
      <c r="B81" s="176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</row>
    <row r="82" spans="1:15" ht="17.25" customHeight="1" x14ac:dyDescent="0.25">
      <c r="A82" s="207"/>
      <c r="B82" s="207"/>
      <c r="C82" s="207"/>
      <c r="D82" s="207"/>
      <c r="E82" s="207"/>
      <c r="F82" s="207"/>
      <c r="G82" s="207"/>
      <c r="H82" s="207"/>
      <c r="I82" s="207"/>
      <c r="J82" s="207"/>
      <c r="K82" s="207"/>
      <c r="L82" s="207"/>
      <c r="M82" s="207"/>
      <c r="N82" s="207"/>
      <c r="O82" s="207"/>
    </row>
    <row r="83" spans="1:15" ht="17.25" customHeight="1" x14ac:dyDescent="0.25">
      <c r="A83" s="175"/>
      <c r="B83" s="343" t="s">
        <v>158</v>
      </c>
      <c r="C83" s="344"/>
      <c r="D83" s="344"/>
      <c r="E83" s="72"/>
      <c r="F83" s="72"/>
      <c r="G83" s="72"/>
      <c r="H83" s="72"/>
      <c r="I83" s="72"/>
      <c r="J83" s="72"/>
      <c r="K83" s="72"/>
      <c r="L83" s="72"/>
      <c r="M83" s="72"/>
      <c r="N83" s="175"/>
      <c r="O83" s="175"/>
    </row>
    <row r="84" spans="1:15" ht="17.25" customHeight="1" x14ac:dyDescent="0.25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</row>
    <row r="85" spans="1:15" ht="39" customHeight="1" x14ac:dyDescent="0.3">
      <c r="A85" s="114"/>
      <c r="B85" s="205"/>
      <c r="C85" s="205"/>
      <c r="D85" s="205"/>
      <c r="E85" s="116"/>
      <c r="F85" s="116"/>
      <c r="G85" s="116"/>
      <c r="H85" s="116"/>
      <c r="I85" s="116"/>
      <c r="J85" s="116"/>
      <c r="K85" s="116"/>
      <c r="L85" s="117"/>
      <c r="M85" s="72"/>
      <c r="N85" s="114"/>
      <c r="O85" s="114"/>
    </row>
    <row r="86" spans="1:15" ht="17.25" customHeight="1" x14ac:dyDescent="0.25">
      <c r="A86" s="114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114"/>
      <c r="O86" s="114"/>
    </row>
    <row r="87" spans="1:15" ht="17.25" customHeight="1" x14ac:dyDescent="0.25">
      <c r="A87" s="114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114"/>
      <c r="O87" s="114"/>
    </row>
    <row r="89" spans="1:15" ht="38.25" customHeight="1" x14ac:dyDescent="0.3">
      <c r="B89" s="205"/>
      <c r="C89" s="205"/>
      <c r="D89" s="205"/>
      <c r="E89" s="116"/>
      <c r="F89" s="116"/>
      <c r="G89" s="116"/>
      <c r="H89" s="116"/>
      <c r="I89" s="116"/>
      <c r="J89" s="116"/>
      <c r="K89" s="116"/>
      <c r="L89" s="205"/>
      <c r="M89" s="205"/>
    </row>
    <row r="90" spans="1:15" ht="17.25" customHeight="1" x14ac:dyDescent="0.25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</row>
    <row r="91" spans="1:15" ht="17.25" customHeight="1" x14ac:dyDescent="0.25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</row>
    <row r="92" spans="1:15" ht="17.25" customHeight="1" x14ac:dyDescent="0.25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</row>
  </sheetData>
  <customSheetViews>
    <customSheetView guid="{4DB59152-1EDD-4F66-9169-B1D08985982A}" scale="70" showPageBreaks="1" printArea="1" view="pageBreakPreview" topLeftCell="A10">
      <selection activeCell="J29" sqref="J29"/>
      <rowBreaks count="1" manualBreakCount="1">
        <brk id="42" max="14" man="1"/>
      </rowBreaks>
      <pageMargins left="0.51181102362204722" right="0.23622047244094491" top="0.19685039370078741" bottom="0.19685039370078741" header="0.51181102362204722" footer="0.15748031496062992"/>
      <printOptions horizontalCentered="1"/>
      <pageSetup paperSize="9" scale="53" firstPageNumber="0" fitToHeight="2" orientation="landscape" r:id="rId1"/>
      <headerFooter alignWithMargins="0"/>
    </customSheetView>
    <customSheetView guid="{1ABD3224-5306-4B7C-8105-DB77DAAF82C0}" scale="70" showPageBreaks="1" printArea="1" view="pageBreakPreview" topLeftCell="A16">
      <selection activeCell="J29" sqref="J29"/>
      <rowBreaks count="1" manualBreakCount="1">
        <brk id="42" max="14" man="1"/>
      </rowBreaks>
      <pageMargins left="0.51181102362204722" right="0.23622047244094491" top="0.19685039370078741" bottom="0.19685039370078741" header="0.51181102362204722" footer="0.15748031496062992"/>
      <printOptions horizontalCentered="1"/>
      <pageSetup paperSize="9" scale="53" firstPageNumber="0" fitToHeight="2" orientation="landscape" r:id="rId2"/>
      <headerFooter alignWithMargins="0"/>
    </customSheetView>
    <customSheetView guid="{99281F99-6F86-4FAF-A902-E6FB8AE52176}" scale="70" showPageBreaks="1" printArea="1" view="pageBreakPreview" topLeftCell="A10">
      <selection activeCell="E32" sqref="E32:I32"/>
      <rowBreaks count="1" manualBreakCount="1">
        <brk id="43" max="14" man="1"/>
      </rowBreaks>
      <pageMargins left="0.51181102362204722" right="0.23622047244094491" top="0.19685039370078741" bottom="0.19685039370078741" header="0.51181102362204722" footer="0.15748031496062992"/>
      <printOptions horizontalCentered="1"/>
      <pageSetup paperSize="9" scale="53" firstPageNumber="0" fitToHeight="2" orientation="landscape" r:id="rId3"/>
      <headerFooter alignWithMargins="0"/>
    </customSheetView>
  </customSheetViews>
  <mergeCells count="143">
    <mergeCell ref="A79:O79"/>
    <mergeCell ref="A80:O80"/>
    <mergeCell ref="A82:O82"/>
    <mergeCell ref="A3:B3"/>
    <mergeCell ref="A4:I4"/>
    <mergeCell ref="A6:B6"/>
    <mergeCell ref="C6:I6"/>
    <mergeCell ref="A7:I7"/>
    <mergeCell ref="A32:A46"/>
    <mergeCell ref="A47:A63"/>
    <mergeCell ref="B62:C62"/>
    <mergeCell ref="E62:I62"/>
    <mergeCell ref="K62:O62"/>
    <mergeCell ref="B64:C64"/>
    <mergeCell ref="E64:I64"/>
    <mergeCell ref="K64:O64"/>
    <mergeCell ref="B63:C63"/>
    <mergeCell ref="E63:I63"/>
    <mergeCell ref="K63:O63"/>
    <mergeCell ref="B60:C60"/>
    <mergeCell ref="E60:I60"/>
    <mergeCell ref="K60:O60"/>
    <mergeCell ref="B61:C61"/>
    <mergeCell ref="E61:I61"/>
    <mergeCell ref="B56:C56"/>
    <mergeCell ref="E56:I56"/>
    <mergeCell ref="K56:O56"/>
    <mergeCell ref="B57:C57"/>
    <mergeCell ref="E57:I57"/>
    <mergeCell ref="K57:O57"/>
    <mergeCell ref="B54:C54"/>
    <mergeCell ref="E54:I54"/>
    <mergeCell ref="B85:D85"/>
    <mergeCell ref="B89:D89"/>
    <mergeCell ref="L89:M89"/>
    <mergeCell ref="K61:O61"/>
    <mergeCell ref="B58:C58"/>
    <mergeCell ref="E58:I58"/>
    <mergeCell ref="K58:O58"/>
    <mergeCell ref="B59:C59"/>
    <mergeCell ref="E59:I59"/>
    <mergeCell ref="K59:O59"/>
    <mergeCell ref="A67:O67"/>
    <mergeCell ref="B83:D83"/>
    <mergeCell ref="B65:I65"/>
    <mergeCell ref="K65:O65"/>
    <mergeCell ref="B66:I66"/>
    <mergeCell ref="K66:O66"/>
    <mergeCell ref="A69:O69"/>
    <mergeCell ref="A71:O71"/>
    <mergeCell ref="A72:O72"/>
    <mergeCell ref="A73:O73"/>
    <mergeCell ref="A75:O75"/>
    <mergeCell ref="A76:O76"/>
    <mergeCell ref="A77:O77"/>
    <mergeCell ref="A78:O78"/>
    <mergeCell ref="K54:O54"/>
    <mergeCell ref="B55:C55"/>
    <mergeCell ref="E55:I55"/>
    <mergeCell ref="K55:O55"/>
    <mergeCell ref="B53:C53"/>
    <mergeCell ref="E53:I53"/>
    <mergeCell ref="K53:O53"/>
    <mergeCell ref="B52:C52"/>
    <mergeCell ref="E52:I52"/>
    <mergeCell ref="K52:O52"/>
    <mergeCell ref="B50:C50"/>
    <mergeCell ref="E50:I50"/>
    <mergeCell ref="K50:O50"/>
    <mergeCell ref="B51:C51"/>
    <mergeCell ref="E51:I51"/>
    <mergeCell ref="K51:O51"/>
    <mergeCell ref="B48:C48"/>
    <mergeCell ref="E48:I48"/>
    <mergeCell ref="K48:O48"/>
    <mergeCell ref="B49:C49"/>
    <mergeCell ref="E49:I49"/>
    <mergeCell ref="K49:O49"/>
    <mergeCell ref="K42:O42"/>
    <mergeCell ref="B40:C40"/>
    <mergeCell ref="B44:C44"/>
    <mergeCell ref="E44:I44"/>
    <mergeCell ref="K44:O44"/>
    <mergeCell ref="B43:C43"/>
    <mergeCell ref="E43:I43"/>
    <mergeCell ref="K43:O43"/>
    <mergeCell ref="B45:C45"/>
    <mergeCell ref="E45:I45"/>
    <mergeCell ref="K45:O45"/>
    <mergeCell ref="A18:A31"/>
    <mergeCell ref="K34:O34"/>
    <mergeCell ref="B46:C46"/>
    <mergeCell ref="E46:I46"/>
    <mergeCell ref="K46:O46"/>
    <mergeCell ref="B47:C47"/>
    <mergeCell ref="E47:I47"/>
    <mergeCell ref="K47:O47"/>
    <mergeCell ref="B35:C35"/>
    <mergeCell ref="E35:I35"/>
    <mergeCell ref="K35:O35"/>
    <mergeCell ref="B36:C36"/>
    <mergeCell ref="E36:I36"/>
    <mergeCell ref="K36:O36"/>
    <mergeCell ref="K37:O37"/>
    <mergeCell ref="B38:C38"/>
    <mergeCell ref="E38:I38"/>
    <mergeCell ref="K38:O38"/>
    <mergeCell ref="E37:I37"/>
    <mergeCell ref="B39:C39"/>
    <mergeCell ref="E39:I39"/>
    <mergeCell ref="K39:O39"/>
    <mergeCell ref="B42:C42"/>
    <mergeCell ref="E42:I42"/>
    <mergeCell ref="B41:C41"/>
    <mergeCell ref="E41:I41"/>
    <mergeCell ref="K41:O41"/>
    <mergeCell ref="K18:O18"/>
    <mergeCell ref="K19:K22"/>
    <mergeCell ref="L19:L22"/>
    <mergeCell ref="M19:M22"/>
    <mergeCell ref="N19:N22"/>
    <mergeCell ref="O19:O22"/>
    <mergeCell ref="B32:C32"/>
    <mergeCell ref="B34:C34"/>
    <mergeCell ref="E34:I34"/>
    <mergeCell ref="B37:C37"/>
    <mergeCell ref="E40:I40"/>
    <mergeCell ref="K40:O40"/>
    <mergeCell ref="E32:I32"/>
    <mergeCell ref="K32:O32"/>
    <mergeCell ref="B18:C31"/>
    <mergeCell ref="B33:C33"/>
    <mergeCell ref="E33:I33"/>
    <mergeCell ref="K33:O33"/>
    <mergeCell ref="A2:O2"/>
    <mergeCell ref="A9:O10"/>
    <mergeCell ref="A11:O11"/>
    <mergeCell ref="A12:O12"/>
    <mergeCell ref="A13:O13"/>
    <mergeCell ref="A14:O14"/>
    <mergeCell ref="A16:O16"/>
    <mergeCell ref="B17:C17"/>
    <mergeCell ref="K17:O17"/>
  </mergeCells>
  <printOptions horizontalCentered="1"/>
  <pageMargins left="0.51181102362204722" right="0.23622047244094491" top="0.19685039370078741" bottom="0.19685039370078741" header="0.51181102362204722" footer="0.15748031496062992"/>
  <pageSetup paperSize="9" scale="53" firstPageNumber="0" fitToHeight="0" orientation="landscape" r:id="rId4"/>
  <headerFooter alignWithMargins="0"/>
  <rowBreaks count="1" manualBreakCount="1">
    <brk id="4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свод 2016</vt:lpstr>
      <vt:lpstr>Лот 1-0-7</vt:lpstr>
      <vt:lpstr>Лот 1-0-9</vt:lpstr>
      <vt:lpstr>'Лот 1-0-7'!Excel_BuiltIn_Print_Area_10</vt:lpstr>
      <vt:lpstr>'Лот 1-0-9'!Excel_BuiltIn_Print_Area_10</vt:lpstr>
      <vt:lpstr>'Лот 1-0-7'!Область_печати</vt:lpstr>
      <vt:lpstr>'Лот 1-0-9'!Область_печати</vt:lpstr>
      <vt:lpstr>'свод 2016'!Область_печати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Николаевна Морозова</dc:creator>
  <cp:lastModifiedBy>Елена Витальевна Кулагина</cp:lastModifiedBy>
  <cp:lastPrinted>2015-08-24T10:59:05Z</cp:lastPrinted>
  <dcterms:created xsi:type="dcterms:W3CDTF">2014-09-17T13:10:36Z</dcterms:created>
  <dcterms:modified xsi:type="dcterms:W3CDTF">2015-09-30T10:02:36Z</dcterms:modified>
</cp:coreProperties>
</file>