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8130" tabRatio="751"/>
  </bookViews>
  <sheets>
    <sheet name="Лот 1" sheetId="10" r:id="rId1"/>
  </sheets>
  <definedNames>
    <definedName name="_xlnm._FilterDatabase" localSheetId="0" hidden="1">'Лот 1'!$A$10:$CA$18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3">#REF!</definedName>
    <definedName name="_xlnm.Print_Area" localSheetId="0">'Лот 1'!$A$1:$CA$42</definedName>
    <definedName name="рол">#REF!</definedName>
  </definedNames>
  <calcPr calcId="145621" iterateDelta="0"/>
</workbook>
</file>

<file path=xl/calcChain.xml><?xml version="1.0" encoding="utf-8"?>
<calcChain xmlns="http://schemas.openxmlformats.org/spreadsheetml/2006/main">
  <c r="BR16" i="10" l="1"/>
  <c r="AH11" i="10"/>
  <c r="AD11" i="10"/>
  <c r="BR12" i="10" l="1"/>
  <c r="BN12" i="10"/>
  <c r="BJ12" i="10"/>
  <c r="BB12" i="10"/>
  <c r="AX12" i="10"/>
  <c r="AT12" i="10"/>
  <c r="AL12" i="10"/>
  <c r="AH12" i="10"/>
  <c r="AD12" i="10"/>
  <c r="V12" i="10"/>
  <c r="R12" i="10"/>
  <c r="BV11" i="10"/>
  <c r="BV12" i="10" s="1"/>
  <c r="AM16" i="10" l="1"/>
  <c r="AM17" i="10"/>
  <c r="AM15" i="10"/>
  <c r="AI16" i="10"/>
  <c r="AI17" i="10"/>
  <c r="AI15" i="10"/>
  <c r="BW17" i="10" l="1"/>
  <c r="BU17" i="10"/>
  <c r="BR17" i="10"/>
  <c r="BT17" i="10" s="1"/>
  <c r="BN17" i="10"/>
  <c r="BP17" i="10" s="1"/>
  <c r="BJ17" i="10"/>
  <c r="BG17" i="10"/>
  <c r="BE17" i="10"/>
  <c r="BB17" i="10"/>
  <c r="BD17" i="10" s="1"/>
  <c r="AX17" i="10"/>
  <c r="AZ17" i="10" s="1"/>
  <c r="AT17" i="10"/>
  <c r="AO17" i="10"/>
  <c r="AL17" i="10"/>
  <c r="AN17" i="10" s="1"/>
  <c r="AH17" i="10"/>
  <c r="AJ17" i="10" s="1"/>
  <c r="AE17" i="10"/>
  <c r="AQ17" i="10" s="1"/>
  <c r="AD17" i="10"/>
  <c r="Y17" i="10"/>
  <c r="W17" i="10"/>
  <c r="V17" i="10"/>
  <c r="X17" i="10" s="1"/>
  <c r="S17" i="10"/>
  <c r="R17" i="10"/>
  <c r="T17" i="10" s="1"/>
  <c r="O17" i="10"/>
  <c r="AA17" i="10" s="1"/>
  <c r="N17" i="10"/>
  <c r="AE16" i="10"/>
  <c r="AD16" i="10"/>
  <c r="AF16" i="10" s="1"/>
  <c r="AE15" i="10"/>
  <c r="AD15" i="10"/>
  <c r="AD18" i="10" s="1"/>
  <c r="Y16" i="10"/>
  <c r="Y15" i="10"/>
  <c r="W16" i="10"/>
  <c r="V16" i="10"/>
  <c r="X16" i="10" s="1"/>
  <c r="W15" i="10"/>
  <c r="V15" i="10"/>
  <c r="V18" i="10" s="1"/>
  <c r="S16" i="10"/>
  <c r="S15" i="10"/>
  <c r="O16" i="10"/>
  <c r="AA16" i="10" s="1"/>
  <c r="O15" i="10"/>
  <c r="AA15" i="10" s="1"/>
  <c r="R15" i="10"/>
  <c r="R16" i="10"/>
  <c r="T16" i="10" s="1"/>
  <c r="N16" i="10"/>
  <c r="P16" i="10" s="1"/>
  <c r="N15" i="10"/>
  <c r="N18" i="10" s="1"/>
  <c r="AJ11" i="10"/>
  <c r="AJ12" i="10" s="1"/>
  <c r="AF11" i="10"/>
  <c r="Z11" i="10"/>
  <c r="Z12" i="10" s="1"/>
  <c r="Y11" i="10"/>
  <c r="X11" i="10"/>
  <c r="BW16" i="10"/>
  <c r="BU16" i="10"/>
  <c r="BT16" i="10"/>
  <c r="BN16" i="10"/>
  <c r="BP16" i="10" s="1"/>
  <c r="BJ16" i="10"/>
  <c r="BG16" i="10"/>
  <c r="BE16" i="10"/>
  <c r="BB16" i="10"/>
  <c r="BD16" i="10" s="1"/>
  <c r="AX16" i="10"/>
  <c r="AZ16" i="10" s="1"/>
  <c r="AT16" i="10"/>
  <c r="AQ16" i="10"/>
  <c r="AO16" i="10"/>
  <c r="AL16" i="10"/>
  <c r="AN16" i="10" s="1"/>
  <c r="AH16" i="10"/>
  <c r="T11" i="10"/>
  <c r="T12" i="10" s="1"/>
  <c r="P11" i="10"/>
  <c r="T15" i="10" l="1"/>
  <c r="T18" i="10" s="1"/>
  <c r="R18" i="10"/>
  <c r="AF12" i="10"/>
  <c r="X12" i="10"/>
  <c r="AB11" i="10"/>
  <c r="AB12" i="10" s="1"/>
  <c r="J17" i="10"/>
  <c r="BV17" i="10"/>
  <c r="BF17" i="10"/>
  <c r="AP17" i="10"/>
  <c r="J16" i="10"/>
  <c r="Z17" i="10"/>
  <c r="BZ17" i="10"/>
  <c r="P17" i="10"/>
  <c r="AF17" i="10"/>
  <c r="AR17" i="10" s="1"/>
  <c r="AV17" i="10"/>
  <c r="BH17" i="10" s="1"/>
  <c r="BL17" i="10"/>
  <c r="AB16" i="10"/>
  <c r="AP16" i="10"/>
  <c r="P15" i="10"/>
  <c r="X15" i="10"/>
  <c r="X18" i="10" s="1"/>
  <c r="Z15" i="10"/>
  <c r="Z16" i="10"/>
  <c r="AF15" i="10"/>
  <c r="BZ16" i="10"/>
  <c r="BV16" i="10"/>
  <c r="BF16" i="10"/>
  <c r="AJ16" i="10"/>
  <c r="AR16" i="10" s="1"/>
  <c r="AV16" i="10"/>
  <c r="BH16" i="10" s="1"/>
  <c r="BL16" i="10"/>
  <c r="BX16" i="10" s="1"/>
  <c r="AP11" i="10"/>
  <c r="AP12" i="10" s="1"/>
  <c r="AN11" i="10"/>
  <c r="AN12" i="10" s="1"/>
  <c r="BR15" i="10"/>
  <c r="BR18" i="10" s="1"/>
  <c r="BN15" i="10"/>
  <c r="BN18" i="10" s="1"/>
  <c r="BJ15" i="10"/>
  <c r="BJ18" i="10" s="1"/>
  <c r="BB15" i="10"/>
  <c r="BB18" i="10" s="1"/>
  <c r="AX15" i="10"/>
  <c r="AX18" i="10" s="1"/>
  <c r="AT15" i="10"/>
  <c r="AT18" i="10" s="1"/>
  <c r="AO15" i="10"/>
  <c r="AL15" i="10"/>
  <c r="AL18" i="10" s="1"/>
  <c r="AH15" i="10"/>
  <c r="AH18" i="10" s="1"/>
  <c r="BU15" i="10"/>
  <c r="BW15" i="10"/>
  <c r="BE15" i="10"/>
  <c r="BG15" i="10"/>
  <c r="AQ15" i="10"/>
  <c r="BT11" i="10"/>
  <c r="BT12" i="10" s="1"/>
  <c r="BP11" i="10"/>
  <c r="BP12" i="10" s="1"/>
  <c r="BD11" i="10"/>
  <c r="BD12" i="10" s="1"/>
  <c r="BL11" i="10"/>
  <c r="BL12" i="10" s="1"/>
  <c r="AZ11" i="10"/>
  <c r="AZ12" i="10" s="1"/>
  <c r="AV11" i="10"/>
  <c r="AO11" i="10"/>
  <c r="BE11" i="10"/>
  <c r="BU11" i="10"/>
  <c r="BF11" i="10"/>
  <c r="BF12" i="10" s="1"/>
  <c r="AF18" i="10" l="1"/>
  <c r="J15" i="10"/>
  <c r="Z18" i="10"/>
  <c r="AB17" i="10"/>
  <c r="P18" i="10"/>
  <c r="BH11" i="10"/>
  <c r="BH12" i="10" s="1"/>
  <c r="AV12" i="10"/>
  <c r="AR11" i="10"/>
  <c r="AR12" i="10" s="1"/>
  <c r="BY17" i="10"/>
  <c r="BX17" i="10"/>
  <c r="CA17" i="10" s="1"/>
  <c r="BY11" i="10"/>
  <c r="BY12" i="10" s="1"/>
  <c r="BY16" i="10"/>
  <c r="AJ15" i="10"/>
  <c r="AJ18" i="10" s="1"/>
  <c r="AZ15" i="10"/>
  <c r="AZ18" i="10" s="1"/>
  <c r="BL15" i="10"/>
  <c r="BL18" i="10" s="1"/>
  <c r="BT15" i="10"/>
  <c r="BT18" i="10" s="1"/>
  <c r="AN15" i="10"/>
  <c r="AN18" i="10" s="1"/>
  <c r="BD15" i="10"/>
  <c r="BD18" i="10" s="1"/>
  <c r="BP15" i="10"/>
  <c r="BP18" i="10" s="1"/>
  <c r="AB15" i="10"/>
  <c r="BV15" i="10"/>
  <c r="BV18" i="10" s="1"/>
  <c r="BF15" i="10"/>
  <c r="BF18" i="10" s="1"/>
  <c r="CA16" i="10"/>
  <c r="BX11" i="10"/>
  <c r="BX12" i="10" s="1"/>
  <c r="AV15" i="10"/>
  <c r="AV18" i="10" s="1"/>
  <c r="AP15" i="10"/>
  <c r="AP18" i="10" s="1"/>
  <c r="BZ15" i="10"/>
  <c r="AB18" i="10" l="1"/>
  <c r="BX15" i="10"/>
  <c r="BX18" i="10" s="1"/>
  <c r="AR15" i="10"/>
  <c r="AR18" i="10" s="1"/>
  <c r="BH15" i="10"/>
  <c r="BH18" i="10" s="1"/>
  <c r="BY15" i="10"/>
  <c r="BY18" i="10" s="1"/>
  <c r="CA11" i="10"/>
  <c r="CA12" i="10" s="1"/>
  <c r="CA15" i="10" l="1"/>
  <c r="CA18" i="10" s="1"/>
  <c r="CA19" i="10" s="1"/>
  <c r="D36" i="10" l="1"/>
</calcChain>
</file>

<file path=xl/sharedStrings.xml><?xml version="1.0" encoding="utf-8"?>
<sst xmlns="http://schemas.openxmlformats.org/spreadsheetml/2006/main" count="243" uniqueCount="84">
  <si>
    <t>№ п/п</t>
  </si>
  <si>
    <t>Кол дн</t>
  </si>
  <si>
    <t>Сумма,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</si>
  <si>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</si>
  <si>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</si>
  <si>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</si>
  <si>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</si>
  <si>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</si>
  <si>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</si>
  <si>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</si>
  <si>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</si>
  <si>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</si>
  <si>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</si>
  <si>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</si>
  <si>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</si>
  <si>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Пробег с грузом, км</t>
  </si>
  <si>
    <t xml:space="preserve">I квартал </t>
  </si>
  <si>
    <t xml:space="preserve">II квартал </t>
  </si>
  <si>
    <t>III квартал</t>
  </si>
  <si>
    <t xml:space="preserve">IV квартал </t>
  </si>
  <si>
    <t>Тип сделки</t>
  </si>
  <si>
    <t>Наименование предприятия:</t>
  </si>
  <si>
    <t xml:space="preserve">Сектор: №9 </t>
  </si>
  <si>
    <t>Тип лота: Не делимый</t>
  </si>
  <si>
    <t>Наименование производственного объекта (м/р)</t>
  </si>
  <si>
    <t>Маршрут перевозки</t>
  </si>
  <si>
    <t xml:space="preserve">АНГДУ НГП-5 Западно-Усть-Балыкского м/р </t>
  </si>
  <si>
    <t>ИТОГО</t>
  </si>
  <si>
    <t>ОАО "СН-МНГ"</t>
  </si>
  <si>
    <t>Транспорт</t>
  </si>
  <si>
    <r>
      <t xml:space="preserve">Тип сделки: </t>
    </r>
    <r>
      <rPr>
        <b/>
        <i/>
        <u/>
        <sz val="12"/>
        <color indexed="9"/>
        <rFont val="Times New Roman"/>
        <family val="1"/>
        <charset val="204"/>
      </rPr>
      <t>№ 908</t>
    </r>
  </si>
  <si>
    <t>Номенклатура техники</t>
  </si>
  <si>
    <r>
      <t>Тариф за 1 м</t>
    </r>
    <r>
      <rPr>
        <b/>
        <i/>
        <vertAlign val="superscript"/>
        <sz val="9"/>
        <rFont val="Arial"/>
        <family val="2"/>
        <charset val="204"/>
      </rPr>
      <t>3</t>
    </r>
    <r>
      <rPr>
        <b/>
        <i/>
        <sz val="9"/>
        <rFont val="Arial"/>
        <family val="2"/>
        <charset val="204"/>
      </rPr>
      <t xml:space="preserve">*км, руб. </t>
    </r>
  </si>
  <si>
    <r>
      <t>Объем вывоза, м</t>
    </r>
    <r>
      <rPr>
        <b/>
        <i/>
        <vertAlign val="superscript"/>
        <sz val="9"/>
        <rFont val="Arial"/>
        <family val="2"/>
        <charset val="204"/>
      </rPr>
      <t>3</t>
    </r>
  </si>
  <si>
    <t>Особые условия:</t>
  </si>
  <si>
    <t>1.</t>
  </si>
  <si>
    <t>Ограничения по возрасту</t>
  </si>
  <si>
    <t>2.</t>
  </si>
  <si>
    <t>3.</t>
  </si>
  <si>
    <t>4.</t>
  </si>
  <si>
    <t>Оказание услуг на собственной и/или арендованной без экипажа.технике - 100%</t>
  </si>
  <si>
    <t>5.</t>
  </si>
  <si>
    <t>Привлечение Субподрядчиков осуществляется на условиях письменного согласия ОАО "СН-МНГ"</t>
  </si>
  <si>
    <t>6.</t>
  </si>
  <si>
    <t xml:space="preserve">Базировка на месторождении или наличие базы в регионе (не более 50 км от места производства работ).  </t>
  </si>
  <si>
    <t>7.</t>
  </si>
  <si>
    <t>Организация межсменного отдыха водителей, организация предрейсового, послерейсового мед.освидетельствования, круглосуточное и круглогодичное нахождение ИТР на месте оказания услуг при базировке на месторождении.</t>
  </si>
  <si>
    <t>8.</t>
  </si>
  <si>
    <t xml:space="preserve">Обеспечение техники ГСМ, в объеме обеспечивающем оказание услуг по лоту. </t>
  </si>
  <si>
    <t>- 11 лет для техники по типам сделок:908</t>
  </si>
  <si>
    <t>Начальник ДТО</t>
  </si>
  <si>
    <t>А.В. Замиралов</t>
  </si>
  <si>
    <t>Лот № 1</t>
  </si>
  <si>
    <t>Наличие разрешений на перевозку опасных грузов по указанному маршруту</t>
  </si>
  <si>
    <t>Места пломбирования автоцистерны, исключающие несанкционированный слив нефтесодержащей жидкости</t>
  </si>
  <si>
    <t>9.</t>
  </si>
  <si>
    <t>10.</t>
  </si>
  <si>
    <t>11.</t>
  </si>
  <si>
    <t>Наличие свидетельства о тарировке емкости транспортного средства</t>
  </si>
  <si>
    <t>Автотранспорт должен быть оборудован ремнями безопасности  и  бортовой спутниковой системой мониторинга, 100%</t>
  </si>
  <si>
    <t>I квартал</t>
  </si>
  <si>
    <t>II квартал</t>
  </si>
  <si>
    <t>IV квартал</t>
  </si>
  <si>
    <t>Кол маш-час</t>
  </si>
  <si>
    <t>Пробег, км</t>
  </si>
  <si>
    <t>Кол ед</t>
  </si>
  <si>
    <t>Кол смен</t>
  </si>
  <si>
    <t>Кол раб дн в нед на 1 ед</t>
  </si>
  <si>
    <t>Режим раб (час)</t>
  </si>
  <si>
    <t>Кол раб дн в год на 1 ед</t>
  </si>
  <si>
    <t>Смен пробег, км</t>
  </si>
  <si>
    <t>Тариф за 1 маш-час, руб.</t>
  </si>
  <si>
    <t>12.</t>
  </si>
  <si>
    <r>
      <t>Автоцистерна для перевозки нефти объемом 17-30м</t>
    </r>
    <r>
      <rPr>
        <vertAlign val="superscript"/>
        <sz val="9"/>
        <rFont val="Arial"/>
        <family val="2"/>
        <charset val="204"/>
      </rPr>
      <t xml:space="preserve">3 </t>
    </r>
  </si>
  <si>
    <t>Автомобиль с односекционной автоцистерной объемом 17-30 м3, с внутренним диаметром сливных патрубков, задвижек и рукавов 100 мм, врезанных непосредственно в емкость, без дополнительных трубопроводов</t>
  </si>
  <si>
    <t xml:space="preserve">При ухудшении состояния дорожного покрытия, ограничивающее движение автоцистерн объемом 17-30м3, а также при ограничении нагрузки на ось в период весенней распутицы, оказание транспортных услуг по перевозке нефтесодержащей жидкости осуществляется по тарифу за 1 маш.-час. </t>
  </si>
  <si>
    <t xml:space="preserve">Автоцистерна для перевозки нефти объемом 10-15м3 на полноприводном шасси </t>
  </si>
  <si>
    <t xml:space="preserve">Автоцистерна для перевозки нефти объемом 15-20м3 на полноприводном шасси </t>
  </si>
  <si>
    <t xml:space="preserve">Автоцистерна для перевозки нефти объемом 20-30м3 на полноприводном шасси </t>
  </si>
  <si>
    <t>2016 г.</t>
  </si>
  <si>
    <t xml:space="preserve">КП №9, №24, Р3011 ЗУБ - ДНС п.Каркатеево </t>
  </si>
  <si>
    <t>КП №9, №24, Р3011 ЗУБ - ДНС п.Каркатеево, ДНС-2 Западно-Асомкинского м/р</t>
  </si>
  <si>
    <t>Стартовая стоимость лота без НДС,  руб. (2016г.):</t>
  </si>
  <si>
    <t>Форма 9 "Лот"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</si>
</sst>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\-??_);_(@_)"/>
    <numFmt numFmtId="165" formatCode="000000"/>
    <numFmt numFmtId="166" formatCode="#,##0&quot;р.&quot;"/>
  </numFmts>
  <fonts count="26" x14ac:knownFonts="1"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1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 Cyr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vertAlign val="superscript"/>
      <sz val="9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Arial"/>
      <family val="2"/>
      <charset val="1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indexed="9"/>
      <name val="Times New Roman"/>
      <family val="1"/>
      <charset val="204"/>
    </font>
    <font>
      <b/>
      <i/>
      <u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vertAlign val="superscript"/>
      <sz val="9"/>
      <name val="Arial"/>
      <family val="2"/>
      <charset val="204"/>
    </font>
    <font>
      <i/>
      <sz val="9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4" fontId="5" fillId="0" borderId="0">
      <alignment vertical="center"/>
    </xf>
    <xf numFmtId="4" fontId="5" fillId="0" borderId="0">
      <alignment vertical="center"/>
    </xf>
  </cellStyleXfs>
  <cellXfs count="96">
    <xf numFmtId="0" fontId="1" fillId="0" borderId="0" xfId="0" applyFont="1"/>
    <xf numFmtId="49" fontId="2" fillId="0" borderId="0" xfId="0" applyNumberFormat="1" applyFont="1" applyFill="1" applyAlignment="1">
      <alignment horizontal="left" vertical="center"/>
    </xf>
    <xf numFmtId="0" fontId="6" fillId="0" borderId="0" xfId="3" applyNumberFormat="1" applyFont="1" applyFill="1" applyAlignment="1"/>
    <xf numFmtId="3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4" fontId="4" fillId="0" borderId="1" xfId="3" applyNumberFormat="1" applyFont="1" applyFill="1" applyBorder="1" applyAlignment="1">
      <alignment horizontal="right"/>
    </xf>
    <xf numFmtId="3" fontId="4" fillId="0" borderId="1" xfId="3" applyNumberFormat="1" applyFont="1" applyFill="1" applyBorder="1" applyAlignment="1">
      <alignment horizontal="center"/>
    </xf>
    <xf numFmtId="3" fontId="4" fillId="0" borderId="1" xfId="3" applyNumberFormat="1" applyFont="1" applyFill="1" applyBorder="1" applyAlignment="1">
      <alignment horizontal="right"/>
    </xf>
    <xf numFmtId="1" fontId="4" fillId="0" borderId="1" xfId="3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/>
    <xf numFmtId="0" fontId="4" fillId="0" borderId="0" xfId="3" applyNumberFormat="1" applyFont="1" applyFill="1" applyAlignment="1"/>
    <xf numFmtId="0" fontId="3" fillId="0" borderId="0" xfId="3" applyNumberFormat="1" applyFont="1" applyFill="1" applyBorder="1" applyAlignment="1"/>
    <xf numFmtId="3" fontId="3" fillId="0" borderId="0" xfId="3" applyNumberFormat="1" applyFont="1" applyFill="1" applyBorder="1" applyAlignment="1">
      <alignment horizontal="center"/>
    </xf>
    <xf numFmtId="1" fontId="3" fillId="0" borderId="0" xfId="3" applyNumberFormat="1" applyFont="1" applyFill="1" applyBorder="1" applyAlignment="1">
      <alignment horizontal="center"/>
    </xf>
    <xf numFmtId="0" fontId="1" fillId="0" borderId="0" xfId="3" applyNumberFormat="1" applyFont="1" applyFill="1" applyAlignment="1"/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3" fontId="6" fillId="0" borderId="1" xfId="3" applyNumberFormat="1" applyFont="1" applyFill="1" applyBorder="1" applyAlignment="1">
      <alignment horizontal="center" vertical="center"/>
    </xf>
    <xf numFmtId="3" fontId="6" fillId="0" borderId="1" xfId="3" applyNumberFormat="1" applyFont="1" applyFill="1" applyBorder="1" applyAlignment="1">
      <alignment horizontal="right" vertical="center"/>
    </xf>
    <xf numFmtId="4" fontId="6" fillId="0" borderId="1" xfId="3" applyNumberFormat="1" applyFont="1" applyFill="1" applyBorder="1" applyAlignment="1">
      <alignment horizontal="right" vertical="center"/>
    </xf>
    <xf numFmtId="1" fontId="6" fillId="0" borderId="1" xfId="3" applyNumberFormat="1" applyFont="1" applyFill="1" applyBorder="1" applyAlignment="1">
      <alignment horizontal="center" vertical="center"/>
    </xf>
    <xf numFmtId="0" fontId="6" fillId="0" borderId="0" xfId="3" applyNumberFormat="1" applyFont="1" applyFill="1" applyAlignment="1">
      <alignment vertical="center"/>
    </xf>
    <xf numFmtId="0" fontId="4" fillId="0" borderId="1" xfId="3" applyNumberFormat="1" applyFont="1" applyFill="1" applyBorder="1" applyAlignment="1">
      <alignment horizontal="left"/>
    </xf>
    <xf numFmtId="4" fontId="4" fillId="0" borderId="1" xfId="3" applyNumberFormat="1" applyFont="1" applyFill="1" applyBorder="1" applyAlignment="1">
      <alignment horizontal="center"/>
    </xf>
    <xf numFmtId="0" fontId="11" fillId="0" borderId="0" xfId="0" applyNumberFormat="1" applyFont="1" applyAlignment="1">
      <alignment horizontal="left"/>
    </xf>
    <xf numFmtId="0" fontId="12" fillId="0" borderId="0" xfId="3" applyNumberFormat="1" applyFont="1" applyFill="1" applyAlignment="1"/>
    <xf numFmtId="4" fontId="13" fillId="0" borderId="0" xfId="0" applyNumberFormat="1" applyFont="1" applyFill="1" applyAlignment="1">
      <alignment horizontal="right"/>
    </xf>
    <xf numFmtId="0" fontId="14" fillId="0" borderId="0" xfId="3" applyNumberFormat="1" applyFont="1" applyFill="1" applyBorder="1" applyAlignment="1"/>
    <xf numFmtId="0" fontId="17" fillId="2" borderId="2" xfId="0" applyNumberFormat="1" applyFont="1" applyFill="1" applyBorder="1" applyAlignment="1"/>
    <xf numFmtId="0" fontId="17" fillId="2" borderId="3" xfId="0" applyNumberFormat="1" applyFont="1" applyFill="1" applyBorder="1" applyAlignment="1"/>
    <xf numFmtId="0" fontId="18" fillId="2" borderId="3" xfId="0" applyNumberFormat="1" applyFont="1" applyFill="1" applyBorder="1" applyAlignment="1"/>
    <xf numFmtId="0" fontId="17" fillId="0" borderId="0" xfId="0" applyNumberFormat="1" applyFont="1" applyFill="1" applyBorder="1" applyAlignment="1"/>
    <xf numFmtId="0" fontId="19" fillId="0" borderId="4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19" fillId="0" borderId="5" xfId="0" applyNumberFormat="1" applyFont="1" applyFill="1" applyBorder="1" applyAlignment="1"/>
    <xf numFmtId="0" fontId="17" fillId="0" borderId="2" xfId="0" applyNumberFormat="1" applyFont="1" applyFill="1" applyBorder="1" applyAlignment="1"/>
    <xf numFmtId="0" fontId="20" fillId="0" borderId="1" xfId="3" applyNumberFormat="1" applyFont="1" applyFill="1" applyBorder="1" applyAlignment="1">
      <alignment horizontal="center" vertical="center" wrapText="1"/>
    </xf>
    <xf numFmtId="0" fontId="22" fillId="0" borderId="0" xfId="3" applyNumberFormat="1" applyFont="1" applyFill="1" applyAlignment="1"/>
    <xf numFmtId="3" fontId="20" fillId="0" borderId="1" xfId="3" applyNumberFormat="1" applyFont="1" applyFill="1" applyBorder="1" applyAlignment="1">
      <alignment horizontal="center" vertical="center" wrapText="1"/>
    </xf>
    <xf numFmtId="1" fontId="20" fillId="0" borderId="1" xfId="3" applyNumberFormat="1" applyFont="1" applyFill="1" applyBorder="1" applyAlignment="1">
      <alignment horizontal="center" vertical="center" wrapText="1"/>
    </xf>
    <xf numFmtId="0" fontId="19" fillId="0" borderId="0" xfId="3" applyNumberFormat="1" applyFont="1" applyFill="1" applyBorder="1" applyAlignment="1"/>
    <xf numFmtId="0" fontId="15" fillId="0" borderId="0" xfId="3" applyNumberFormat="1" applyFont="1" applyFill="1" applyBorder="1" applyAlignment="1"/>
    <xf numFmtId="0" fontId="8" fillId="0" borderId="0" xfId="0" applyNumberFormat="1" applyFont="1" applyAlignment="1"/>
    <xf numFmtId="0" fontId="16" fillId="0" borderId="0" xfId="4" applyNumberFormat="1" applyFont="1" applyAlignment="1">
      <alignment horizontal="left"/>
    </xf>
    <xf numFmtId="4" fontId="8" fillId="0" borderId="0" xfId="0" applyNumberFormat="1" applyFont="1" applyAlignment="1">
      <alignment vertical="center"/>
    </xf>
    <xf numFmtId="4" fontId="16" fillId="3" borderId="0" xfId="0" applyNumberFormat="1" applyFont="1" applyFill="1" applyAlignment="1">
      <alignment horizontal="right" vertical="top"/>
    </xf>
    <xf numFmtId="49" fontId="16" fillId="3" borderId="0" xfId="0" applyNumberFormat="1" applyFont="1" applyFill="1" applyBorder="1" applyAlignment="1">
      <alignment horizontal="left" vertical="top" wrapText="1"/>
    </xf>
    <xf numFmtId="165" fontId="16" fillId="3" borderId="0" xfId="0" applyNumberFormat="1" applyFont="1" applyFill="1" applyBorder="1" applyAlignment="1">
      <alignment vertical="top" wrapText="1"/>
    </xf>
    <xf numFmtId="4" fontId="23" fillId="0" borderId="0" xfId="0" applyNumberFormat="1" applyFont="1" applyFill="1" applyBorder="1" applyAlignment="1">
      <alignment horizontal="center" vertical="center"/>
    </xf>
    <xf numFmtId="1" fontId="23" fillId="0" borderId="0" xfId="2" applyNumberFormat="1" applyFont="1" applyFill="1" applyBorder="1" applyAlignment="1">
      <alignment horizontal="center" vertical="center"/>
    </xf>
    <xf numFmtId="0" fontId="23" fillId="0" borderId="0" xfId="0" applyNumberFormat="1" applyFont="1" applyBorder="1" applyAlignment="1"/>
    <xf numFmtId="0" fontId="23" fillId="0" borderId="0" xfId="0" applyNumberFormat="1" applyFont="1" applyAlignment="1"/>
    <xf numFmtId="49" fontId="16" fillId="3" borderId="0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/>
    <xf numFmtId="0" fontId="17" fillId="2" borderId="0" xfId="0" applyNumberFormat="1" applyFont="1" applyFill="1" applyBorder="1" applyAlignment="1">
      <alignment vertical="center"/>
    </xf>
    <xf numFmtId="166" fontId="10" fillId="0" borderId="0" xfId="0" applyNumberFormat="1" applyFont="1" applyFill="1" applyAlignment="1">
      <alignment vertical="center"/>
    </xf>
    <xf numFmtId="2" fontId="8" fillId="0" borderId="0" xfId="0" applyNumberFormat="1" applyFont="1" applyAlignment="1"/>
    <xf numFmtId="4" fontId="11" fillId="0" borderId="0" xfId="0" applyNumberFormat="1" applyFont="1" applyFill="1" applyBorder="1" applyAlignment="1">
      <alignment horizontal="center" vertical="center"/>
    </xf>
    <xf numFmtId="0" fontId="24" fillId="0" borderId="0" xfId="3" applyNumberFormat="1" applyFont="1" applyFill="1" applyAlignment="1"/>
    <xf numFmtId="3" fontId="24" fillId="0" borderId="0" xfId="3" applyNumberFormat="1" applyFont="1" applyFill="1" applyAlignment="1">
      <alignment horizontal="center"/>
    </xf>
    <xf numFmtId="1" fontId="24" fillId="0" borderId="0" xfId="3" applyNumberFormat="1" applyFont="1" applyFill="1" applyAlignment="1">
      <alignment horizontal="center"/>
    </xf>
    <xf numFmtId="4" fontId="8" fillId="0" borderId="0" xfId="0" applyNumberFormat="1" applyFont="1" applyAlignment="1"/>
    <xf numFmtId="164" fontId="16" fillId="3" borderId="0" xfId="0" applyNumberFormat="1" applyFont="1" applyFill="1" applyBorder="1" applyAlignment="1">
      <alignment horizontal="left" vertical="top" wrapText="1"/>
    </xf>
    <xf numFmtId="1" fontId="25" fillId="0" borderId="1" xfId="3" applyNumberFormat="1" applyFont="1" applyFill="1" applyBorder="1" applyAlignment="1">
      <alignment horizontal="center" vertical="center" wrapText="1"/>
    </xf>
    <xf numFmtId="0" fontId="25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right" vertical="center"/>
    </xf>
    <xf numFmtId="4" fontId="6" fillId="0" borderId="0" xfId="3" applyNumberFormat="1" applyFont="1" applyFill="1" applyAlignment="1"/>
    <xf numFmtId="4" fontId="4" fillId="0" borderId="0" xfId="3" applyNumberFormat="1" applyFont="1" applyFill="1" applyAlignment="1"/>
    <xf numFmtId="3" fontId="8" fillId="0" borderId="0" xfId="0" applyNumberFormat="1" applyFont="1" applyAlignment="1"/>
    <xf numFmtId="0" fontId="14" fillId="0" borderId="0" xfId="3" applyNumberFormat="1" applyFont="1" applyFill="1" applyAlignment="1"/>
    <xf numFmtId="0" fontId="23" fillId="0" borderId="0" xfId="0" applyNumberFormat="1" applyFont="1" applyAlignment="1">
      <alignment horizontal="right"/>
    </xf>
    <xf numFmtId="49" fontId="16" fillId="3" borderId="0" xfId="0" applyNumberFormat="1" applyFont="1" applyFill="1" applyBorder="1" applyAlignment="1">
      <alignment horizontal="left" vertical="top" wrapText="1"/>
    </xf>
    <xf numFmtId="165" fontId="16" fillId="3" borderId="0" xfId="0" applyNumberFormat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left" vertical="center"/>
    </xf>
    <xf numFmtId="0" fontId="20" fillId="0" borderId="1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0" fontId="20" fillId="0" borderId="8" xfId="3" applyNumberFormat="1" applyFont="1" applyFill="1" applyBorder="1" applyAlignment="1">
      <alignment horizontal="center" vertical="center" wrapText="1"/>
    </xf>
    <xf numFmtId="0" fontId="20" fillId="0" borderId="7" xfId="3" applyNumberFormat="1" applyFont="1" applyFill="1" applyBorder="1" applyAlignment="1">
      <alignment horizontal="center" vertical="center" wrapText="1"/>
    </xf>
    <xf numFmtId="0" fontId="20" fillId="0" borderId="1" xfId="3" applyNumberFormat="1" applyFont="1" applyFill="1" applyBorder="1" applyAlignment="1">
      <alignment horizontal="center" vertical="center"/>
    </xf>
    <xf numFmtId="0" fontId="25" fillId="0" borderId="1" xfId="3" applyNumberFormat="1" applyFont="1" applyFill="1" applyBorder="1" applyAlignment="1">
      <alignment horizontal="center" vertical="center"/>
    </xf>
    <xf numFmtId="0" fontId="25" fillId="0" borderId="1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left" vertical="center" wrapText="1"/>
    </xf>
    <xf numFmtId="0" fontId="20" fillId="0" borderId="8" xfId="3" applyNumberFormat="1" applyFont="1" applyFill="1" applyBorder="1" applyAlignment="1">
      <alignment horizontal="left" vertical="center" wrapText="1"/>
    </xf>
    <xf numFmtId="0" fontId="20" fillId="0" borderId="7" xfId="3" applyNumberFormat="1" applyFont="1" applyFill="1" applyBorder="1" applyAlignment="1">
      <alignment horizontal="left" vertical="center" wrapText="1"/>
    </xf>
    <xf numFmtId="0" fontId="20" fillId="0" borderId="6" xfId="3" applyNumberFormat="1" applyFont="1" applyFill="1" applyBorder="1" applyAlignment="1">
      <alignment horizontal="center" vertical="center"/>
    </xf>
    <xf numFmtId="0" fontId="20" fillId="0" borderId="8" xfId="3" applyNumberFormat="1" applyFont="1" applyFill="1" applyBorder="1" applyAlignment="1">
      <alignment horizontal="center" vertical="center"/>
    </xf>
    <xf numFmtId="0" fontId="20" fillId="0" borderId="7" xfId="3" applyNumberFormat="1" applyFont="1" applyFill="1" applyBorder="1" applyAlignment="1">
      <alignment horizontal="center" vertical="center"/>
    </xf>
    <xf numFmtId="0" fontId="4" fillId="0" borderId="1" xfId="3" applyNumberFormat="1" applyFont="1" applyFill="1" applyBorder="1" applyAlignment="1">
      <alignment horizontal="center" vertical="center" wrapText="1"/>
    </xf>
    <xf numFmtId="164" fontId="16" fillId="3" borderId="0" xfId="0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_НП1" xfId="1"/>
    <cellStyle name="Обычный_НП3" xfId="2"/>
    <cellStyle name="Обычный_Свод транспорт 2012 г.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2"/>
  <sheetViews>
    <sheetView tabSelected="1" view="pageBreakPreview" topLeftCell="A4" zoomScale="85" zoomScaleNormal="100" zoomScaleSheetLayoutView="85" workbookViewId="0">
      <selection activeCell="BF27" sqref="BF27"/>
    </sheetView>
  </sheetViews>
  <sheetFormatPr defaultColWidth="11.7109375" defaultRowHeight="12" x14ac:dyDescent="0.2"/>
  <cols>
    <col min="1" max="1" width="3.85546875" style="2" customWidth="1"/>
    <col min="2" max="2" width="28.7109375" style="2" customWidth="1"/>
    <col min="3" max="3" width="23.7109375" style="2" customWidth="1"/>
    <col min="4" max="4" width="30.85546875" style="2" customWidth="1"/>
    <col min="5" max="5" width="7.42578125" style="2" customWidth="1"/>
    <col min="6" max="6" width="5.28515625" style="2" customWidth="1"/>
    <col min="7" max="7" width="5.42578125" style="2" customWidth="1"/>
    <col min="8" max="10" width="7.42578125" style="2" customWidth="1"/>
    <col min="11" max="11" width="8.140625" style="2" customWidth="1"/>
    <col min="12" max="12" width="8.42578125" style="2" customWidth="1"/>
    <col min="13" max="13" width="4" style="3" hidden="1" customWidth="1"/>
    <col min="14" max="14" width="8.140625" style="2" hidden="1" customWidth="1"/>
    <col min="15" max="15" width="7.42578125" style="2" hidden="1" customWidth="1"/>
    <col min="16" max="16" width="12.28515625" style="2" hidden="1" customWidth="1"/>
    <col min="17" max="17" width="4.28515625" style="3" hidden="1" customWidth="1"/>
    <col min="18" max="18" width="8.5703125" style="2" hidden="1" customWidth="1"/>
    <col min="19" max="19" width="7.42578125" style="2" hidden="1" customWidth="1"/>
    <col min="20" max="20" width="12.28515625" style="2" hidden="1" customWidth="1"/>
    <col min="21" max="21" width="6.42578125" style="3" hidden="1" customWidth="1"/>
    <col min="22" max="23" width="7.42578125" style="2" hidden="1" customWidth="1"/>
    <col min="24" max="24" width="12.28515625" style="2" hidden="1" customWidth="1"/>
    <col min="25" max="25" width="4.140625" style="2" customWidth="1"/>
    <col min="26" max="26" width="7.28515625" style="2" customWidth="1"/>
    <col min="27" max="27" width="7.28515625" style="2" hidden="1" customWidth="1"/>
    <col min="28" max="28" width="11.85546875" style="2" customWidth="1"/>
    <col min="29" max="29" width="4.28515625" style="4" hidden="1" customWidth="1"/>
    <col min="30" max="31" width="7.42578125" style="2" hidden="1" customWidth="1"/>
    <col min="32" max="32" width="12.42578125" style="2" hidden="1" customWidth="1"/>
    <col min="33" max="33" width="4.140625" style="4" hidden="1" customWidth="1"/>
    <col min="34" max="35" width="7.42578125" style="2" hidden="1" customWidth="1"/>
    <col min="36" max="36" width="11.85546875" style="2" hidden="1" customWidth="1"/>
    <col min="37" max="37" width="4.140625" style="4" hidden="1" customWidth="1"/>
    <col min="38" max="39" width="7.42578125" style="2" hidden="1" customWidth="1"/>
    <col min="40" max="40" width="11.85546875" style="2" hidden="1" customWidth="1"/>
    <col min="41" max="41" width="4.42578125" style="2" customWidth="1"/>
    <col min="42" max="42" width="10.42578125" style="2" customWidth="1"/>
    <col min="43" max="43" width="7.140625" style="2" hidden="1" customWidth="1"/>
    <col min="44" max="44" width="14" style="2" customWidth="1"/>
    <col min="45" max="45" width="4" style="4" hidden="1" customWidth="1"/>
    <col min="46" max="47" width="7.5703125" style="2" hidden="1" customWidth="1"/>
    <col min="48" max="48" width="11.85546875" style="2" hidden="1" customWidth="1"/>
    <col min="49" max="49" width="4" style="4" hidden="1" customWidth="1"/>
    <col min="50" max="50" width="9.7109375" style="2" hidden="1" customWidth="1"/>
    <col min="51" max="51" width="7.5703125" style="2" hidden="1" customWidth="1"/>
    <col min="52" max="52" width="15" style="2" hidden="1" customWidth="1"/>
    <col min="53" max="53" width="4.140625" style="4" hidden="1" customWidth="1"/>
    <col min="54" max="54" width="8.85546875" style="2" hidden="1" customWidth="1"/>
    <col min="55" max="55" width="7.28515625" style="2" hidden="1" customWidth="1"/>
    <col min="56" max="56" width="11.85546875" style="2" hidden="1" customWidth="1"/>
    <col min="57" max="57" width="4.42578125" style="2" customWidth="1"/>
    <col min="58" max="58" width="9.7109375" style="2" customWidth="1"/>
    <col min="59" max="59" width="8.140625" style="2" hidden="1" customWidth="1"/>
    <col min="60" max="60" width="12.85546875" style="2" customWidth="1"/>
    <col min="61" max="61" width="4.42578125" style="4" hidden="1" customWidth="1"/>
    <col min="62" max="62" width="9.140625" style="2" hidden="1" customWidth="1"/>
    <col min="63" max="63" width="7.28515625" style="2" hidden="1" customWidth="1"/>
    <col min="64" max="64" width="11.85546875" style="2" hidden="1" customWidth="1"/>
    <col min="65" max="65" width="4.140625" style="4" hidden="1" customWidth="1"/>
    <col min="66" max="66" width="9.5703125" style="2" hidden="1" customWidth="1"/>
    <col min="67" max="67" width="7.28515625" style="2" hidden="1" customWidth="1"/>
    <col min="68" max="68" width="11.85546875" style="2" hidden="1" customWidth="1"/>
    <col min="69" max="69" width="4.28515625" style="4" hidden="1" customWidth="1"/>
    <col min="70" max="70" width="9" style="2" hidden="1" customWidth="1"/>
    <col min="71" max="71" width="7.28515625" style="2" hidden="1" customWidth="1"/>
    <col min="72" max="72" width="12" style="2" hidden="1" customWidth="1"/>
    <col min="73" max="73" width="4.7109375" style="2" customWidth="1"/>
    <col min="74" max="74" width="8.7109375" style="2" customWidth="1"/>
    <col min="75" max="75" width="8.7109375" style="2" hidden="1" customWidth="1"/>
    <col min="76" max="76" width="12.5703125" style="2" customWidth="1"/>
    <col min="77" max="77" width="9.42578125" style="2" customWidth="1"/>
    <col min="78" max="78" width="9.42578125" style="2" hidden="1" customWidth="1"/>
    <col min="79" max="79" width="12.85546875" style="2" customWidth="1"/>
    <col min="80" max="80" width="26.140625" style="2" bestFit="1" customWidth="1"/>
    <col min="81" max="16384" width="11.7109375" style="2"/>
  </cols>
  <sheetData>
    <row r="1" spans="1:80" ht="18.75" x14ac:dyDescent="0.3">
      <c r="A1" s="32" t="s">
        <v>21</v>
      </c>
      <c r="B1" s="33"/>
      <c r="C1" s="36" t="s">
        <v>28</v>
      </c>
      <c r="D1" s="37"/>
      <c r="BH1" s="28"/>
      <c r="BU1" s="28"/>
      <c r="BV1" s="29"/>
      <c r="BW1" s="29"/>
      <c r="BX1" s="73" t="s">
        <v>83</v>
      </c>
      <c r="BY1" s="29"/>
      <c r="BZ1" s="29"/>
      <c r="CA1" s="30"/>
      <c r="CB1" s="29"/>
    </row>
    <row r="2" spans="1:80" ht="18" customHeight="1" x14ac:dyDescent="0.3">
      <c r="A2" s="32" t="s">
        <v>22</v>
      </c>
      <c r="B2" s="33"/>
      <c r="C2" s="44" t="s">
        <v>29</v>
      </c>
      <c r="D2" s="35"/>
      <c r="E2" s="38"/>
      <c r="F2" s="37"/>
      <c r="G2" s="37"/>
      <c r="H2" s="37"/>
      <c r="I2" s="37"/>
      <c r="J2" s="37"/>
      <c r="BH2" s="28"/>
      <c r="BU2" s="28"/>
      <c r="BV2" s="29"/>
      <c r="BW2" s="29"/>
      <c r="BX2" s="29"/>
      <c r="BY2" s="29"/>
      <c r="BZ2" s="29"/>
      <c r="CA2" s="30"/>
      <c r="CB2" s="29"/>
    </row>
    <row r="3" spans="1:80" ht="18.75" x14ac:dyDescent="0.3">
      <c r="A3" s="32" t="s">
        <v>30</v>
      </c>
      <c r="B3" s="33"/>
      <c r="C3" s="45"/>
      <c r="D3" s="35"/>
      <c r="BH3" s="28"/>
      <c r="BU3" s="28"/>
      <c r="BV3" s="29"/>
      <c r="BW3" s="29"/>
      <c r="BX3" s="29"/>
      <c r="BY3" s="29"/>
      <c r="BZ3" s="29"/>
      <c r="CA3" s="30"/>
      <c r="CB3" s="29"/>
    </row>
    <row r="4" spans="1:80" ht="18.75" x14ac:dyDescent="0.3">
      <c r="A4" s="32" t="s">
        <v>23</v>
      </c>
      <c r="B4" s="34"/>
      <c r="C4" s="44" t="s">
        <v>52</v>
      </c>
      <c r="D4" s="35"/>
      <c r="BH4" s="28"/>
      <c r="BU4" s="28"/>
      <c r="BV4" s="29"/>
      <c r="BW4" s="29"/>
      <c r="BX4" s="29"/>
      <c r="BY4" s="29"/>
      <c r="BZ4" s="29"/>
      <c r="CA4" s="29"/>
      <c r="CB4" s="29"/>
    </row>
    <row r="5" spans="1:80" ht="18.75" x14ac:dyDescent="0.3">
      <c r="A5" s="39"/>
      <c r="B5" s="35"/>
      <c r="C5" s="35"/>
      <c r="D5" s="35"/>
      <c r="BH5" s="28"/>
      <c r="BU5" s="28"/>
      <c r="BV5" s="29"/>
      <c r="BW5" s="29"/>
      <c r="BX5" s="29"/>
      <c r="BY5" s="29"/>
      <c r="BZ5" s="29"/>
      <c r="CA5" s="29"/>
      <c r="CB5" s="29"/>
    </row>
    <row r="6" spans="1:80" s="1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28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28"/>
      <c r="BV6" s="31"/>
      <c r="BW6" s="31"/>
      <c r="BX6" s="31"/>
      <c r="BY6" s="31"/>
      <c r="BZ6" s="31"/>
      <c r="CA6" s="31"/>
      <c r="CB6" s="29"/>
    </row>
    <row r="7" spans="1:80" s="15" customFormat="1" ht="16.5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28"/>
      <c r="BV7" s="31"/>
      <c r="BW7" s="31"/>
      <c r="BX7" s="31"/>
      <c r="BY7" s="31"/>
      <c r="BZ7" s="31"/>
      <c r="CA7" s="31"/>
      <c r="CB7" s="29"/>
    </row>
    <row r="8" spans="1:80" s="15" customFormat="1" ht="12.75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  <c r="N8" s="12"/>
      <c r="O8" s="12"/>
      <c r="P8" s="12"/>
      <c r="Q8" s="13"/>
      <c r="R8" s="12"/>
      <c r="S8" s="12"/>
      <c r="T8" s="12"/>
      <c r="U8" s="13"/>
      <c r="V8" s="12"/>
      <c r="W8" s="12"/>
      <c r="X8" s="12"/>
      <c r="Y8" s="12"/>
      <c r="Z8" s="12"/>
      <c r="AA8" s="12"/>
      <c r="AB8" s="12"/>
      <c r="AC8" s="14"/>
      <c r="AD8" s="12"/>
      <c r="AE8" s="12"/>
      <c r="AF8" s="12"/>
      <c r="AG8" s="14"/>
      <c r="AH8" s="12"/>
      <c r="AI8" s="12"/>
      <c r="AJ8" s="12"/>
      <c r="AK8" s="14"/>
      <c r="AL8" s="12"/>
      <c r="AM8" s="12"/>
      <c r="AN8" s="12"/>
      <c r="AO8" s="12"/>
      <c r="AP8" s="12"/>
      <c r="AQ8" s="12"/>
      <c r="AR8" s="12"/>
      <c r="AS8" s="14"/>
      <c r="AT8" s="12"/>
      <c r="AU8" s="12"/>
      <c r="AV8" s="12"/>
      <c r="AW8" s="14"/>
      <c r="AX8" s="12"/>
      <c r="AY8" s="12"/>
      <c r="AZ8" s="12"/>
      <c r="BA8" s="14"/>
      <c r="BB8" s="12"/>
      <c r="BC8" s="12"/>
      <c r="BD8" s="12"/>
      <c r="BE8" s="12"/>
      <c r="BF8" s="12"/>
      <c r="BG8" s="12"/>
      <c r="BH8" s="12"/>
      <c r="BI8" s="14"/>
      <c r="BJ8" s="12"/>
      <c r="BK8" s="12"/>
      <c r="BL8" s="12"/>
      <c r="BM8" s="14"/>
      <c r="BN8" s="12"/>
      <c r="BO8" s="12"/>
      <c r="BP8" s="12"/>
      <c r="BQ8" s="14"/>
      <c r="BR8" s="12"/>
      <c r="BS8" s="12"/>
      <c r="BT8" s="12"/>
      <c r="BU8" s="12"/>
      <c r="BV8" s="12"/>
      <c r="BW8" s="12"/>
      <c r="BX8" s="12"/>
      <c r="BY8" s="12"/>
      <c r="BZ8" s="12"/>
      <c r="CA8" s="12"/>
    </row>
    <row r="9" spans="1:80" s="41" customFormat="1" ht="15.75" customHeight="1" x14ac:dyDescent="0.2">
      <c r="A9" s="81" t="s">
        <v>0</v>
      </c>
      <c r="B9" s="77" t="s">
        <v>24</v>
      </c>
      <c r="C9" s="77" t="s">
        <v>25</v>
      </c>
      <c r="D9" s="94" t="s">
        <v>31</v>
      </c>
      <c r="E9" s="81" t="s">
        <v>20</v>
      </c>
      <c r="F9" s="87" t="s">
        <v>65</v>
      </c>
      <c r="G9" s="87" t="s">
        <v>66</v>
      </c>
      <c r="H9" s="87" t="s">
        <v>67</v>
      </c>
      <c r="I9" s="87" t="s">
        <v>68</v>
      </c>
      <c r="J9" s="87" t="s">
        <v>69</v>
      </c>
      <c r="K9" s="81" t="s">
        <v>15</v>
      </c>
      <c r="L9" s="81" t="s">
        <v>32</v>
      </c>
      <c r="M9" s="88" t="s">
        <v>3</v>
      </c>
      <c r="N9" s="89"/>
      <c r="O9" s="89"/>
      <c r="P9" s="90"/>
      <c r="Q9" s="88" t="s">
        <v>4</v>
      </c>
      <c r="R9" s="89"/>
      <c r="S9" s="89"/>
      <c r="T9" s="90"/>
      <c r="U9" s="88" t="s">
        <v>5</v>
      </c>
      <c r="V9" s="89"/>
      <c r="W9" s="89"/>
      <c r="X9" s="90"/>
      <c r="Y9" s="82" t="s">
        <v>16</v>
      </c>
      <c r="Z9" s="83"/>
      <c r="AA9" s="83"/>
      <c r="AB9" s="84"/>
      <c r="AC9" s="85" t="s">
        <v>6</v>
      </c>
      <c r="AD9" s="85"/>
      <c r="AE9" s="85"/>
      <c r="AF9" s="85"/>
      <c r="AG9" s="85" t="s">
        <v>7</v>
      </c>
      <c r="AH9" s="85"/>
      <c r="AI9" s="85"/>
      <c r="AJ9" s="85"/>
      <c r="AK9" s="85" t="s">
        <v>8</v>
      </c>
      <c r="AL9" s="85"/>
      <c r="AM9" s="85"/>
      <c r="AN9" s="85"/>
      <c r="AO9" s="82" t="s">
        <v>17</v>
      </c>
      <c r="AP9" s="83"/>
      <c r="AQ9" s="83"/>
      <c r="AR9" s="84"/>
      <c r="AS9" s="81" t="s">
        <v>9</v>
      </c>
      <c r="AT9" s="81"/>
      <c r="AU9" s="81"/>
      <c r="AV9" s="81"/>
      <c r="AW9" s="81" t="s">
        <v>10</v>
      </c>
      <c r="AX9" s="81"/>
      <c r="AY9" s="81"/>
      <c r="AZ9" s="81"/>
      <c r="BA9" s="81" t="s">
        <v>11</v>
      </c>
      <c r="BB9" s="81"/>
      <c r="BC9" s="81"/>
      <c r="BD9" s="81"/>
      <c r="BE9" s="82" t="s">
        <v>18</v>
      </c>
      <c r="BF9" s="83"/>
      <c r="BG9" s="83"/>
      <c r="BH9" s="84"/>
      <c r="BI9" s="81" t="s">
        <v>12</v>
      </c>
      <c r="BJ9" s="81"/>
      <c r="BK9" s="81"/>
      <c r="BL9" s="81"/>
      <c r="BM9" s="81" t="s">
        <v>13</v>
      </c>
      <c r="BN9" s="81"/>
      <c r="BO9" s="81"/>
      <c r="BP9" s="81"/>
      <c r="BQ9" s="81" t="s">
        <v>14</v>
      </c>
      <c r="BR9" s="81"/>
      <c r="BS9" s="81"/>
      <c r="BT9" s="81"/>
      <c r="BU9" s="81" t="s">
        <v>19</v>
      </c>
      <c r="BV9" s="81"/>
      <c r="BW9" s="81"/>
      <c r="BX9" s="81"/>
      <c r="BY9" s="91" t="s">
        <v>79</v>
      </c>
      <c r="BZ9" s="92"/>
      <c r="CA9" s="93"/>
    </row>
    <row r="10" spans="1:80" s="41" customFormat="1" ht="45" customHeight="1" x14ac:dyDescent="0.2">
      <c r="A10" s="81"/>
      <c r="B10" s="78"/>
      <c r="C10" s="78"/>
      <c r="D10" s="94"/>
      <c r="E10" s="81"/>
      <c r="F10" s="87"/>
      <c r="G10" s="87"/>
      <c r="H10" s="87"/>
      <c r="I10" s="87"/>
      <c r="J10" s="87"/>
      <c r="K10" s="81"/>
      <c r="L10" s="81"/>
      <c r="M10" s="42" t="s">
        <v>1</v>
      </c>
      <c r="N10" s="40" t="s">
        <v>33</v>
      </c>
      <c r="O10" s="68" t="s">
        <v>64</v>
      </c>
      <c r="P10" s="40" t="s">
        <v>2</v>
      </c>
      <c r="Q10" s="42" t="s">
        <v>1</v>
      </c>
      <c r="R10" s="40" t="s">
        <v>33</v>
      </c>
      <c r="S10" s="68" t="s">
        <v>64</v>
      </c>
      <c r="T10" s="40" t="s">
        <v>2</v>
      </c>
      <c r="U10" s="42" t="s">
        <v>1</v>
      </c>
      <c r="V10" s="40" t="s">
        <v>33</v>
      </c>
      <c r="W10" s="68" t="s">
        <v>64</v>
      </c>
      <c r="X10" s="40" t="s">
        <v>2</v>
      </c>
      <c r="Y10" s="42" t="s">
        <v>1</v>
      </c>
      <c r="Z10" s="40" t="s">
        <v>33</v>
      </c>
      <c r="AA10" s="68" t="s">
        <v>64</v>
      </c>
      <c r="AB10" s="40" t="s">
        <v>2</v>
      </c>
      <c r="AC10" s="43" t="s">
        <v>1</v>
      </c>
      <c r="AD10" s="40" t="s">
        <v>33</v>
      </c>
      <c r="AE10" s="68" t="s">
        <v>64</v>
      </c>
      <c r="AF10" s="40" t="s">
        <v>2</v>
      </c>
      <c r="AG10" s="43" t="s">
        <v>1</v>
      </c>
      <c r="AH10" s="40" t="s">
        <v>33</v>
      </c>
      <c r="AI10" s="68" t="s">
        <v>64</v>
      </c>
      <c r="AJ10" s="40" t="s">
        <v>2</v>
      </c>
      <c r="AK10" s="43" t="s">
        <v>1</v>
      </c>
      <c r="AL10" s="40" t="s">
        <v>33</v>
      </c>
      <c r="AM10" s="68" t="s">
        <v>64</v>
      </c>
      <c r="AN10" s="40" t="s">
        <v>2</v>
      </c>
      <c r="AO10" s="42" t="s">
        <v>1</v>
      </c>
      <c r="AP10" s="40" t="s">
        <v>33</v>
      </c>
      <c r="AQ10" s="68" t="s">
        <v>64</v>
      </c>
      <c r="AR10" s="40" t="s">
        <v>2</v>
      </c>
      <c r="AS10" s="43" t="s">
        <v>1</v>
      </c>
      <c r="AT10" s="40" t="s">
        <v>33</v>
      </c>
      <c r="AU10" s="68" t="s">
        <v>64</v>
      </c>
      <c r="AV10" s="40" t="s">
        <v>2</v>
      </c>
      <c r="AW10" s="43" t="s">
        <v>1</v>
      </c>
      <c r="AX10" s="40" t="s">
        <v>33</v>
      </c>
      <c r="AY10" s="68" t="s">
        <v>64</v>
      </c>
      <c r="AZ10" s="40" t="s">
        <v>2</v>
      </c>
      <c r="BA10" s="43" t="s">
        <v>1</v>
      </c>
      <c r="BB10" s="40" t="s">
        <v>33</v>
      </c>
      <c r="BC10" s="68" t="s">
        <v>64</v>
      </c>
      <c r="BD10" s="40" t="s">
        <v>2</v>
      </c>
      <c r="BE10" s="43" t="s">
        <v>1</v>
      </c>
      <c r="BF10" s="40" t="s">
        <v>33</v>
      </c>
      <c r="BG10" s="68" t="s">
        <v>64</v>
      </c>
      <c r="BH10" s="40" t="s">
        <v>2</v>
      </c>
      <c r="BI10" s="43" t="s">
        <v>1</v>
      </c>
      <c r="BJ10" s="40" t="s">
        <v>33</v>
      </c>
      <c r="BK10" s="68" t="s">
        <v>64</v>
      </c>
      <c r="BL10" s="40" t="s">
        <v>2</v>
      </c>
      <c r="BM10" s="43" t="s">
        <v>1</v>
      </c>
      <c r="BN10" s="40" t="s">
        <v>33</v>
      </c>
      <c r="BO10" s="68" t="s">
        <v>64</v>
      </c>
      <c r="BP10" s="40" t="s">
        <v>2</v>
      </c>
      <c r="BQ10" s="43" t="s">
        <v>1</v>
      </c>
      <c r="BR10" s="40" t="s">
        <v>33</v>
      </c>
      <c r="BS10" s="68" t="s">
        <v>64</v>
      </c>
      <c r="BT10" s="40" t="s">
        <v>2</v>
      </c>
      <c r="BU10" s="43" t="s">
        <v>1</v>
      </c>
      <c r="BV10" s="40" t="s">
        <v>33</v>
      </c>
      <c r="BW10" s="68" t="s">
        <v>64</v>
      </c>
      <c r="BX10" s="40" t="s">
        <v>2</v>
      </c>
      <c r="BY10" s="40" t="s">
        <v>33</v>
      </c>
      <c r="BZ10" s="68" t="s">
        <v>64</v>
      </c>
      <c r="CA10" s="40" t="s">
        <v>2</v>
      </c>
    </row>
    <row r="11" spans="1:80" s="25" customFormat="1" ht="28.5" customHeight="1" x14ac:dyDescent="0.2">
      <c r="A11" s="16">
        <v>1</v>
      </c>
      <c r="B11" s="17" t="s">
        <v>26</v>
      </c>
      <c r="C11" s="18" t="s">
        <v>80</v>
      </c>
      <c r="D11" s="18" t="s">
        <v>73</v>
      </c>
      <c r="E11" s="19">
        <v>908</v>
      </c>
      <c r="F11" s="19"/>
      <c r="G11" s="19"/>
      <c r="H11" s="19"/>
      <c r="I11" s="19"/>
      <c r="J11" s="19"/>
      <c r="K11" s="19">
        <v>72</v>
      </c>
      <c r="L11" s="20"/>
      <c r="M11" s="21"/>
      <c r="N11" s="22"/>
      <c r="O11" s="22"/>
      <c r="P11" s="23">
        <f>N11*K11*L11</f>
        <v>0</v>
      </c>
      <c r="Q11" s="21"/>
      <c r="R11" s="22"/>
      <c r="S11" s="22"/>
      <c r="T11" s="23">
        <f>R11*K11*L11</f>
        <v>0</v>
      </c>
      <c r="U11" s="21"/>
      <c r="V11" s="22"/>
      <c r="W11" s="22"/>
      <c r="X11" s="23">
        <f>V11*L11*K11</f>
        <v>0</v>
      </c>
      <c r="Y11" s="24">
        <f>M11+Q11+U11</f>
        <v>0</v>
      </c>
      <c r="Z11" s="22">
        <f>N11+R11+V11</f>
        <v>0</v>
      </c>
      <c r="AA11" s="22"/>
      <c r="AB11" s="23">
        <f>P11+T11+X11</f>
        <v>0</v>
      </c>
      <c r="AC11" s="24">
        <v>30</v>
      </c>
      <c r="AD11" s="22">
        <f>6873+5637</f>
        <v>12510</v>
      </c>
      <c r="AE11" s="22"/>
      <c r="AF11" s="23">
        <f>AD11*K11*L11</f>
        <v>0</v>
      </c>
      <c r="AG11" s="24">
        <v>31</v>
      </c>
      <c r="AH11" s="22">
        <f>6873+8193</f>
        <v>15066</v>
      </c>
      <c r="AI11" s="22"/>
      <c r="AJ11" s="23">
        <f>K11*L11*AH11</f>
        <v>0</v>
      </c>
      <c r="AK11" s="24">
        <v>30</v>
      </c>
      <c r="AL11" s="22">
        <v>18420</v>
      </c>
      <c r="AM11" s="22"/>
      <c r="AN11" s="23">
        <f>K11*L11*AL11</f>
        <v>0</v>
      </c>
      <c r="AO11" s="21">
        <f>AC11+AG11+AK11</f>
        <v>91</v>
      </c>
      <c r="AP11" s="21">
        <f>AD11+AH11+AL11</f>
        <v>45996</v>
      </c>
      <c r="AQ11" s="21"/>
      <c r="AR11" s="20">
        <f>AJ11+AN11+AF11</f>
        <v>0</v>
      </c>
      <c r="AS11" s="24">
        <v>31</v>
      </c>
      <c r="AT11" s="22">
        <v>27404</v>
      </c>
      <c r="AU11" s="21"/>
      <c r="AV11" s="20">
        <f>K11*L11*AT11</f>
        <v>0</v>
      </c>
      <c r="AW11" s="24">
        <v>31</v>
      </c>
      <c r="AX11" s="21">
        <v>7874</v>
      </c>
      <c r="AY11" s="21"/>
      <c r="AZ11" s="20">
        <f>K11*L11*AX11</f>
        <v>0</v>
      </c>
      <c r="BA11" s="24">
        <v>30</v>
      </c>
      <c r="BB11" s="21">
        <v>6873</v>
      </c>
      <c r="BC11" s="21"/>
      <c r="BD11" s="20">
        <f>K11*L11*BB11</f>
        <v>0</v>
      </c>
      <c r="BE11" s="21">
        <f>AS11+AW11+BA11</f>
        <v>92</v>
      </c>
      <c r="BF11" s="21">
        <f>AT11+AX11+BB11</f>
        <v>42151</v>
      </c>
      <c r="BG11" s="21"/>
      <c r="BH11" s="20">
        <f>AV11+AZ11+BD11</f>
        <v>0</v>
      </c>
      <c r="BI11" s="24">
        <v>31</v>
      </c>
      <c r="BJ11" s="21">
        <v>12927</v>
      </c>
      <c r="BK11" s="21"/>
      <c r="BL11" s="20">
        <f>K11*L11*BJ11</f>
        <v>0</v>
      </c>
      <c r="BM11" s="24"/>
      <c r="BN11" s="21"/>
      <c r="BO11" s="21"/>
      <c r="BP11" s="20">
        <f>K11*L11*BN11</f>
        <v>0</v>
      </c>
      <c r="BQ11" s="24"/>
      <c r="BR11" s="21"/>
      <c r="BS11" s="21"/>
      <c r="BT11" s="20">
        <f>K11*L11*BR11</f>
        <v>0</v>
      </c>
      <c r="BU11" s="21">
        <f>BI11+BM11+BQ11</f>
        <v>31</v>
      </c>
      <c r="BV11" s="22">
        <f>BJ11+BN11+BR11</f>
        <v>12927</v>
      </c>
      <c r="BW11" s="21"/>
      <c r="BX11" s="20">
        <f t="shared" ref="BX11" si="0">BL11+BP11+BT11</f>
        <v>0</v>
      </c>
      <c r="BY11" s="21">
        <f>Z11+AP11+BF11+BV11</f>
        <v>101074</v>
      </c>
      <c r="BZ11" s="21"/>
      <c r="CA11" s="20">
        <f>AB11+AR11+BH11+BX11</f>
        <v>0</v>
      </c>
    </row>
    <row r="12" spans="1:80" s="11" customFormat="1" x14ac:dyDescent="0.2">
      <c r="A12" s="5"/>
      <c r="B12" s="26" t="s">
        <v>27</v>
      </c>
      <c r="C12" s="5"/>
      <c r="D12" s="10"/>
      <c r="E12" s="10"/>
      <c r="F12" s="10"/>
      <c r="G12" s="10"/>
      <c r="H12" s="10"/>
      <c r="I12" s="10"/>
      <c r="J12" s="10"/>
      <c r="K12" s="5"/>
      <c r="L12" s="6"/>
      <c r="M12" s="7"/>
      <c r="N12" s="8"/>
      <c r="O12" s="8"/>
      <c r="P12" s="6"/>
      <c r="Q12" s="7"/>
      <c r="R12" s="7">
        <f>R11</f>
        <v>0</v>
      </c>
      <c r="S12" s="7"/>
      <c r="T12" s="27">
        <f>T11</f>
        <v>0</v>
      </c>
      <c r="U12" s="7"/>
      <c r="V12" s="7">
        <f>V11</f>
        <v>0</v>
      </c>
      <c r="W12" s="7"/>
      <c r="X12" s="27">
        <f>X11</f>
        <v>0</v>
      </c>
      <c r="Y12" s="9"/>
      <c r="Z12" s="7">
        <f>Z11</f>
        <v>0</v>
      </c>
      <c r="AA12" s="7"/>
      <c r="AB12" s="27">
        <f>AB11</f>
        <v>0</v>
      </c>
      <c r="AC12" s="9"/>
      <c r="AD12" s="7">
        <f>AD11</f>
        <v>12510</v>
      </c>
      <c r="AE12" s="7"/>
      <c r="AF12" s="27">
        <f>AF11</f>
        <v>0</v>
      </c>
      <c r="AG12" s="9"/>
      <c r="AH12" s="7">
        <f>AH11</f>
        <v>15066</v>
      </c>
      <c r="AI12" s="7"/>
      <c r="AJ12" s="27">
        <f>AJ11</f>
        <v>0</v>
      </c>
      <c r="AK12" s="9"/>
      <c r="AL12" s="7">
        <f>AL11</f>
        <v>18420</v>
      </c>
      <c r="AM12" s="7"/>
      <c r="AN12" s="27">
        <f>AN11</f>
        <v>0</v>
      </c>
      <c r="AO12" s="7"/>
      <c r="AP12" s="7">
        <f>AP11</f>
        <v>45996</v>
      </c>
      <c r="AQ12" s="7"/>
      <c r="AR12" s="27">
        <f>AR11</f>
        <v>0</v>
      </c>
      <c r="AS12" s="7"/>
      <c r="AT12" s="7">
        <f>AT11</f>
        <v>27404</v>
      </c>
      <c r="AU12" s="7"/>
      <c r="AV12" s="27">
        <f>AV11</f>
        <v>0</v>
      </c>
      <c r="AW12" s="7"/>
      <c r="AX12" s="7">
        <f>AX11</f>
        <v>7874</v>
      </c>
      <c r="AY12" s="7"/>
      <c r="AZ12" s="27">
        <f>AZ11</f>
        <v>0</v>
      </c>
      <c r="BA12" s="7"/>
      <c r="BB12" s="7">
        <f>BB11</f>
        <v>6873</v>
      </c>
      <c r="BC12" s="7"/>
      <c r="BD12" s="27">
        <f>BD11</f>
        <v>0</v>
      </c>
      <c r="BE12" s="7"/>
      <c r="BF12" s="7">
        <f>BF11</f>
        <v>42151</v>
      </c>
      <c r="BG12" s="7"/>
      <c r="BH12" s="27">
        <f>BH11</f>
        <v>0</v>
      </c>
      <c r="BI12" s="7"/>
      <c r="BJ12" s="7">
        <f>BJ11</f>
        <v>12927</v>
      </c>
      <c r="BK12" s="7"/>
      <c r="BL12" s="27">
        <f>BL11</f>
        <v>0</v>
      </c>
      <c r="BM12" s="7"/>
      <c r="BN12" s="7">
        <f>BN11</f>
        <v>0</v>
      </c>
      <c r="BO12" s="7"/>
      <c r="BP12" s="27">
        <f>BP11</f>
        <v>0</v>
      </c>
      <c r="BQ12" s="7"/>
      <c r="BR12" s="7">
        <f>BR11</f>
        <v>0</v>
      </c>
      <c r="BS12" s="7"/>
      <c r="BT12" s="27">
        <f>BT11</f>
        <v>0</v>
      </c>
      <c r="BU12" s="7"/>
      <c r="BV12" s="7">
        <f>BV11</f>
        <v>12927</v>
      </c>
      <c r="BW12" s="7"/>
      <c r="BX12" s="27">
        <f>BX11</f>
        <v>0</v>
      </c>
      <c r="BY12" s="7">
        <f>BY11</f>
        <v>101074</v>
      </c>
      <c r="BZ12" s="7"/>
      <c r="CA12" s="27">
        <f>CA11</f>
        <v>0</v>
      </c>
    </row>
    <row r="13" spans="1:80" s="41" customFormat="1" ht="18" customHeight="1" x14ac:dyDescent="0.2">
      <c r="A13" s="81" t="s">
        <v>0</v>
      </c>
      <c r="B13" s="77" t="s">
        <v>24</v>
      </c>
      <c r="C13" s="77" t="s">
        <v>25</v>
      </c>
      <c r="D13" s="94" t="s">
        <v>31</v>
      </c>
      <c r="E13" s="81" t="s">
        <v>20</v>
      </c>
      <c r="F13" s="87" t="s">
        <v>65</v>
      </c>
      <c r="G13" s="87" t="s">
        <v>66</v>
      </c>
      <c r="H13" s="87" t="s">
        <v>67</v>
      </c>
      <c r="I13" s="87" t="s">
        <v>68</v>
      </c>
      <c r="J13" s="87" t="s">
        <v>69</v>
      </c>
      <c r="K13" s="87" t="s">
        <v>70</v>
      </c>
      <c r="L13" s="81" t="s">
        <v>71</v>
      </c>
      <c r="M13" s="86" t="s">
        <v>3</v>
      </c>
      <c r="N13" s="86"/>
      <c r="O13" s="86"/>
      <c r="P13" s="86"/>
      <c r="Q13" s="86" t="s">
        <v>4</v>
      </c>
      <c r="R13" s="86"/>
      <c r="S13" s="86"/>
      <c r="T13" s="86"/>
      <c r="U13" s="86" t="s">
        <v>5</v>
      </c>
      <c r="V13" s="86"/>
      <c r="W13" s="86"/>
      <c r="X13" s="86"/>
      <c r="Y13" s="86" t="s">
        <v>60</v>
      </c>
      <c r="Z13" s="86"/>
      <c r="AA13" s="86"/>
      <c r="AB13" s="86"/>
      <c r="AC13" s="86" t="s">
        <v>6</v>
      </c>
      <c r="AD13" s="86"/>
      <c r="AE13" s="86"/>
      <c r="AF13" s="86"/>
      <c r="AG13" s="86" t="s">
        <v>7</v>
      </c>
      <c r="AH13" s="86"/>
      <c r="AI13" s="86"/>
      <c r="AJ13" s="86"/>
      <c r="AK13" s="86" t="s">
        <v>8</v>
      </c>
      <c r="AL13" s="86"/>
      <c r="AM13" s="86"/>
      <c r="AN13" s="86"/>
      <c r="AO13" s="85" t="s">
        <v>61</v>
      </c>
      <c r="AP13" s="85"/>
      <c r="AQ13" s="85"/>
      <c r="AR13" s="85"/>
      <c r="AS13" s="85" t="s">
        <v>9</v>
      </c>
      <c r="AT13" s="85"/>
      <c r="AU13" s="85"/>
      <c r="AV13" s="85"/>
      <c r="AW13" s="85" t="s">
        <v>10</v>
      </c>
      <c r="AX13" s="85"/>
      <c r="AY13" s="85"/>
      <c r="AZ13" s="85"/>
      <c r="BA13" s="85" t="s">
        <v>11</v>
      </c>
      <c r="BB13" s="85"/>
      <c r="BC13" s="85"/>
      <c r="BD13" s="85"/>
      <c r="BE13" s="85" t="s">
        <v>18</v>
      </c>
      <c r="BF13" s="85"/>
      <c r="BG13" s="85"/>
      <c r="BH13" s="85"/>
      <c r="BI13" s="85" t="s">
        <v>12</v>
      </c>
      <c r="BJ13" s="85"/>
      <c r="BK13" s="85"/>
      <c r="BL13" s="85"/>
      <c r="BM13" s="85" t="s">
        <v>13</v>
      </c>
      <c r="BN13" s="85"/>
      <c r="BO13" s="85"/>
      <c r="BP13" s="85"/>
      <c r="BQ13" s="85" t="s">
        <v>14</v>
      </c>
      <c r="BR13" s="85"/>
      <c r="BS13" s="85"/>
      <c r="BT13" s="85"/>
      <c r="BU13" s="85" t="s">
        <v>62</v>
      </c>
      <c r="BV13" s="85"/>
      <c r="BW13" s="85"/>
      <c r="BX13" s="85"/>
      <c r="BY13" s="85" t="s">
        <v>79</v>
      </c>
      <c r="BZ13" s="85"/>
      <c r="CA13" s="85"/>
    </row>
    <row r="14" spans="1:80" s="41" customFormat="1" ht="45" customHeight="1" x14ac:dyDescent="0.2">
      <c r="A14" s="81"/>
      <c r="B14" s="78"/>
      <c r="C14" s="78"/>
      <c r="D14" s="94"/>
      <c r="E14" s="81"/>
      <c r="F14" s="87"/>
      <c r="G14" s="87"/>
      <c r="H14" s="87"/>
      <c r="I14" s="87"/>
      <c r="J14" s="87"/>
      <c r="K14" s="87"/>
      <c r="L14" s="81"/>
      <c r="M14" s="67" t="s">
        <v>1</v>
      </c>
      <c r="N14" s="68" t="s">
        <v>63</v>
      </c>
      <c r="O14" s="68" t="s">
        <v>64</v>
      </c>
      <c r="P14" s="68" t="s">
        <v>2</v>
      </c>
      <c r="Q14" s="67" t="s">
        <v>1</v>
      </c>
      <c r="R14" s="68" t="s">
        <v>63</v>
      </c>
      <c r="S14" s="68" t="s">
        <v>64</v>
      </c>
      <c r="T14" s="68" t="s">
        <v>2</v>
      </c>
      <c r="U14" s="67" t="s">
        <v>1</v>
      </c>
      <c r="V14" s="68" t="s">
        <v>63</v>
      </c>
      <c r="W14" s="68" t="s">
        <v>64</v>
      </c>
      <c r="X14" s="68" t="s">
        <v>2</v>
      </c>
      <c r="Y14" s="67" t="s">
        <v>1</v>
      </c>
      <c r="Z14" s="68" t="s">
        <v>63</v>
      </c>
      <c r="AA14" s="68" t="s">
        <v>64</v>
      </c>
      <c r="AB14" s="68" t="s">
        <v>2</v>
      </c>
      <c r="AC14" s="67" t="s">
        <v>1</v>
      </c>
      <c r="AD14" s="68" t="s">
        <v>63</v>
      </c>
      <c r="AE14" s="68" t="s">
        <v>64</v>
      </c>
      <c r="AF14" s="68" t="s">
        <v>2</v>
      </c>
      <c r="AG14" s="67" t="s">
        <v>1</v>
      </c>
      <c r="AH14" s="68" t="s">
        <v>63</v>
      </c>
      <c r="AI14" s="68" t="s">
        <v>64</v>
      </c>
      <c r="AJ14" s="68" t="s">
        <v>2</v>
      </c>
      <c r="AK14" s="67" t="s">
        <v>1</v>
      </c>
      <c r="AL14" s="68" t="s">
        <v>63</v>
      </c>
      <c r="AM14" s="68" t="s">
        <v>64</v>
      </c>
      <c r="AN14" s="68" t="s">
        <v>2</v>
      </c>
      <c r="AO14" s="67" t="s">
        <v>1</v>
      </c>
      <c r="AP14" s="68" t="s">
        <v>63</v>
      </c>
      <c r="AQ14" s="68" t="s">
        <v>64</v>
      </c>
      <c r="AR14" s="68" t="s">
        <v>2</v>
      </c>
      <c r="AS14" s="67" t="s">
        <v>1</v>
      </c>
      <c r="AT14" s="68" t="s">
        <v>63</v>
      </c>
      <c r="AU14" s="68" t="s">
        <v>64</v>
      </c>
      <c r="AV14" s="68" t="s">
        <v>2</v>
      </c>
      <c r="AW14" s="67" t="s">
        <v>1</v>
      </c>
      <c r="AX14" s="68" t="s">
        <v>63</v>
      </c>
      <c r="AY14" s="68" t="s">
        <v>64</v>
      </c>
      <c r="AZ14" s="68" t="s">
        <v>2</v>
      </c>
      <c r="BA14" s="67" t="s">
        <v>1</v>
      </c>
      <c r="BB14" s="68" t="s">
        <v>63</v>
      </c>
      <c r="BC14" s="68" t="s">
        <v>64</v>
      </c>
      <c r="BD14" s="68" t="s">
        <v>2</v>
      </c>
      <c r="BE14" s="67" t="s">
        <v>1</v>
      </c>
      <c r="BF14" s="68" t="s">
        <v>63</v>
      </c>
      <c r="BG14" s="68" t="s">
        <v>64</v>
      </c>
      <c r="BH14" s="68" t="s">
        <v>2</v>
      </c>
      <c r="BI14" s="67" t="s">
        <v>1</v>
      </c>
      <c r="BJ14" s="68" t="s">
        <v>63</v>
      </c>
      <c r="BK14" s="68" t="s">
        <v>64</v>
      </c>
      <c r="BL14" s="68" t="s">
        <v>2</v>
      </c>
      <c r="BM14" s="67" t="s">
        <v>1</v>
      </c>
      <c r="BN14" s="68" t="s">
        <v>63</v>
      </c>
      <c r="BO14" s="68" t="s">
        <v>64</v>
      </c>
      <c r="BP14" s="68" t="s">
        <v>2</v>
      </c>
      <c r="BQ14" s="67" t="s">
        <v>1</v>
      </c>
      <c r="BR14" s="68" t="s">
        <v>63</v>
      </c>
      <c r="BS14" s="68" t="s">
        <v>64</v>
      </c>
      <c r="BT14" s="68" t="s">
        <v>2</v>
      </c>
      <c r="BU14" s="67" t="s">
        <v>1</v>
      </c>
      <c r="BV14" s="68" t="s">
        <v>63</v>
      </c>
      <c r="BW14" s="68" t="s">
        <v>64</v>
      </c>
      <c r="BX14" s="68" t="s">
        <v>2</v>
      </c>
      <c r="BY14" s="68" t="s">
        <v>63</v>
      </c>
      <c r="BZ14" s="68" t="s">
        <v>64</v>
      </c>
      <c r="CA14" s="68" t="s">
        <v>2</v>
      </c>
    </row>
    <row r="15" spans="1:80" s="25" customFormat="1" ht="41.25" customHeight="1" x14ac:dyDescent="0.2">
      <c r="A15" s="16">
        <v>1</v>
      </c>
      <c r="B15" s="17" t="s">
        <v>26</v>
      </c>
      <c r="C15" s="18" t="s">
        <v>81</v>
      </c>
      <c r="D15" s="18" t="s">
        <v>76</v>
      </c>
      <c r="E15" s="19">
        <v>908</v>
      </c>
      <c r="F15" s="19">
        <v>2</v>
      </c>
      <c r="G15" s="19">
        <v>2</v>
      </c>
      <c r="H15" s="19">
        <v>7</v>
      </c>
      <c r="I15" s="19">
        <v>11</v>
      </c>
      <c r="J15" s="21">
        <f>Y15+AO15+BE15+BU15</f>
        <v>275</v>
      </c>
      <c r="K15" s="19">
        <v>250</v>
      </c>
      <c r="L15" s="20"/>
      <c r="M15" s="69"/>
      <c r="N15" s="22">
        <f>M15*F15*G15*I15</f>
        <v>0</v>
      </c>
      <c r="O15" s="22">
        <f>K15*F15*G15*M15</f>
        <v>0</v>
      </c>
      <c r="P15" s="23">
        <f>L15*N15</f>
        <v>0</v>
      </c>
      <c r="Q15" s="69"/>
      <c r="R15" s="22">
        <f>Q15*G15*F15*I15</f>
        <v>0</v>
      </c>
      <c r="S15" s="22">
        <f>K15*F15*G15*Q15</f>
        <v>0</v>
      </c>
      <c r="T15" s="23">
        <f>R15*L15</f>
        <v>0</v>
      </c>
      <c r="U15" s="69"/>
      <c r="V15" s="22">
        <f>U15*I15*G15*F15</f>
        <v>0</v>
      </c>
      <c r="W15" s="22">
        <f>U15*K15*G15*F15</f>
        <v>0</v>
      </c>
      <c r="X15" s="23">
        <f>V15*L15</f>
        <v>0</v>
      </c>
      <c r="Y15" s="21">
        <f t="shared" ref="Y15:AB17" si="1">M15+Q15+U15</f>
        <v>0</v>
      </c>
      <c r="Z15" s="22">
        <f t="shared" si="1"/>
        <v>0</v>
      </c>
      <c r="AA15" s="22">
        <f t="shared" si="1"/>
        <v>0</v>
      </c>
      <c r="AB15" s="23">
        <f t="shared" si="1"/>
        <v>0</v>
      </c>
      <c r="AC15" s="69">
        <v>30</v>
      </c>
      <c r="AD15" s="22">
        <f>AC15*I15*G15*F15</f>
        <v>1320</v>
      </c>
      <c r="AE15" s="22">
        <f>AC15*K15*F15*G15</f>
        <v>30000</v>
      </c>
      <c r="AF15" s="23">
        <f>AD15*L15</f>
        <v>0</v>
      </c>
      <c r="AG15" s="69">
        <v>31</v>
      </c>
      <c r="AH15" s="22">
        <f>AG15*F15*G15*I15</f>
        <v>1364</v>
      </c>
      <c r="AI15" s="22">
        <f>AG15*K15*F15*G15</f>
        <v>31000</v>
      </c>
      <c r="AJ15" s="23">
        <f>AH15*L15</f>
        <v>0</v>
      </c>
      <c r="AK15" s="69">
        <v>30</v>
      </c>
      <c r="AL15" s="22">
        <f>AK15*F15*G15*I15</f>
        <v>1320</v>
      </c>
      <c r="AM15" s="22">
        <f>AK15*K15*G15*F15</f>
        <v>30000</v>
      </c>
      <c r="AN15" s="23">
        <f>L15*AL15</f>
        <v>0</v>
      </c>
      <c r="AO15" s="21">
        <f>AC15+AG15+AK15</f>
        <v>91</v>
      </c>
      <c r="AP15" s="22">
        <f t="shared" ref="AP15:AQ15" si="2">AD15+AH15+AL15</f>
        <v>4004</v>
      </c>
      <c r="AQ15" s="22">
        <f t="shared" si="2"/>
        <v>91000</v>
      </c>
      <c r="AR15" s="23">
        <f>AF15+AJ15+AN15</f>
        <v>0</v>
      </c>
      <c r="AS15" s="69">
        <v>31</v>
      </c>
      <c r="AT15" s="22">
        <f>AS15*F15*G15*I15</f>
        <v>1364</v>
      </c>
      <c r="AU15" s="22"/>
      <c r="AV15" s="23">
        <f>L15*AT15</f>
        <v>0</v>
      </c>
      <c r="AW15" s="69">
        <v>31</v>
      </c>
      <c r="AX15" s="22">
        <f>AW15*F15*G15*I15</f>
        <v>1364</v>
      </c>
      <c r="AY15" s="22"/>
      <c r="AZ15" s="23">
        <f>AX15*L15</f>
        <v>0</v>
      </c>
      <c r="BA15" s="69">
        <v>30</v>
      </c>
      <c r="BB15" s="22">
        <f>BA15*F15*G15*I15</f>
        <v>1320</v>
      </c>
      <c r="BC15" s="22"/>
      <c r="BD15" s="23">
        <f>BB15*L15</f>
        <v>0</v>
      </c>
      <c r="BE15" s="21">
        <f t="shared" ref="BE15:BH15" si="3">AS15+AW15+BA15</f>
        <v>92</v>
      </c>
      <c r="BF15" s="22">
        <f t="shared" si="3"/>
        <v>4048</v>
      </c>
      <c r="BG15" s="22">
        <f t="shared" si="3"/>
        <v>0</v>
      </c>
      <c r="BH15" s="23">
        <f t="shared" si="3"/>
        <v>0</v>
      </c>
      <c r="BI15" s="69">
        <v>31</v>
      </c>
      <c r="BJ15" s="22">
        <f>BI15*F15*G15*I15</f>
        <v>1364</v>
      </c>
      <c r="BK15" s="22"/>
      <c r="BL15" s="23">
        <f>BJ15*L15</f>
        <v>0</v>
      </c>
      <c r="BM15" s="69">
        <v>30</v>
      </c>
      <c r="BN15" s="22">
        <f>BM15*F15*G15*I15</f>
        <v>1320</v>
      </c>
      <c r="BO15" s="22"/>
      <c r="BP15" s="23">
        <f>BN15*L15</f>
        <v>0</v>
      </c>
      <c r="BQ15" s="69">
        <v>31</v>
      </c>
      <c r="BR15" s="22">
        <f>BQ15*F15*G15*I15</f>
        <v>1364</v>
      </c>
      <c r="BS15" s="22"/>
      <c r="BT15" s="23">
        <f>BR15*L15</f>
        <v>0</v>
      </c>
      <c r="BU15" s="21">
        <f t="shared" ref="BU15:BX15" si="4">BI15+BM15+BQ15</f>
        <v>92</v>
      </c>
      <c r="BV15" s="22">
        <f t="shared" si="4"/>
        <v>4048</v>
      </c>
      <c r="BW15" s="22">
        <f t="shared" si="4"/>
        <v>0</v>
      </c>
      <c r="BX15" s="23">
        <f t="shared" si="4"/>
        <v>0</v>
      </c>
      <c r="BY15" s="21">
        <f>BF15+BV15+Z15+AP15</f>
        <v>12100</v>
      </c>
      <c r="BZ15" s="21">
        <f t="shared" ref="BZ15" si="5">BG15+BW15+AQ15+AA15</f>
        <v>91000</v>
      </c>
      <c r="CA15" s="20">
        <f t="shared" ref="CA15" si="6">BH15+BX15+AB15+AR15</f>
        <v>0</v>
      </c>
    </row>
    <row r="16" spans="1:80" s="25" customFormat="1" ht="41.25" customHeight="1" x14ac:dyDescent="0.2">
      <c r="A16" s="16">
        <v>2</v>
      </c>
      <c r="B16" s="17" t="s">
        <v>26</v>
      </c>
      <c r="C16" s="18" t="s">
        <v>81</v>
      </c>
      <c r="D16" s="18" t="s">
        <v>77</v>
      </c>
      <c r="E16" s="19">
        <v>908</v>
      </c>
      <c r="F16" s="19">
        <v>1</v>
      </c>
      <c r="G16" s="19">
        <v>2</v>
      </c>
      <c r="H16" s="19">
        <v>7</v>
      </c>
      <c r="I16" s="19">
        <v>11</v>
      </c>
      <c r="J16" s="21">
        <f>Y16+AO16+BE16+BU16</f>
        <v>263</v>
      </c>
      <c r="K16" s="19">
        <v>250</v>
      </c>
      <c r="L16" s="20"/>
      <c r="M16" s="69"/>
      <c r="N16" s="22">
        <f>M16*F16*G16*I16</f>
        <v>0</v>
      </c>
      <c r="O16" s="22">
        <f>K16*F16*G16*M16</f>
        <v>0</v>
      </c>
      <c r="P16" s="23">
        <f>L16*N16</f>
        <v>0</v>
      </c>
      <c r="Q16" s="69"/>
      <c r="R16" s="22">
        <f>Q15*G15*F15*I15</f>
        <v>0</v>
      </c>
      <c r="S16" s="22">
        <f>K16*F16*G16*Q16</f>
        <v>0</v>
      </c>
      <c r="T16" s="23">
        <f>R16*L16</f>
        <v>0</v>
      </c>
      <c r="U16" s="69"/>
      <c r="V16" s="22">
        <f>U16*I16*G16*F16</f>
        <v>0</v>
      </c>
      <c r="W16" s="22">
        <f>U16*K16*G16*F16</f>
        <v>0</v>
      </c>
      <c r="X16" s="23">
        <f>V16*L16</f>
        <v>0</v>
      </c>
      <c r="Y16" s="21">
        <f t="shared" si="1"/>
        <v>0</v>
      </c>
      <c r="Z16" s="22">
        <f t="shared" si="1"/>
        <v>0</v>
      </c>
      <c r="AA16" s="22">
        <f t="shared" si="1"/>
        <v>0</v>
      </c>
      <c r="AB16" s="23">
        <f t="shared" si="1"/>
        <v>0</v>
      </c>
      <c r="AC16" s="69">
        <v>30</v>
      </c>
      <c r="AD16" s="22">
        <f>AC16*I16*G16*F16</f>
        <v>660</v>
      </c>
      <c r="AE16" s="22">
        <f>AC16*K16*F16*G16</f>
        <v>15000</v>
      </c>
      <c r="AF16" s="23">
        <f>AD16*L16</f>
        <v>0</v>
      </c>
      <c r="AG16" s="69">
        <v>31</v>
      </c>
      <c r="AH16" s="22">
        <f>AG16*F16*G16*I16</f>
        <v>682</v>
      </c>
      <c r="AI16" s="22">
        <f t="shared" ref="AI16:AI17" si="7">AG16*K16*F16*G16</f>
        <v>15500</v>
      </c>
      <c r="AJ16" s="23">
        <f>AH16*L16</f>
        <v>0</v>
      </c>
      <c r="AK16" s="69">
        <v>30</v>
      </c>
      <c r="AL16" s="22">
        <f>AK16*F16*G16*I16</f>
        <v>660</v>
      </c>
      <c r="AM16" s="22">
        <f t="shared" ref="AM16:AM17" si="8">AK16*K16*G16*F16</f>
        <v>15000</v>
      </c>
      <c r="AN16" s="23">
        <f>L16*AL16</f>
        <v>0</v>
      </c>
      <c r="AO16" s="21">
        <f>AC16+AG16+AK16</f>
        <v>91</v>
      </c>
      <c r="AP16" s="22">
        <f t="shared" ref="AP16" si="9">AD16+AH16+AL16</f>
        <v>2002</v>
      </c>
      <c r="AQ16" s="22">
        <f t="shared" ref="AQ16" si="10">AE16+AI16+AM16</f>
        <v>45500</v>
      </c>
      <c r="AR16" s="23">
        <f>AF16+AJ16+AN16</f>
        <v>0</v>
      </c>
      <c r="AS16" s="69">
        <v>31</v>
      </c>
      <c r="AT16" s="22">
        <f>AS16*F16*G16*I16</f>
        <v>682</v>
      </c>
      <c r="AU16" s="22"/>
      <c r="AV16" s="23">
        <f>L16*AT16</f>
        <v>0</v>
      </c>
      <c r="AW16" s="69">
        <v>31</v>
      </c>
      <c r="AX16" s="22">
        <f>AW16*F16*G16*I16</f>
        <v>682</v>
      </c>
      <c r="AY16" s="22"/>
      <c r="AZ16" s="23">
        <f>AX16*L16</f>
        <v>0</v>
      </c>
      <c r="BA16" s="69">
        <v>30</v>
      </c>
      <c r="BB16" s="22">
        <f>BA16*F16*G16*I16</f>
        <v>660</v>
      </c>
      <c r="BC16" s="22"/>
      <c r="BD16" s="23">
        <f>BB16*L16</f>
        <v>0</v>
      </c>
      <c r="BE16" s="21">
        <f t="shared" ref="BE16" si="11">AS16+AW16+BA16</f>
        <v>92</v>
      </c>
      <c r="BF16" s="22">
        <f t="shared" ref="BF16" si="12">AT16+AX16+BB16</f>
        <v>2024</v>
      </c>
      <c r="BG16" s="22">
        <f t="shared" ref="BG16" si="13">AU16+AY16+BC16</f>
        <v>0</v>
      </c>
      <c r="BH16" s="23">
        <f t="shared" ref="BH16" si="14">AV16+AZ16+BD16</f>
        <v>0</v>
      </c>
      <c r="BI16" s="69">
        <v>30</v>
      </c>
      <c r="BJ16" s="22">
        <f>BI16*F16*G16*I16</f>
        <v>660</v>
      </c>
      <c r="BK16" s="22"/>
      <c r="BL16" s="23">
        <f>BJ16*L16</f>
        <v>0</v>
      </c>
      <c r="BM16" s="69">
        <v>30</v>
      </c>
      <c r="BN16" s="22">
        <f>BM16*F16*G16*I16</f>
        <v>660</v>
      </c>
      <c r="BO16" s="22"/>
      <c r="BP16" s="23">
        <f>BN16*L16</f>
        <v>0</v>
      </c>
      <c r="BQ16" s="69">
        <v>20</v>
      </c>
      <c r="BR16" s="22">
        <f>BQ16*F16*G16*I16</f>
        <v>440</v>
      </c>
      <c r="BS16" s="22"/>
      <c r="BT16" s="23">
        <f>BR16*L16</f>
        <v>0</v>
      </c>
      <c r="BU16" s="21">
        <f t="shared" ref="BU16" si="15">BI16+BM16+BQ16</f>
        <v>80</v>
      </c>
      <c r="BV16" s="22">
        <f t="shared" ref="BV16" si="16">BJ16+BN16+BR16</f>
        <v>1760</v>
      </c>
      <c r="BW16" s="22">
        <f t="shared" ref="BW16" si="17">BK16+BO16+BS16</f>
        <v>0</v>
      </c>
      <c r="BX16" s="23">
        <f t="shared" ref="BX16" si="18">BL16+BP16+BT16</f>
        <v>0</v>
      </c>
      <c r="BY16" s="21">
        <f t="shared" ref="BY16" si="19">BF16+BV16+Z16+AP16</f>
        <v>5786</v>
      </c>
      <c r="BZ16" s="21">
        <f t="shared" ref="BZ16" si="20">BG16+BW16+AQ16+AA16</f>
        <v>45500</v>
      </c>
      <c r="CA16" s="20">
        <f t="shared" ref="CA16" si="21">BH16+BX16+AB16+AR16</f>
        <v>0</v>
      </c>
    </row>
    <row r="17" spans="1:79" s="25" customFormat="1" ht="41.25" customHeight="1" x14ac:dyDescent="0.2">
      <c r="A17" s="16">
        <v>3</v>
      </c>
      <c r="B17" s="17" t="s">
        <v>26</v>
      </c>
      <c r="C17" s="18" t="s">
        <v>81</v>
      </c>
      <c r="D17" s="18" t="s">
        <v>78</v>
      </c>
      <c r="E17" s="19">
        <v>908</v>
      </c>
      <c r="F17" s="19">
        <v>1</v>
      </c>
      <c r="G17" s="19">
        <v>2</v>
      </c>
      <c r="H17" s="19">
        <v>7</v>
      </c>
      <c r="I17" s="19">
        <v>11</v>
      </c>
      <c r="J17" s="21">
        <f>Y17+AO17+BE17+BU17</f>
        <v>263</v>
      </c>
      <c r="K17" s="19">
        <v>250</v>
      </c>
      <c r="L17" s="20"/>
      <c r="M17" s="69"/>
      <c r="N17" s="22">
        <f>M17*F17*G17*I17</f>
        <v>0</v>
      </c>
      <c r="O17" s="22">
        <f>K17*F17*G17*M17</f>
        <v>0</v>
      </c>
      <c r="P17" s="23">
        <f>L17*N17</f>
        <v>0</v>
      </c>
      <c r="Q17" s="69"/>
      <c r="R17" s="22">
        <f>Q16*G16*F16*I16</f>
        <v>0</v>
      </c>
      <c r="S17" s="22">
        <f>K17*F17*G17*Q17</f>
        <v>0</v>
      </c>
      <c r="T17" s="23">
        <f>R17*L17</f>
        <v>0</v>
      </c>
      <c r="U17" s="69"/>
      <c r="V17" s="22">
        <f>U17*I17*G17*F17</f>
        <v>0</v>
      </c>
      <c r="W17" s="22">
        <f>U17*K17*G17*F17</f>
        <v>0</v>
      </c>
      <c r="X17" s="23">
        <f>V17*L17</f>
        <v>0</v>
      </c>
      <c r="Y17" s="21">
        <f t="shared" si="1"/>
        <v>0</v>
      </c>
      <c r="Z17" s="22">
        <f t="shared" si="1"/>
        <v>0</v>
      </c>
      <c r="AA17" s="22">
        <f t="shared" si="1"/>
        <v>0</v>
      </c>
      <c r="AB17" s="23">
        <f t="shared" si="1"/>
        <v>0</v>
      </c>
      <c r="AC17" s="69">
        <v>30</v>
      </c>
      <c r="AD17" s="22">
        <f>AC17*I17*G17*F17</f>
        <v>660</v>
      </c>
      <c r="AE17" s="22">
        <f>AC17*K17*F17*G17</f>
        <v>15000</v>
      </c>
      <c r="AF17" s="23">
        <f>AD17*L17</f>
        <v>0</v>
      </c>
      <c r="AG17" s="69">
        <v>31</v>
      </c>
      <c r="AH17" s="22">
        <f>AG17*F17*G17*I17</f>
        <v>682</v>
      </c>
      <c r="AI17" s="22">
        <f t="shared" si="7"/>
        <v>15500</v>
      </c>
      <c r="AJ17" s="23">
        <f>AH17*L17</f>
        <v>0</v>
      </c>
      <c r="AK17" s="69">
        <v>30</v>
      </c>
      <c r="AL17" s="22">
        <f>AK17*F17*G17*I17</f>
        <v>660</v>
      </c>
      <c r="AM17" s="22">
        <f t="shared" si="8"/>
        <v>15000</v>
      </c>
      <c r="AN17" s="23">
        <f>L17*AL17</f>
        <v>0</v>
      </c>
      <c r="AO17" s="21">
        <f>AC17+AG17+AK17</f>
        <v>91</v>
      </c>
      <c r="AP17" s="22">
        <f t="shared" ref="AP17" si="22">AD17+AH17+AL17</f>
        <v>2002</v>
      </c>
      <c r="AQ17" s="22">
        <f t="shared" ref="AQ17" si="23">AE17+AI17+AM17</f>
        <v>45500</v>
      </c>
      <c r="AR17" s="23">
        <f>AF17+AJ17+AN17</f>
        <v>0</v>
      </c>
      <c r="AS17" s="69">
        <v>31</v>
      </c>
      <c r="AT17" s="22">
        <f>AS17*F17*G17*I17</f>
        <v>682</v>
      </c>
      <c r="AU17" s="22"/>
      <c r="AV17" s="23">
        <f>L17*AT17</f>
        <v>0</v>
      </c>
      <c r="AW17" s="69">
        <v>31</v>
      </c>
      <c r="AX17" s="22">
        <f>AW17*F17*G17*I17</f>
        <v>682</v>
      </c>
      <c r="AY17" s="22"/>
      <c r="AZ17" s="23">
        <f>AX17*L17</f>
        <v>0</v>
      </c>
      <c r="BA17" s="69">
        <v>30</v>
      </c>
      <c r="BB17" s="22">
        <f>BA17*F17*G17*I17</f>
        <v>660</v>
      </c>
      <c r="BC17" s="22"/>
      <c r="BD17" s="23">
        <f>BB17*L17</f>
        <v>0</v>
      </c>
      <c r="BE17" s="21">
        <f t="shared" ref="BE17" si="24">AS17+AW17+BA17</f>
        <v>92</v>
      </c>
      <c r="BF17" s="22">
        <f t="shared" ref="BF17" si="25">AT17+AX17+BB17</f>
        <v>2024</v>
      </c>
      <c r="BG17" s="22">
        <f t="shared" ref="BG17" si="26">AU17+AY17+BC17</f>
        <v>0</v>
      </c>
      <c r="BH17" s="23">
        <f t="shared" ref="BH17" si="27">AV17+AZ17+BD17</f>
        <v>0</v>
      </c>
      <c r="BI17" s="69">
        <v>30</v>
      </c>
      <c r="BJ17" s="22">
        <f>BI17*F17*G17*I17</f>
        <v>660</v>
      </c>
      <c r="BK17" s="22"/>
      <c r="BL17" s="23">
        <f>BJ17*L17</f>
        <v>0</v>
      </c>
      <c r="BM17" s="69">
        <v>30</v>
      </c>
      <c r="BN17" s="22">
        <f>BM17*F17*G17*I17</f>
        <v>660</v>
      </c>
      <c r="BO17" s="22"/>
      <c r="BP17" s="23">
        <f>BN17*L17</f>
        <v>0</v>
      </c>
      <c r="BQ17" s="69">
        <v>20</v>
      </c>
      <c r="BR17" s="22">
        <f>BQ17*F17*G17*I17</f>
        <v>440</v>
      </c>
      <c r="BS17" s="22"/>
      <c r="BT17" s="23">
        <f>BR17*L17</f>
        <v>0</v>
      </c>
      <c r="BU17" s="21">
        <f t="shared" ref="BU17" si="28">BI17+BM17+BQ17</f>
        <v>80</v>
      </c>
      <c r="BV17" s="22">
        <f t="shared" ref="BV17" si="29">BJ17+BN17+BR17</f>
        <v>1760</v>
      </c>
      <c r="BW17" s="22">
        <f t="shared" ref="BW17" si="30">BK17+BO17+BS17</f>
        <v>0</v>
      </c>
      <c r="BX17" s="23">
        <f t="shared" ref="BX17" si="31">BL17+BP17+BT17</f>
        <v>0</v>
      </c>
      <c r="BY17" s="21">
        <f t="shared" ref="BY17" si="32">BF17+BV17+Z17+AP17</f>
        <v>5786</v>
      </c>
      <c r="BZ17" s="21">
        <f t="shared" ref="BZ17" si="33">BG17+BW17+AQ17+AA17</f>
        <v>45500</v>
      </c>
      <c r="CA17" s="20">
        <f t="shared" ref="CA17" si="34">BH17+BX17+AB17+AR17</f>
        <v>0</v>
      </c>
    </row>
    <row r="18" spans="1:79" s="11" customFormat="1" x14ac:dyDescent="0.2">
      <c r="A18" s="5"/>
      <c r="B18" s="26" t="s">
        <v>27</v>
      </c>
      <c r="C18" s="5"/>
      <c r="D18" s="10"/>
      <c r="E18" s="10"/>
      <c r="F18" s="10"/>
      <c r="G18" s="10"/>
      <c r="H18" s="10"/>
      <c r="I18" s="10"/>
      <c r="J18" s="10"/>
      <c r="K18" s="5"/>
      <c r="L18" s="6"/>
      <c r="M18" s="7"/>
      <c r="N18" s="8">
        <f>N15+N16+N17</f>
        <v>0</v>
      </c>
      <c r="O18" s="6"/>
      <c r="P18" s="6">
        <f>P17+P15+P16</f>
        <v>0</v>
      </c>
      <c r="Q18" s="6"/>
      <c r="R18" s="8">
        <f>R15+R16+R17</f>
        <v>0</v>
      </c>
      <c r="S18" s="6"/>
      <c r="T18" s="6">
        <f>T17+T15+T16</f>
        <v>0</v>
      </c>
      <c r="U18" s="6"/>
      <c r="V18" s="8">
        <f>V15+V16+V17</f>
        <v>0</v>
      </c>
      <c r="W18" s="6"/>
      <c r="X18" s="6">
        <f>X17+X15+X16</f>
        <v>0</v>
      </c>
      <c r="Y18" s="6"/>
      <c r="Z18" s="8">
        <f>Z15+Z16+Z17</f>
        <v>0</v>
      </c>
      <c r="AA18" s="6"/>
      <c r="AB18" s="6">
        <f>AB17+AB15+AB16</f>
        <v>0</v>
      </c>
      <c r="AC18" s="6"/>
      <c r="AD18" s="8">
        <f>AD15+AD16+AD17</f>
        <v>2640</v>
      </c>
      <c r="AE18" s="6"/>
      <c r="AF18" s="6">
        <f>AF17+AF15+AF16</f>
        <v>0</v>
      </c>
      <c r="AG18" s="6"/>
      <c r="AH18" s="8">
        <f>AH15+AH16+AH17</f>
        <v>2728</v>
      </c>
      <c r="AI18" s="6"/>
      <c r="AJ18" s="6">
        <f>AJ17+AJ15+AJ16</f>
        <v>0</v>
      </c>
      <c r="AK18" s="6"/>
      <c r="AL18" s="8">
        <f>AL15+AL16+AL17</f>
        <v>2640</v>
      </c>
      <c r="AM18" s="6"/>
      <c r="AN18" s="6">
        <f>AN17+AN15+AN16</f>
        <v>0</v>
      </c>
      <c r="AO18" s="6"/>
      <c r="AP18" s="8">
        <f>AP15+AP16+AP17</f>
        <v>8008</v>
      </c>
      <c r="AQ18" s="6"/>
      <c r="AR18" s="6">
        <f>AR17+AR15+AR16</f>
        <v>0</v>
      </c>
      <c r="AS18" s="6"/>
      <c r="AT18" s="8">
        <f>AT15+AT16+AT17</f>
        <v>2728</v>
      </c>
      <c r="AU18" s="6"/>
      <c r="AV18" s="6">
        <f>AV17+AV15+AV16</f>
        <v>0</v>
      </c>
      <c r="AW18" s="6"/>
      <c r="AX18" s="8">
        <f>AX15+AX16+AX17</f>
        <v>2728</v>
      </c>
      <c r="AY18" s="6"/>
      <c r="AZ18" s="6">
        <f>AZ17+AZ15+AZ16</f>
        <v>0</v>
      </c>
      <c r="BA18" s="6"/>
      <c r="BB18" s="8">
        <f>BB15+BB16+BB17</f>
        <v>2640</v>
      </c>
      <c r="BC18" s="6"/>
      <c r="BD18" s="6">
        <f>BD17+BD15+BD16</f>
        <v>0</v>
      </c>
      <c r="BE18" s="6"/>
      <c r="BF18" s="8">
        <f>BF15+BF16+BF17</f>
        <v>8096</v>
      </c>
      <c r="BG18" s="6"/>
      <c r="BH18" s="6">
        <f>BH17+BH15+BH16</f>
        <v>0</v>
      </c>
      <c r="BI18" s="6"/>
      <c r="BJ18" s="8">
        <f>BJ15+BJ16+BJ17</f>
        <v>2684</v>
      </c>
      <c r="BK18" s="6"/>
      <c r="BL18" s="6">
        <f>BL17+BL15+BL16</f>
        <v>0</v>
      </c>
      <c r="BM18" s="6"/>
      <c r="BN18" s="8">
        <f>BN15+BN16+BN17</f>
        <v>2640</v>
      </c>
      <c r="BO18" s="6"/>
      <c r="BP18" s="6">
        <f>BP17+BP15+BP16</f>
        <v>0</v>
      </c>
      <c r="BQ18" s="6"/>
      <c r="BR18" s="8">
        <f>BR15+BR16+BR17</f>
        <v>2244</v>
      </c>
      <c r="BS18" s="6"/>
      <c r="BT18" s="6">
        <f>BT17+BT15+BT16</f>
        <v>0</v>
      </c>
      <c r="BU18" s="6"/>
      <c r="BV18" s="8">
        <f>BV15+BV16+BV17</f>
        <v>7568</v>
      </c>
      <c r="BW18" s="6"/>
      <c r="BX18" s="6">
        <f>BX17+BX15+BX16</f>
        <v>0</v>
      </c>
      <c r="BY18" s="8">
        <f>BY15+BY16+BY17</f>
        <v>23672</v>
      </c>
      <c r="BZ18" s="6"/>
      <c r="CA18" s="6">
        <f>CA17+CA15+CA16</f>
        <v>0</v>
      </c>
    </row>
    <row r="19" spans="1:79" x14ac:dyDescent="0.2">
      <c r="CA19" s="71">
        <f>CA12+CA18</f>
        <v>0</v>
      </c>
    </row>
    <row r="20" spans="1:79" s="46" customFormat="1" ht="15" customHeight="1" x14ac:dyDescent="0.2"/>
    <row r="21" spans="1:79" s="46" customFormat="1" ht="15" customHeight="1" x14ac:dyDescent="0.25">
      <c r="A21" s="79" t="s">
        <v>34</v>
      </c>
      <c r="B21" s="79"/>
      <c r="C21" s="80"/>
      <c r="D21" s="80"/>
      <c r="E21" s="47"/>
      <c r="F21" s="47"/>
      <c r="G21" s="47"/>
      <c r="H21" s="47"/>
      <c r="I21" s="47"/>
      <c r="J21" s="47"/>
      <c r="K21" s="47"/>
      <c r="L21" s="47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79" s="46" customFormat="1" ht="15" customHeight="1" x14ac:dyDescent="0.2">
      <c r="A22" s="49" t="s">
        <v>35</v>
      </c>
      <c r="B22" s="95" t="s">
        <v>36</v>
      </c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66"/>
      <c r="BY22" s="72"/>
      <c r="CA22" s="72"/>
    </row>
    <row r="23" spans="1:79" s="46" customFormat="1" ht="15" customHeight="1" x14ac:dyDescent="0.2">
      <c r="A23" s="49"/>
      <c r="B23" s="75" t="s">
        <v>49</v>
      </c>
      <c r="C23" s="75"/>
      <c r="D23" s="75"/>
      <c r="E23" s="75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79" s="46" customFormat="1" ht="34.5" customHeight="1" x14ac:dyDescent="0.2">
      <c r="A24" s="49" t="s">
        <v>37</v>
      </c>
      <c r="B24" s="76" t="s">
        <v>74</v>
      </c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</row>
    <row r="25" spans="1:79" s="46" customFormat="1" ht="48" customHeight="1" x14ac:dyDescent="0.2">
      <c r="A25" s="49" t="s">
        <v>38</v>
      </c>
      <c r="B25" s="76" t="s">
        <v>75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</row>
    <row r="26" spans="1:79" s="46" customFormat="1" ht="15" customHeight="1" x14ac:dyDescent="0.2">
      <c r="A26" s="49" t="s">
        <v>39</v>
      </c>
      <c r="B26" s="76" t="s">
        <v>58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</row>
    <row r="27" spans="1:79" s="46" customFormat="1" ht="17.25" customHeight="1" x14ac:dyDescent="0.2">
      <c r="A27" s="49" t="s">
        <v>41</v>
      </c>
      <c r="B27" s="76" t="s">
        <v>53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</row>
    <row r="28" spans="1:79" s="46" customFormat="1" ht="18.75" customHeight="1" x14ac:dyDescent="0.2">
      <c r="A28" s="49" t="s">
        <v>43</v>
      </c>
      <c r="B28" s="76" t="s">
        <v>54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</row>
    <row r="29" spans="1:79" s="46" customFormat="1" ht="18" customHeight="1" x14ac:dyDescent="0.2">
      <c r="A29" s="49" t="s">
        <v>45</v>
      </c>
      <c r="B29" s="75" t="s">
        <v>59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BX29" s="65"/>
    </row>
    <row r="30" spans="1:79" s="46" customFormat="1" ht="17.25" customHeight="1" x14ac:dyDescent="0.2">
      <c r="A30" s="49" t="s">
        <v>47</v>
      </c>
      <c r="B30" s="75" t="s">
        <v>40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</row>
    <row r="31" spans="1:79" s="46" customFormat="1" ht="15" customHeight="1" x14ac:dyDescent="0.2">
      <c r="A31" s="49" t="s">
        <v>55</v>
      </c>
      <c r="B31" s="75" t="s">
        <v>42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</row>
    <row r="32" spans="1:79" s="46" customFormat="1" ht="14.25" customHeight="1" x14ac:dyDescent="0.2">
      <c r="A32" s="49" t="s">
        <v>56</v>
      </c>
      <c r="B32" s="75" t="s">
        <v>44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</row>
    <row r="33" spans="1:83" s="46" customFormat="1" ht="35.25" customHeight="1" x14ac:dyDescent="0.3">
      <c r="A33" s="49" t="s">
        <v>57</v>
      </c>
      <c r="B33" s="75" t="s">
        <v>46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50"/>
      <c r="T33" s="52"/>
      <c r="U33" s="53"/>
      <c r="V33" s="53"/>
      <c r="W33" s="53"/>
      <c r="X33" s="53"/>
      <c r="Y33" s="74"/>
      <c r="Z33" s="74"/>
      <c r="AA33" s="74"/>
      <c r="AB33" s="74"/>
      <c r="AC33" s="74"/>
      <c r="AD33" s="74"/>
      <c r="AE33" s="74"/>
      <c r="AF33" s="74"/>
      <c r="AG33" s="54"/>
      <c r="AH33" s="54"/>
      <c r="AI33" s="54"/>
      <c r="AJ33" s="54"/>
      <c r="AK33" s="54"/>
      <c r="AL33" s="55"/>
      <c r="AM33" s="55"/>
    </row>
    <row r="34" spans="1:83" s="46" customFormat="1" ht="15.95" customHeight="1" x14ac:dyDescent="0.3">
      <c r="A34" s="49" t="s">
        <v>72</v>
      </c>
      <c r="B34" s="75" t="s">
        <v>48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56"/>
      <c r="R34" s="52"/>
      <c r="S34" s="52"/>
      <c r="T34" s="52"/>
      <c r="U34" s="53"/>
      <c r="V34" s="53"/>
      <c r="W34" s="53"/>
      <c r="X34" s="53"/>
      <c r="Y34" s="74"/>
      <c r="Z34" s="74"/>
      <c r="AA34" s="74"/>
      <c r="AB34" s="74"/>
      <c r="AC34" s="74"/>
      <c r="AD34" s="74"/>
      <c r="AE34" s="74"/>
      <c r="AF34" s="74"/>
      <c r="AG34" s="54"/>
      <c r="AH34" s="54"/>
      <c r="AI34" s="54"/>
      <c r="AJ34" s="54"/>
      <c r="AK34" s="54"/>
      <c r="AL34" s="54"/>
      <c r="AM34" s="54"/>
    </row>
    <row r="35" spans="1:83" s="46" customFormat="1" ht="15" customHeight="1" x14ac:dyDescent="0.3">
      <c r="K35" s="57"/>
      <c r="R35" s="54"/>
      <c r="S35" s="54"/>
      <c r="T35" s="54"/>
      <c r="U35" s="54"/>
      <c r="V35" s="54"/>
      <c r="W35" s="54"/>
      <c r="X35" s="54"/>
      <c r="Y35" s="74"/>
      <c r="Z35" s="74"/>
      <c r="AA35" s="74"/>
      <c r="AB35" s="74"/>
      <c r="AC35" s="74"/>
      <c r="AD35" s="74"/>
      <c r="AE35" s="74"/>
      <c r="AF35" s="74"/>
      <c r="AG35" s="54"/>
      <c r="AH35" s="54"/>
      <c r="AI35" s="54"/>
      <c r="AJ35" s="54"/>
      <c r="AK35" s="54"/>
      <c r="AL35" s="55"/>
      <c r="AM35" s="55"/>
    </row>
    <row r="36" spans="1:83" s="46" customFormat="1" ht="18.75" customHeight="1" x14ac:dyDescent="0.3">
      <c r="A36" s="58" t="s">
        <v>82</v>
      </c>
      <c r="B36" s="58"/>
      <c r="C36" s="58"/>
      <c r="D36" s="61">
        <f>CA18+CA12</f>
        <v>0</v>
      </c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4"/>
      <c r="S36" s="54"/>
      <c r="T36" s="54"/>
      <c r="U36" s="54"/>
      <c r="V36" s="54"/>
      <c r="W36" s="54"/>
      <c r="X36" s="54"/>
      <c r="Y36" s="74"/>
      <c r="Z36" s="74"/>
      <c r="AA36" s="74"/>
      <c r="AB36" s="74"/>
      <c r="AC36" s="74"/>
      <c r="AD36" s="74"/>
      <c r="AE36" s="74"/>
      <c r="AF36" s="74"/>
      <c r="AG36" s="54"/>
      <c r="AH36" s="54"/>
      <c r="AI36" s="54"/>
      <c r="AJ36" s="54"/>
      <c r="AK36" s="54"/>
      <c r="AL36" s="55"/>
      <c r="AM36" s="55"/>
      <c r="AO36" s="60"/>
    </row>
    <row r="37" spans="1:83" ht="12.75" x14ac:dyDescent="0.2">
      <c r="BV37" s="1"/>
      <c r="BW37" s="1"/>
      <c r="BX37" s="4"/>
      <c r="CB37" s="4"/>
      <c r="CE37" s="4"/>
    </row>
    <row r="38" spans="1:83" ht="18.75" x14ac:dyDescent="0.2">
      <c r="D38" s="61"/>
    </row>
    <row r="39" spans="1:83" x14ac:dyDescent="0.2">
      <c r="B39" s="70"/>
      <c r="C39" s="70"/>
    </row>
    <row r="42" spans="1:83" ht="15.75" x14ac:dyDescent="0.25">
      <c r="E42" s="62" t="s">
        <v>50</v>
      </c>
      <c r="F42" s="62"/>
      <c r="G42" s="62"/>
      <c r="H42" s="62"/>
      <c r="I42" s="62"/>
      <c r="J42" s="62"/>
      <c r="K42" s="62"/>
      <c r="L42" s="62" t="s">
        <v>51</v>
      </c>
      <c r="M42" s="63"/>
      <c r="N42" s="62"/>
      <c r="O42" s="62"/>
      <c r="P42" s="62"/>
      <c r="Q42" s="63"/>
      <c r="R42" s="62"/>
      <c r="S42" s="62"/>
      <c r="T42" s="62"/>
      <c r="U42" s="63"/>
      <c r="V42" s="62"/>
      <c r="W42" s="62"/>
      <c r="X42" s="62"/>
      <c r="Y42" s="62"/>
      <c r="Z42" s="62"/>
      <c r="AA42" s="62"/>
      <c r="AB42" s="62"/>
      <c r="AC42" s="64"/>
      <c r="AD42" s="62"/>
      <c r="AE42" s="62"/>
      <c r="AF42" s="62"/>
      <c r="AG42" s="64"/>
      <c r="AH42" s="62"/>
      <c r="AI42" s="62"/>
      <c r="AJ42" s="62"/>
      <c r="AK42" s="64"/>
      <c r="AL42" s="62"/>
      <c r="AM42" s="62"/>
      <c r="AN42" s="62"/>
      <c r="AO42" s="62"/>
      <c r="AP42" s="62"/>
      <c r="AQ42" s="62"/>
      <c r="AR42" s="62"/>
      <c r="AS42" s="64"/>
      <c r="AT42" s="62"/>
      <c r="AU42" s="62"/>
      <c r="AV42" s="62"/>
      <c r="AW42" s="64"/>
      <c r="AX42" s="62"/>
      <c r="AY42" s="62"/>
      <c r="AZ42" s="62"/>
      <c r="BA42" s="64"/>
      <c r="BB42" s="62"/>
      <c r="BC42" s="62"/>
      <c r="BD42" s="62"/>
      <c r="BE42" s="62"/>
      <c r="BF42" s="62"/>
      <c r="BG42" s="62"/>
    </row>
  </sheetData>
  <mergeCells count="77">
    <mergeCell ref="B25:M25"/>
    <mergeCell ref="I9:I10"/>
    <mergeCell ref="J9:J10"/>
    <mergeCell ref="F13:F14"/>
    <mergeCell ref="G13:G14"/>
    <mergeCell ref="H13:H14"/>
    <mergeCell ref="I13:I14"/>
    <mergeCell ref="J13:J14"/>
    <mergeCell ref="K13:K14"/>
    <mergeCell ref="L13:L14"/>
    <mergeCell ref="M13:P13"/>
    <mergeCell ref="D9:D10"/>
    <mergeCell ref="K9:K10"/>
    <mergeCell ref="E9:E10"/>
    <mergeCell ref="B22:AD22"/>
    <mergeCell ref="B23:E23"/>
    <mergeCell ref="BY13:CA13"/>
    <mergeCell ref="AG13:AJ13"/>
    <mergeCell ref="AK13:AN13"/>
    <mergeCell ref="AO13:AR13"/>
    <mergeCell ref="AS13:AV13"/>
    <mergeCell ref="AW13:AZ13"/>
    <mergeCell ref="BA13:BD13"/>
    <mergeCell ref="BE13:BH13"/>
    <mergeCell ref="BI13:BL13"/>
    <mergeCell ref="BM13:BP13"/>
    <mergeCell ref="BQ13:BT13"/>
    <mergeCell ref="BU13:BX13"/>
    <mergeCell ref="B13:B14"/>
    <mergeCell ref="C13:C14"/>
    <mergeCell ref="D13:D14"/>
    <mergeCell ref="E13:E14"/>
    <mergeCell ref="Y13:AB13"/>
    <mergeCell ref="BY9:CA9"/>
    <mergeCell ref="AS9:AV9"/>
    <mergeCell ref="AO9:AR9"/>
    <mergeCell ref="BI9:BL9"/>
    <mergeCell ref="BM9:BP9"/>
    <mergeCell ref="BU9:BX9"/>
    <mergeCell ref="BQ9:BT9"/>
    <mergeCell ref="BA9:BD9"/>
    <mergeCell ref="AK9:AN9"/>
    <mergeCell ref="BE9:BH9"/>
    <mergeCell ref="AW9:AZ9"/>
    <mergeCell ref="F9:F10"/>
    <mergeCell ref="G9:G10"/>
    <mergeCell ref="H9:H10"/>
    <mergeCell ref="L9:L10"/>
    <mergeCell ref="AG9:AJ9"/>
    <mergeCell ref="M9:P9"/>
    <mergeCell ref="Q9:T9"/>
    <mergeCell ref="U9:X9"/>
    <mergeCell ref="B24:M24"/>
    <mergeCell ref="B29:AG29"/>
    <mergeCell ref="B9:B10"/>
    <mergeCell ref="C9:C10"/>
    <mergeCell ref="A21:B21"/>
    <mergeCell ref="C21:D21"/>
    <mergeCell ref="A9:A10"/>
    <mergeCell ref="B26:M26"/>
    <mergeCell ref="B27:M27"/>
    <mergeCell ref="B28:M28"/>
    <mergeCell ref="Y9:AB9"/>
    <mergeCell ref="AC9:AF9"/>
    <mergeCell ref="AC13:AF13"/>
    <mergeCell ref="Q13:T13"/>
    <mergeCell ref="U13:X13"/>
    <mergeCell ref="A13:A14"/>
    <mergeCell ref="Y35:AF35"/>
    <mergeCell ref="Y36:AF36"/>
    <mergeCell ref="B30:AG30"/>
    <mergeCell ref="B31:AG31"/>
    <mergeCell ref="B32:AG32"/>
    <mergeCell ref="B33:R33"/>
    <mergeCell ref="Y33:AF33"/>
    <mergeCell ref="B34:P34"/>
    <mergeCell ref="Y34:AF34"/>
  </mergeCells>
  <phoneticPr fontId="0" type="noConversion"/>
  <pageMargins left="0.19685039370078741" right="0.19685039370078741" top="0.59055118110236227" bottom="0.39370078740157483" header="0.51181102362204722" footer="0.51181102362204722"/>
  <pageSetup paperSize="9" scale="54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Владимирович Костицын</dc:creator>
  <cp:lastModifiedBy>Александр Сергеевич Масло</cp:lastModifiedBy>
  <cp:lastPrinted>2015-11-26T10:56:35Z</cp:lastPrinted>
  <dcterms:created xsi:type="dcterms:W3CDTF">2009-09-23T01:42:11Z</dcterms:created>
  <dcterms:modified xsi:type="dcterms:W3CDTF">2015-12-01T06:56:03Z</dcterms:modified>
</cp:coreProperties>
</file>