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7" sheetId="11" r:id="rId1"/>
    <sheet name="Пр 1 к форме 8.7" sheetId="4" r:id="rId2"/>
    <sheet name="Пр 2 к Форме 8.7" sheetId="3" r:id="rId3"/>
    <sheet name="пр 3 к ф8.7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8.7'!$8:$8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8.7'!$A$1:$M$26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5" i="11" l="1"/>
  <c r="V17" i="11"/>
  <c r="S17" i="11"/>
  <c r="M17" i="11"/>
  <c r="N17" i="11"/>
  <c r="L17" i="11"/>
  <c r="K17" i="11"/>
  <c r="J17" i="11"/>
  <c r="H17" i="11"/>
  <c r="G17" i="11"/>
  <c r="D48" i="11" s="1"/>
  <c r="F17" i="11"/>
  <c r="E16" i="11"/>
  <c r="I15" i="11"/>
  <c r="E15" i="11"/>
  <c r="E14" i="11"/>
  <c r="I13" i="11"/>
  <c r="E13" i="11"/>
  <c r="E17" i="11" s="1"/>
  <c r="B12" i="11"/>
  <c r="R17" i="11" l="1"/>
  <c r="D40" i="11" s="1"/>
  <c r="D47" i="11"/>
  <c r="I17" i="11"/>
  <c r="T17" i="11" s="1"/>
  <c r="E19" i="11"/>
  <c r="U17" i="11"/>
  <c r="W17" i="11" s="1"/>
  <c r="E21" i="11" l="1"/>
  <c r="X17" i="11"/>
  <c r="E26" i="11" l="1"/>
  <c r="Y29" i="11" l="1"/>
  <c r="Y30" i="11" l="1"/>
  <c r="Y31" i="11" s="1"/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<sst xmlns="http://schemas.openxmlformats.org/spreadsheetml/2006/main" count="183" uniqueCount="148">
  <si>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</si>
  <si>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</si>
  <si>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</si>
  <si>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</si>
  <si>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</si>
  <si>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</si>
  <si>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</si>
  <si>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</si>
  <si>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</si>
  <si>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</si>
  <si>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</si>
  <si>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</si>
  <si>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</si>
  <si>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</si>
  <si>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</si>
  <si>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</si>
  <si>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</si>
  <si>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</si>
  <si>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</si>
  <si>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</si>
  <si>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</si>
  <si>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</si>
  <si>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</si>
  <si>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</si>
  <si>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</si>
  <si>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</si>
  <si>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</si>
  <si>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</si>
  <si>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</si>
  <si>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</si>
  <si>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</si>
  <si>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</si>
  <si>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</si>
  <si>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</si>
  <si>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</si>
  <si>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</si>
  <si>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</si>
  <si>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</si>
  <si>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</si>
  <si>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</si>
  <si>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</si>
  <si>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</si>
  <si>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</si>
  <si>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</si>
  <si>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</si>
  <si>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</si>
  <si>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</si>
  <si>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</si>
  <si>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</si>
  <si>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</si>
  <si>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</si>
  <si>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</si>
  <si>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</si>
  <si>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</si>
  <si>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</si>
  <si>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</si>
  <si>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</si>
  <si>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</si>
  <si>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</si>
  <si>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</si>
  <si>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</si>
  <si>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</si>
  <si>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</si>
  <si>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</si>
  <si>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</si>
  <si>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</si>
  <si>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</si>
  <si>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</si>
  <si>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</si>
  <si>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</si>
  <si>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</si>
  <si>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</si>
  <si>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</si>
  <si>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</si>
  <si>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</si>
  <si>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</si>
  <si>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</si>
  <si>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</si>
  <si>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</si>
  <si>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</si>
  <si>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</si>
  <si>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</si>
  <si>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</si>
  <si>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</si>
  <si>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</si>
  <si>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</si>
  <si>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</si>
  <si>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</si>
  <si>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</si>
  <si>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</si>
  <si>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</si>
  <si>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</si>
  <si>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</si>
  <si>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</si>
  <si>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</si>
  <si>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</si>
  <si>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</si>
  <si>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</si>
  <si>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</si>
  <si>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</si>
  <si>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</si>
  <si>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</si>
  <si>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</si>
  <si>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</si>
  <si>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</si>
  <si>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</si>
  <si>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</si>
  <si>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</si>
  <si>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</si>
  <si>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</si>
  <si>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</si>
  <si>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</si>
  <si>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</si>
  <si>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</si>
  <si>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</si>
  <si>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</si>
  <si>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</si>
  <si>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</si>
  <si>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</si>
  <si>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</si>
  <si>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</si>
  <si>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</si>
  <si>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</si>
  <si>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</si>
  <si>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</si>
  <si>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</si>
  <si>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</si>
  <si>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</si>
  <si>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</si>
  <si>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</si>
  <si>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</si>
  <si>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</si>
  <si>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 Ватинского месторождения нефти. Куст скважин № 260.</t>
  </si>
  <si>
    <t>протяженность</t>
  </si>
  <si>
    <t>км</t>
  </si>
  <si>
    <t>Линейный тракт</t>
  </si>
  <si>
    <t>Приложение №2 к форме 8 .7</t>
  </si>
  <si>
    <t>Приложение № 3 к форме 8.7</t>
  </si>
  <si>
    <t>Приложение №1 к форме 8 .7</t>
  </si>
  <si>
    <t>Нефтегазопровод к.260- т. вр. в н/сб к.95</t>
  </si>
  <si>
    <t>02-22-01</t>
  </si>
  <si>
    <t>02-22-02</t>
  </si>
  <si>
    <t>Ограждение узла № 1</t>
  </si>
  <si>
    <t>02-22-03</t>
  </si>
  <si>
    <t>Общеплощадочные материалы узла 1</t>
  </si>
  <si>
    <t>949/2015</t>
  </si>
  <si>
    <t>Вырубка просеки</t>
  </si>
  <si>
    <t>Форма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</si>
</sst>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27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75" fillId="0" borderId="97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49" fontId="75" fillId="0" borderId="7" xfId="1" quotePrefix="1" applyNumberFormat="1" applyFont="1" applyFill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58"/>
  <sheetViews>
    <sheetView topLeftCell="A8" zoomScale="70" zoomScaleNormal="70" workbookViewId="0">
      <selection sqref="A1:Y5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3" t="s">
        <v>147</v>
      </c>
      <c r="Y1" s="343"/>
    </row>
    <row r="2" spans="1:27" ht="15.75" x14ac:dyDescent="0.25">
      <c r="A2" s="125"/>
      <c r="X2" s="336"/>
      <c r="Y2" s="336"/>
    </row>
    <row r="3" spans="1:27" x14ac:dyDescent="0.2">
      <c r="A3" s="344" t="s">
        <v>63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</row>
    <row r="4" spans="1:27" x14ac:dyDescent="0.2">
      <c r="A4" s="343" t="s">
        <v>64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</row>
    <row r="5" spans="1:27" ht="14.25" x14ac:dyDescent="0.2">
      <c r="A5" s="2" t="s">
        <v>65</v>
      </c>
      <c r="C5" s="318"/>
      <c r="D5" s="318"/>
      <c r="E5" s="318"/>
      <c r="F5" s="318"/>
      <c r="G5" s="318"/>
      <c r="H5" s="318"/>
      <c r="I5" s="294"/>
      <c r="J5" s="318"/>
      <c r="K5" s="318"/>
      <c r="L5" s="318"/>
      <c r="M5" s="294" t="s">
        <v>132</v>
      </c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</row>
    <row r="6" spans="1:27" ht="14.25" x14ac:dyDescent="0.2">
      <c r="A6" s="2" t="s">
        <v>66</v>
      </c>
      <c r="B6" s="319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294" t="s">
        <v>139</v>
      </c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4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 t="s">
        <v>133</v>
      </c>
      <c r="C8" s="129"/>
      <c r="D8" s="129"/>
      <c r="E8" s="337">
        <v>0.73299999999999998</v>
      </c>
      <c r="F8" s="130" t="s">
        <v>134</v>
      </c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</row>
    <row r="9" spans="1:27" ht="12.75" customHeight="1" x14ac:dyDescent="0.2">
      <c r="A9" s="345" t="s">
        <v>67</v>
      </c>
      <c r="B9" s="348" t="s">
        <v>68</v>
      </c>
      <c r="C9" s="351" t="s">
        <v>69</v>
      </c>
      <c r="D9" s="354" t="s">
        <v>62</v>
      </c>
      <c r="E9" s="357" t="s">
        <v>70</v>
      </c>
      <c r="F9" s="358"/>
      <c r="G9" s="358"/>
      <c r="H9" s="358"/>
      <c r="I9" s="358"/>
      <c r="J9" s="358"/>
      <c r="K9" s="358"/>
      <c r="L9" s="358"/>
      <c r="M9" s="359" t="s">
        <v>71</v>
      </c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1"/>
    </row>
    <row r="10" spans="1:27" ht="12.75" customHeight="1" x14ac:dyDescent="0.2">
      <c r="A10" s="346"/>
      <c r="B10" s="349"/>
      <c r="C10" s="352"/>
      <c r="D10" s="355"/>
      <c r="E10" s="352" t="s">
        <v>72</v>
      </c>
      <c r="F10" s="368" t="s">
        <v>73</v>
      </c>
      <c r="G10" s="369"/>
      <c r="H10" s="369"/>
      <c r="I10" s="369"/>
      <c r="J10" s="369"/>
      <c r="K10" s="369"/>
      <c r="L10" s="369"/>
      <c r="M10" s="370" t="s">
        <v>74</v>
      </c>
      <c r="N10" s="372" t="s">
        <v>75</v>
      </c>
      <c r="O10" s="372"/>
      <c r="P10" s="372" t="s">
        <v>76</v>
      </c>
      <c r="Q10" s="372"/>
      <c r="R10" s="373" t="s">
        <v>77</v>
      </c>
      <c r="S10" s="366" t="s">
        <v>78</v>
      </c>
      <c r="T10" s="373" t="s">
        <v>79</v>
      </c>
      <c r="U10" s="362" t="s">
        <v>80</v>
      </c>
      <c r="V10" s="366" t="s">
        <v>81</v>
      </c>
      <c r="W10" s="362" t="s">
        <v>82</v>
      </c>
      <c r="X10" s="362" t="s">
        <v>57</v>
      </c>
      <c r="Y10" s="364" t="s">
        <v>83</v>
      </c>
    </row>
    <row r="11" spans="1:27" ht="75.75" customHeight="1" thickBot="1" x14ac:dyDescent="0.25">
      <c r="A11" s="347"/>
      <c r="B11" s="350"/>
      <c r="C11" s="353"/>
      <c r="D11" s="356"/>
      <c r="E11" s="353"/>
      <c r="F11" s="338" t="s">
        <v>84</v>
      </c>
      <c r="G11" s="338" t="s">
        <v>85</v>
      </c>
      <c r="H11" s="338" t="s">
        <v>86</v>
      </c>
      <c r="I11" s="338" t="s">
        <v>87</v>
      </c>
      <c r="J11" s="338" t="s">
        <v>88</v>
      </c>
      <c r="K11" s="338" t="s">
        <v>82</v>
      </c>
      <c r="L11" s="131" t="s">
        <v>57</v>
      </c>
      <c r="M11" s="371"/>
      <c r="N11" s="132" t="s">
        <v>89</v>
      </c>
      <c r="O11" s="133" t="s">
        <v>90</v>
      </c>
      <c r="P11" s="132" t="s">
        <v>89</v>
      </c>
      <c r="Q11" s="133" t="s">
        <v>90</v>
      </c>
      <c r="R11" s="374"/>
      <c r="S11" s="367"/>
      <c r="T11" s="374"/>
      <c r="U11" s="363"/>
      <c r="V11" s="367"/>
      <c r="W11" s="363"/>
      <c r="X11" s="363"/>
      <c r="Y11" s="365"/>
    </row>
    <row r="12" spans="1:27" s="336" customFormat="1" ht="13.5" thickBot="1" x14ac:dyDescent="0.25">
      <c r="A12" s="320">
        <v>1</v>
      </c>
      <c r="B12" s="321">
        <f>A12+1</f>
        <v>2</v>
      </c>
      <c r="C12" s="321">
        <v>3</v>
      </c>
      <c r="D12" s="321">
        <v>4</v>
      </c>
      <c r="E12" s="321">
        <v>5</v>
      </c>
      <c r="F12" s="322">
        <v>6</v>
      </c>
      <c r="G12" s="322">
        <v>7</v>
      </c>
      <c r="H12" s="322">
        <v>8</v>
      </c>
      <c r="I12" s="322">
        <v>9</v>
      </c>
      <c r="J12" s="322">
        <v>10</v>
      </c>
      <c r="K12" s="322">
        <v>11</v>
      </c>
      <c r="L12" s="323">
        <v>12</v>
      </c>
      <c r="M12" s="324">
        <v>13</v>
      </c>
      <c r="N12" s="325">
        <v>14</v>
      </c>
      <c r="O12" s="325">
        <v>15</v>
      </c>
      <c r="P12" s="325">
        <v>16</v>
      </c>
      <c r="Q12" s="326">
        <v>17</v>
      </c>
      <c r="R12" s="324">
        <v>18</v>
      </c>
      <c r="S12" s="324">
        <v>19</v>
      </c>
      <c r="T12" s="321">
        <v>20</v>
      </c>
      <c r="U12" s="321">
        <v>21</v>
      </c>
      <c r="V12" s="321">
        <v>22</v>
      </c>
      <c r="W12" s="321">
        <v>23</v>
      </c>
      <c r="X12" s="326">
        <v>24</v>
      </c>
      <c r="Y12" s="327">
        <v>25</v>
      </c>
    </row>
    <row r="13" spans="1:27" ht="24.75" customHeight="1" x14ac:dyDescent="0.2">
      <c r="A13" s="328" t="s">
        <v>140</v>
      </c>
      <c r="B13" s="329" t="s">
        <v>135</v>
      </c>
      <c r="C13" s="329"/>
      <c r="D13" s="329"/>
      <c r="E13" s="295">
        <f t="shared" ref="E13:E16" si="0">F13+G13+H13+K13+L13</f>
        <v>905854</v>
      </c>
      <c r="F13" s="295">
        <v>583911</v>
      </c>
      <c r="G13" s="295">
        <v>45449</v>
      </c>
      <c r="H13" s="295">
        <v>162579</v>
      </c>
      <c r="I13" s="295">
        <f>553+159</f>
        <v>712</v>
      </c>
      <c r="J13" s="295">
        <v>21028</v>
      </c>
      <c r="K13" s="295">
        <v>74490</v>
      </c>
      <c r="L13" s="295">
        <v>39425</v>
      </c>
      <c r="M13" s="295"/>
      <c r="N13" s="295"/>
      <c r="O13" s="295"/>
      <c r="P13" s="295"/>
      <c r="Q13" s="295"/>
      <c r="R13" s="295"/>
      <c r="S13" s="296">
        <v>1367.97</v>
      </c>
      <c r="T13" s="295"/>
      <c r="U13" s="295"/>
      <c r="V13" s="296">
        <v>510.64</v>
      </c>
      <c r="W13" s="295"/>
      <c r="X13" s="295"/>
      <c r="Y13" s="330"/>
      <c r="AA13" s="142"/>
    </row>
    <row r="14" spans="1:27" ht="24.75" customHeight="1" x14ac:dyDescent="0.2">
      <c r="A14" s="281" t="s">
        <v>141</v>
      </c>
      <c r="B14" s="282" t="s">
        <v>142</v>
      </c>
      <c r="C14" s="282"/>
      <c r="D14" s="282"/>
      <c r="E14" s="283">
        <f t="shared" si="0"/>
        <v>52804</v>
      </c>
      <c r="F14" s="283">
        <v>12404</v>
      </c>
      <c r="G14" s="283">
        <v>5524</v>
      </c>
      <c r="H14" s="283">
        <v>18830</v>
      </c>
      <c r="I14" s="283"/>
      <c r="J14" s="283">
        <v>1980</v>
      </c>
      <c r="K14" s="283">
        <v>10050</v>
      </c>
      <c r="L14" s="283">
        <v>5996</v>
      </c>
      <c r="M14" s="283"/>
      <c r="N14" s="283"/>
      <c r="O14" s="283"/>
      <c r="P14" s="283"/>
      <c r="Q14" s="283"/>
      <c r="R14" s="283"/>
      <c r="S14" s="284">
        <v>188.2</v>
      </c>
      <c r="T14" s="283"/>
      <c r="U14" s="283"/>
      <c r="V14" s="284">
        <v>42.47</v>
      </c>
      <c r="W14" s="283"/>
      <c r="X14" s="283"/>
      <c r="Y14" s="331"/>
      <c r="AA14" s="142"/>
    </row>
    <row r="15" spans="1:27" ht="24.75" customHeight="1" x14ac:dyDescent="0.2">
      <c r="A15" s="335" t="s">
        <v>143</v>
      </c>
      <c r="B15" s="282" t="s">
        <v>144</v>
      </c>
      <c r="C15" s="282"/>
      <c r="D15" s="282"/>
      <c r="E15" s="283">
        <f t="shared" si="0"/>
        <v>247999</v>
      </c>
      <c r="F15" s="283">
        <v>193066</v>
      </c>
      <c r="G15" s="283">
        <v>16154</v>
      </c>
      <c r="H15" s="283">
        <v>11505</v>
      </c>
      <c r="I15" s="283">
        <f>1241+382</f>
        <v>1623</v>
      </c>
      <c r="J15" s="283">
        <v>1874</v>
      </c>
      <c r="K15" s="283">
        <v>17355</v>
      </c>
      <c r="L15" s="283">
        <v>9919</v>
      </c>
      <c r="M15" s="283"/>
      <c r="N15" s="283"/>
      <c r="O15" s="283"/>
      <c r="P15" s="283"/>
      <c r="Q15" s="283"/>
      <c r="R15" s="283"/>
      <c r="S15" s="284">
        <v>626.08000000000004</v>
      </c>
      <c r="T15" s="283"/>
      <c r="U15" s="283"/>
      <c r="V15" s="284">
        <v>45.14</v>
      </c>
      <c r="W15" s="283"/>
      <c r="X15" s="283"/>
      <c r="Y15" s="331"/>
      <c r="AA15" s="142"/>
    </row>
    <row r="16" spans="1:27" ht="19.5" customHeight="1" thickBot="1" x14ac:dyDescent="0.25">
      <c r="A16" s="281" t="s">
        <v>145</v>
      </c>
      <c r="B16" s="282" t="s">
        <v>146</v>
      </c>
      <c r="C16" s="282"/>
      <c r="D16" s="282"/>
      <c r="E16" s="283">
        <f t="shared" si="0"/>
        <v>40911</v>
      </c>
      <c r="F16" s="283"/>
      <c r="G16" s="283">
        <v>7544</v>
      </c>
      <c r="H16" s="283">
        <v>18404</v>
      </c>
      <c r="I16" s="283"/>
      <c r="J16" s="283">
        <v>4016</v>
      </c>
      <c r="K16" s="283">
        <v>9749</v>
      </c>
      <c r="L16" s="283">
        <v>5214</v>
      </c>
      <c r="M16" s="283"/>
      <c r="N16" s="283"/>
      <c r="O16" s="283"/>
      <c r="P16" s="283"/>
      <c r="Q16" s="283"/>
      <c r="R16" s="283"/>
      <c r="S16" s="284">
        <v>290.64</v>
      </c>
      <c r="T16" s="283"/>
      <c r="U16" s="283"/>
      <c r="V16" s="284">
        <v>97.37</v>
      </c>
      <c r="W16" s="283"/>
      <c r="X16" s="283"/>
      <c r="Y16" s="331"/>
      <c r="AA16" s="142"/>
    </row>
    <row r="17" spans="1:254" ht="23.25" customHeight="1" thickBot="1" x14ac:dyDescent="0.25">
      <c r="A17" s="134"/>
      <c r="B17" s="135" t="s">
        <v>92</v>
      </c>
      <c r="C17" s="136"/>
      <c r="D17" s="137"/>
      <c r="E17" s="138">
        <f t="shared" ref="E17:L17" si="1">SUM(E13:E16)</f>
        <v>1247568</v>
      </c>
      <c r="F17" s="138">
        <f t="shared" si="1"/>
        <v>789381</v>
      </c>
      <c r="G17" s="138">
        <f t="shared" si="1"/>
        <v>74671</v>
      </c>
      <c r="H17" s="138">
        <f t="shared" si="1"/>
        <v>211318</v>
      </c>
      <c r="I17" s="138">
        <f t="shared" si="1"/>
        <v>2335</v>
      </c>
      <c r="J17" s="138">
        <f t="shared" si="1"/>
        <v>28898</v>
      </c>
      <c r="K17" s="138">
        <f t="shared" si="1"/>
        <v>111644</v>
      </c>
      <c r="L17" s="139">
        <f t="shared" si="1"/>
        <v>60554</v>
      </c>
      <c r="M17" s="285">
        <f>Q17+P17+O17+N17</f>
        <v>3029592</v>
      </c>
      <c r="N17" s="140">
        <f>SUM(N13:N16)</f>
        <v>0</v>
      </c>
      <c r="O17" s="140">
        <v>2044492</v>
      </c>
      <c r="P17" s="140">
        <v>0</v>
      </c>
      <c r="Q17" s="138">
        <v>985100</v>
      </c>
      <c r="R17" s="286">
        <f>G17*$D$41</f>
        <v>0</v>
      </c>
      <c r="S17" s="287">
        <f>SUM(S13:S16)</f>
        <v>2472.89</v>
      </c>
      <c r="T17" s="286">
        <f>(H17-I17)*$D$42</f>
        <v>0</v>
      </c>
      <c r="U17" s="288">
        <f>J17*$D$41</f>
        <v>0</v>
      </c>
      <c r="V17" s="287">
        <f>SUM(V13:V16)</f>
        <v>695.62</v>
      </c>
      <c r="W17" s="286">
        <f>(R17+U17)*$D$47</f>
        <v>0</v>
      </c>
      <c r="X17" s="286">
        <f>(R17+U17)*$D$48</f>
        <v>0</v>
      </c>
      <c r="Y17" s="141"/>
      <c r="Z17" s="142"/>
      <c r="AA17" s="142"/>
    </row>
    <row r="18" spans="1:254" ht="13.5" x14ac:dyDescent="0.2">
      <c r="A18" s="143" t="s">
        <v>93</v>
      </c>
      <c r="B18" s="144" t="s">
        <v>123</v>
      </c>
      <c r="C18" s="145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8"/>
      <c r="AA18" s="142"/>
    </row>
    <row r="19" spans="1:254" ht="13.5" thickBot="1" x14ac:dyDescent="0.25">
      <c r="A19" s="149"/>
      <c r="B19" s="150" t="s">
        <v>94</v>
      </c>
      <c r="C19" s="151"/>
      <c r="D19" s="152"/>
      <c r="E19" s="153">
        <f>E17+E18</f>
        <v>1247568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4"/>
      <c r="AA19" s="142"/>
    </row>
    <row r="20" spans="1:254" x14ac:dyDescent="0.2">
      <c r="A20" s="155"/>
      <c r="B20" s="156" t="s">
        <v>95</v>
      </c>
      <c r="C20" s="157"/>
      <c r="D20" s="158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60"/>
      <c r="T20" s="159"/>
      <c r="U20" s="159"/>
      <c r="V20" s="160"/>
      <c r="W20" s="159"/>
      <c r="X20" s="159"/>
      <c r="Y20" s="161"/>
      <c r="Z20" s="142"/>
      <c r="AA20" s="142"/>
    </row>
    <row r="21" spans="1:254" ht="13.5" x14ac:dyDescent="0.2">
      <c r="A21" s="149" t="s">
        <v>93</v>
      </c>
      <c r="B21" s="162" t="s">
        <v>96</v>
      </c>
      <c r="C21" s="163"/>
      <c r="D21" s="164"/>
      <c r="E21" s="165">
        <f>E19*D44</f>
        <v>79220.567999999999</v>
      </c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6"/>
      <c r="Z21" s="142"/>
      <c r="AA21" s="142"/>
    </row>
    <row r="22" spans="1:254" ht="38.25" x14ac:dyDescent="0.2">
      <c r="A22" s="149" t="s">
        <v>93</v>
      </c>
      <c r="B22" s="167" t="s">
        <v>97</v>
      </c>
      <c r="C22" s="168"/>
      <c r="D22" s="169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70"/>
      <c r="Z22" s="171"/>
      <c r="AA22" s="142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  <c r="HZ22" s="171"/>
      <c r="IA22" s="171"/>
      <c r="IB22" s="171"/>
      <c r="IC22" s="171"/>
      <c r="ID22" s="171"/>
      <c r="IE22" s="171"/>
      <c r="IF22" s="171"/>
      <c r="IG22" s="171"/>
      <c r="IH22" s="171"/>
      <c r="II22" s="171"/>
      <c r="IJ22" s="171"/>
      <c r="IK22" s="171"/>
      <c r="IL22" s="171"/>
      <c r="IM22" s="171"/>
      <c r="IN22" s="171"/>
      <c r="IO22" s="171"/>
      <c r="IP22" s="171"/>
      <c r="IQ22" s="171"/>
      <c r="IR22" s="171"/>
      <c r="IS22" s="171"/>
      <c r="IT22" s="171"/>
    </row>
    <row r="23" spans="1:254" ht="12.75" customHeight="1" x14ac:dyDescent="0.2">
      <c r="A23" s="149"/>
      <c r="B23" s="172" t="s">
        <v>98</v>
      </c>
      <c r="C23" s="173"/>
      <c r="D23" s="174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75"/>
      <c r="Z23" s="279"/>
      <c r="AA23" s="142"/>
    </row>
    <row r="24" spans="1:254" ht="12.75" customHeight="1" x14ac:dyDescent="0.2">
      <c r="A24" s="176"/>
      <c r="B24" s="177" t="s">
        <v>99</v>
      </c>
      <c r="C24" s="178"/>
      <c r="D24" s="179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6"/>
      <c r="AA24" s="142"/>
    </row>
    <row r="25" spans="1:254" ht="13.5" customHeight="1" x14ac:dyDescent="0.2">
      <c r="A25" s="149"/>
      <c r="B25" s="180" t="s">
        <v>100</v>
      </c>
      <c r="C25" s="181"/>
      <c r="D25" s="182"/>
      <c r="E25" s="165">
        <f>E21+E22+E23+E24</f>
        <v>79220.567999999999</v>
      </c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70"/>
    </row>
    <row r="26" spans="1:254" ht="13.5" thickBot="1" x14ac:dyDescent="0.25">
      <c r="A26" s="183"/>
      <c r="B26" s="184" t="s">
        <v>101</v>
      </c>
      <c r="C26" s="185"/>
      <c r="D26" s="186"/>
      <c r="E26" s="187">
        <f>E19+E25</f>
        <v>1326788.568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8"/>
    </row>
    <row r="27" spans="1:254" ht="13.5" x14ac:dyDescent="0.2">
      <c r="A27" s="143" t="s">
        <v>93</v>
      </c>
      <c r="B27" s="189" t="s">
        <v>102</v>
      </c>
      <c r="C27" s="190"/>
      <c r="D27" s="191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3"/>
      <c r="Y27" s="194"/>
    </row>
    <row r="28" spans="1:254" ht="13.5" thickBot="1" x14ac:dyDescent="0.25">
      <c r="A28" s="195"/>
      <c r="B28" s="196" t="s">
        <v>103</v>
      </c>
      <c r="C28" s="197"/>
      <c r="D28" s="198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200"/>
      <c r="Y28" s="201"/>
    </row>
    <row r="29" spans="1:254" x14ac:dyDescent="0.2">
      <c r="A29" s="202"/>
      <c r="B29" s="203" t="s">
        <v>104</v>
      </c>
      <c r="C29" s="204"/>
      <c r="D29" s="204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6">
        <f>Y28</f>
        <v>0</v>
      </c>
    </row>
    <row r="30" spans="1:254" x14ac:dyDescent="0.2">
      <c r="A30" s="207"/>
      <c r="B30" s="208" t="s">
        <v>105</v>
      </c>
      <c r="C30" s="209"/>
      <c r="D30" s="209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1"/>
      <c r="S30" s="211"/>
      <c r="T30" s="211"/>
      <c r="U30" s="211"/>
      <c r="V30" s="211"/>
      <c r="W30" s="211"/>
      <c r="X30" s="211"/>
      <c r="Y30" s="212">
        <f>Y29*0.18</f>
        <v>0</v>
      </c>
    </row>
    <row r="31" spans="1:254" ht="13.5" thickBot="1" x14ac:dyDescent="0.25">
      <c r="A31" s="213"/>
      <c r="B31" s="214" t="s">
        <v>106</v>
      </c>
      <c r="C31" s="215"/>
      <c r="D31" s="215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7">
        <f>Y29+Y30</f>
        <v>0</v>
      </c>
    </row>
    <row r="32" spans="1:254" x14ac:dyDescent="0.2">
      <c r="A32" s="3"/>
      <c r="B32" s="218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20"/>
      <c r="U32" s="220"/>
      <c r="V32" s="220"/>
      <c r="W32" s="220"/>
      <c r="X32" s="220"/>
      <c r="Y32" s="220"/>
      <c r="Z32" s="220"/>
    </row>
    <row r="33" spans="1:26" s="5" customFormat="1" x14ac:dyDescent="0.2">
      <c r="A33" s="221"/>
      <c r="B33" s="375"/>
      <c r="C33" s="376"/>
      <c r="D33" s="379" t="s">
        <v>107</v>
      </c>
      <c r="E33" s="381" t="s">
        <v>108</v>
      </c>
      <c r="F33" s="382"/>
      <c r="G33" s="382"/>
      <c r="H33" s="222"/>
      <c r="I33" s="222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</row>
    <row r="34" spans="1:26" s="5" customFormat="1" x14ac:dyDescent="0.2">
      <c r="A34" s="221"/>
      <c r="B34" s="377"/>
      <c r="C34" s="378"/>
      <c r="D34" s="380"/>
      <c r="E34" s="223">
        <v>2015</v>
      </c>
      <c r="F34" s="223">
        <v>2016</v>
      </c>
      <c r="G34" s="224">
        <v>2017</v>
      </c>
      <c r="H34" s="225"/>
      <c r="I34" s="225"/>
      <c r="J34" s="225"/>
      <c r="K34" s="339"/>
      <c r="L34" s="339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</row>
    <row r="35" spans="1:26" s="5" customFormat="1" ht="13.5" x14ac:dyDescent="0.2">
      <c r="A35" s="221"/>
      <c r="B35" s="340" t="s">
        <v>109</v>
      </c>
      <c r="C35" s="341"/>
      <c r="D35" s="226"/>
      <c r="E35" s="227"/>
      <c r="F35" s="227"/>
      <c r="G35" s="227"/>
      <c r="H35" s="228"/>
      <c r="I35" s="228"/>
      <c r="J35" s="228"/>
      <c r="K35" s="229"/>
      <c r="L35" s="228"/>
      <c r="M35" s="230"/>
      <c r="N35" s="230"/>
      <c r="O35" s="231"/>
      <c r="P35" s="230"/>
      <c r="Q35" s="230"/>
      <c r="S35" s="332"/>
      <c r="U35" s="332"/>
      <c r="V35" s="289"/>
      <c r="X35" s="333"/>
    </row>
    <row r="36" spans="1:26" s="5" customFormat="1" ht="13.5" x14ac:dyDescent="0.25">
      <c r="A36" s="232"/>
      <c r="B36" s="233"/>
      <c r="C36" s="234"/>
      <c r="D36" s="234"/>
      <c r="E36" s="234"/>
      <c r="F36" s="232"/>
      <c r="G36" s="232"/>
      <c r="H36" s="122"/>
      <c r="I36" s="122"/>
      <c r="J36" s="122"/>
      <c r="K36" s="122"/>
      <c r="L36" s="122"/>
      <c r="M36" s="235"/>
      <c r="N36" s="235"/>
      <c r="O36" s="235"/>
      <c r="P36" s="235"/>
      <c r="Q36" s="236"/>
      <c r="R36" s="237"/>
      <c r="S36" s="231"/>
      <c r="T36" s="237"/>
      <c r="U36" s="231"/>
      <c r="V36" s="334"/>
    </row>
    <row r="37" spans="1:26" s="5" customFormat="1" ht="13.5" x14ac:dyDescent="0.25">
      <c r="A37" s="238" t="s">
        <v>122</v>
      </c>
      <c r="B37" s="238"/>
      <c r="C37" s="238"/>
      <c r="D37" s="238"/>
      <c r="E37" s="238"/>
      <c r="F37" s="232"/>
      <c r="G37" s="232"/>
      <c r="H37" s="122"/>
      <c r="I37" s="122"/>
      <c r="J37" s="122"/>
      <c r="K37" s="122"/>
      <c r="L37" s="122"/>
      <c r="M37" s="235"/>
      <c r="N37" s="235"/>
      <c r="O37" s="235"/>
      <c r="P37" s="235"/>
      <c r="Q37" s="236"/>
      <c r="R37" s="237"/>
      <c r="S37" s="289"/>
      <c r="T37" s="237"/>
      <c r="U37" s="231"/>
      <c r="V37" s="334"/>
    </row>
    <row r="38" spans="1:26" ht="13.5" thickBot="1" x14ac:dyDescent="0.25">
      <c r="A38" s="238"/>
      <c r="B38" s="238"/>
      <c r="C38" s="238"/>
      <c r="D38" s="238"/>
      <c r="E38" s="238"/>
      <c r="F38" s="238"/>
      <c r="G38" s="1"/>
      <c r="H38" s="3"/>
      <c r="I38" s="3"/>
      <c r="J38" s="239"/>
      <c r="K38" s="3"/>
      <c r="L38" s="3"/>
      <c r="M38" s="3"/>
      <c r="N38" s="3"/>
      <c r="O38" s="3"/>
      <c r="P38" s="3"/>
      <c r="Q38" s="3"/>
      <c r="R38" s="3"/>
      <c r="S38" s="3"/>
      <c r="T38" s="240"/>
      <c r="U38" s="240"/>
      <c r="W38" s="240"/>
      <c r="X38" s="240"/>
      <c r="Y38" s="241"/>
      <c r="Z38" s="242"/>
    </row>
    <row r="39" spans="1:26" ht="13.5" thickBot="1" x14ac:dyDescent="0.25">
      <c r="A39" s="243" t="s">
        <v>110</v>
      </c>
      <c r="B39" s="244" t="s">
        <v>1</v>
      </c>
      <c r="C39" s="245" t="s">
        <v>2</v>
      </c>
      <c r="D39" s="246" t="s">
        <v>111</v>
      </c>
      <c r="E39" s="247"/>
      <c r="F39" s="247"/>
      <c r="G39" s="247"/>
      <c r="I39" s="248"/>
      <c r="J39" s="248"/>
      <c r="K39" s="248"/>
      <c r="L39" s="248"/>
      <c r="M39" s="240"/>
      <c r="N39" s="240"/>
      <c r="O39" s="240"/>
      <c r="P39" s="240"/>
    </row>
    <row r="40" spans="1:26" ht="15.75" x14ac:dyDescent="0.25">
      <c r="A40" s="249"/>
      <c r="B40" s="250" t="s">
        <v>112</v>
      </c>
      <c r="C40" s="251" t="s">
        <v>113</v>
      </c>
      <c r="D40" s="252">
        <f>R17/S17</f>
        <v>0</v>
      </c>
      <c r="E40" s="247"/>
      <c r="F40" s="247"/>
      <c r="G40" s="247"/>
      <c r="I40" s="248"/>
      <c r="J40" s="248"/>
      <c r="K40" s="248"/>
      <c r="L40" s="248"/>
      <c r="M40" s="240"/>
      <c r="N40" s="240"/>
      <c r="O40" s="240"/>
      <c r="P40" s="240"/>
      <c r="R40" s="290"/>
      <c r="S40" s="142"/>
    </row>
    <row r="41" spans="1:26" ht="15.75" x14ac:dyDescent="0.25">
      <c r="A41" s="253">
        <v>1</v>
      </c>
      <c r="B41" s="254" t="s">
        <v>114</v>
      </c>
      <c r="C41" s="255"/>
      <c r="D41" s="291"/>
      <c r="E41" s="256"/>
      <c r="F41" s="256"/>
      <c r="G41" s="256"/>
      <c r="I41" s="256"/>
      <c r="J41" s="256"/>
      <c r="K41" s="256"/>
      <c r="L41" s="256"/>
      <c r="M41" s="240"/>
      <c r="N41" s="240"/>
      <c r="O41" s="240"/>
      <c r="P41" s="240"/>
      <c r="R41" s="290"/>
      <c r="S41" s="290"/>
    </row>
    <row r="42" spans="1:26" ht="25.5" x14ac:dyDescent="0.25">
      <c r="A42" s="253">
        <v>2</v>
      </c>
      <c r="B42" s="257" t="s">
        <v>115</v>
      </c>
      <c r="C42" s="255"/>
      <c r="D42" s="291"/>
      <c r="E42" s="258"/>
      <c r="F42" s="259"/>
      <c r="G42" s="259"/>
      <c r="I42" s="260"/>
      <c r="J42" s="260"/>
      <c r="K42" s="260"/>
      <c r="L42" s="260"/>
      <c r="M42" s="240"/>
      <c r="N42" s="240"/>
      <c r="O42" s="240"/>
      <c r="P42" s="240"/>
      <c r="R42" s="290"/>
      <c r="S42" s="290"/>
    </row>
    <row r="43" spans="1:26" x14ac:dyDescent="0.2">
      <c r="A43" s="253">
        <v>3</v>
      </c>
      <c r="B43" s="254" t="s">
        <v>58</v>
      </c>
      <c r="C43" s="255" t="s">
        <v>4</v>
      </c>
      <c r="D43" s="261">
        <v>3.5000000000000003E-2</v>
      </c>
      <c r="E43" s="262"/>
      <c r="F43" s="262"/>
      <c r="G43" s="262"/>
      <c r="H43" s="240"/>
      <c r="I43" s="240"/>
      <c r="J43" s="240"/>
      <c r="K43" s="240"/>
      <c r="L43" s="240"/>
      <c r="M43" s="240"/>
      <c r="N43" s="240"/>
      <c r="O43" s="240"/>
      <c r="P43" s="240"/>
      <c r="Q43" s="240"/>
    </row>
    <row r="44" spans="1:26" x14ac:dyDescent="0.2">
      <c r="A44" s="253">
        <v>4</v>
      </c>
      <c r="B44" s="263" t="s">
        <v>116</v>
      </c>
      <c r="C44" s="255" t="s">
        <v>4</v>
      </c>
      <c r="D44" s="264">
        <v>6.3500000000000001E-2</v>
      </c>
      <c r="E44" s="265"/>
      <c r="F44" s="265"/>
      <c r="G44" s="265"/>
    </row>
    <row r="45" spans="1:26" ht="38.25" x14ac:dyDescent="0.2">
      <c r="A45" s="253">
        <v>5</v>
      </c>
      <c r="B45" s="266" t="s">
        <v>117</v>
      </c>
      <c r="C45" s="255" t="s">
        <v>4</v>
      </c>
      <c r="D45" s="261">
        <v>1.4999999999999999E-2</v>
      </c>
      <c r="E45" s="265"/>
      <c r="F45" s="265"/>
      <c r="G45" s="265"/>
    </row>
    <row r="46" spans="1:26" x14ac:dyDescent="0.2">
      <c r="A46" s="253">
        <v>6</v>
      </c>
      <c r="B46" s="263" t="s">
        <v>118</v>
      </c>
      <c r="C46" s="255" t="s">
        <v>4</v>
      </c>
      <c r="D46" s="261">
        <v>1.4999999999999999E-2</v>
      </c>
      <c r="E46" s="265"/>
      <c r="F46" s="265"/>
      <c r="G46" s="265"/>
    </row>
    <row r="47" spans="1:26" x14ac:dyDescent="0.2">
      <c r="A47" s="253">
        <v>7</v>
      </c>
      <c r="B47" s="254" t="s">
        <v>119</v>
      </c>
      <c r="C47" s="255" t="s">
        <v>4</v>
      </c>
      <c r="D47" s="292">
        <f>K17*0.85/(G17+J17)</f>
        <v>0.91627224362502291</v>
      </c>
      <c r="E47" s="262"/>
      <c r="F47" s="267"/>
      <c r="G47" s="267"/>
      <c r="I47" s="240"/>
      <c r="J47" s="240"/>
      <c r="K47" s="240"/>
      <c r="L47" s="240"/>
      <c r="M47" s="240"/>
      <c r="N47" s="240"/>
      <c r="O47" s="240"/>
      <c r="P47" s="240"/>
    </row>
    <row r="48" spans="1:26" x14ac:dyDescent="0.2">
      <c r="A48" s="253">
        <v>8</v>
      </c>
      <c r="B48" s="254" t="s">
        <v>120</v>
      </c>
      <c r="C48" s="255" t="s">
        <v>4</v>
      </c>
      <c r="D48" s="292">
        <f>IF(L17*0.8/(G17+J17)&gt;=0.5,0.5,L17*0.8/(G17+J17))</f>
        <v>0.46773841593527027</v>
      </c>
      <c r="E48" s="262"/>
      <c r="F48" s="267"/>
      <c r="G48" s="268"/>
      <c r="I48" s="240"/>
      <c r="J48" s="240"/>
      <c r="K48" s="240"/>
      <c r="L48" s="240"/>
      <c r="M48" s="240"/>
      <c r="N48" s="240"/>
      <c r="O48" s="240"/>
      <c r="P48" s="240"/>
    </row>
    <row r="49" spans="1:22" ht="13.5" thickBot="1" x14ac:dyDescent="0.25">
      <c r="A49" s="269">
        <v>9</v>
      </c>
      <c r="B49" s="270" t="s">
        <v>91</v>
      </c>
      <c r="C49" s="271" t="s">
        <v>121</v>
      </c>
      <c r="D49" s="272"/>
      <c r="E49" s="265"/>
      <c r="F49" s="265"/>
      <c r="G49" s="265"/>
    </row>
    <row r="50" spans="1:22" ht="15.75" x14ac:dyDescent="0.25">
      <c r="A50" s="265"/>
      <c r="B50" s="273"/>
      <c r="C50" s="274"/>
      <c r="D50" s="274"/>
      <c r="E50" s="275"/>
      <c r="F50" s="274"/>
      <c r="G50" s="274"/>
      <c r="H50" s="276"/>
    </row>
    <row r="51" spans="1:22" x14ac:dyDescent="0.2">
      <c r="B51" s="277"/>
      <c r="D51" s="278"/>
    </row>
    <row r="52" spans="1:22" x14ac:dyDescent="0.2">
      <c r="B52" s="39" t="s">
        <v>5</v>
      </c>
      <c r="D52" s="39" t="s">
        <v>6</v>
      </c>
      <c r="F52" s="342" t="s">
        <v>7</v>
      </c>
      <c r="G52" s="342"/>
    </row>
    <row r="53" spans="1:22" x14ac:dyDescent="0.2">
      <c r="G53" s="343" t="s">
        <v>8</v>
      </c>
      <c r="H53" s="343"/>
    </row>
    <row r="55" spans="1:22" x14ac:dyDescent="0.2">
      <c r="V55" s="279"/>
    </row>
    <row r="56" spans="1:22" x14ac:dyDescent="0.2">
      <c r="U56" s="142"/>
      <c r="V56" s="280"/>
    </row>
    <row r="58" spans="1:22" x14ac:dyDescent="0.2">
      <c r="B58" s="277"/>
      <c r="C58" s="277"/>
      <c r="D58" s="277"/>
    </row>
  </sheetData>
  <mergeCells count="29">
    <mergeCell ref="B33:C34"/>
    <mergeCell ref="D33:D34"/>
    <mergeCell ref="E33:G33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K33:W34"/>
    <mergeCell ref="B35:C35"/>
    <mergeCell ref="F52:G52"/>
    <mergeCell ref="G53:H53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</mergeCells>
  <pageMargins left="0.19685039370078741" right="0.19685039370078741" top="0.47244094488188981" bottom="0.43307086614173229" header="0.31496062992125984" footer="0.31496062992125984"/>
  <pageSetup paperSize="9" scale="4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2" sqref="K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3" t="s">
        <v>138</v>
      </c>
    </row>
    <row r="2" spans="1:16" s="5" customFormat="1" x14ac:dyDescent="0.2">
      <c r="A2" s="4" t="s">
        <v>9</v>
      </c>
    </row>
    <row r="3" spans="1:16" x14ac:dyDescent="0.2">
      <c r="A3" s="390" t="s">
        <v>42</v>
      </c>
      <c r="B3" s="390"/>
      <c r="C3" s="390"/>
      <c r="D3" s="390"/>
      <c r="E3" s="390"/>
      <c r="F3" s="390"/>
      <c r="G3" s="390"/>
      <c r="H3" s="390"/>
      <c r="I3" s="390"/>
      <c r="J3" s="390"/>
    </row>
    <row r="4" spans="1:16" ht="15" customHeight="1" x14ac:dyDescent="0.2">
      <c r="A4" s="391" t="s">
        <v>0</v>
      </c>
      <c r="B4" s="391"/>
      <c r="C4" s="391"/>
      <c r="D4" s="391"/>
      <c r="E4" s="391"/>
      <c r="F4" s="391"/>
      <c r="G4" s="391"/>
      <c r="H4" s="391"/>
      <c r="I4" s="391"/>
      <c r="J4" s="391"/>
      <c r="K4" s="6"/>
      <c r="L4" s="6"/>
      <c r="M4" s="6"/>
      <c r="N4" s="44"/>
      <c r="O4" s="44"/>
      <c r="P4" s="44"/>
    </row>
    <row r="5" spans="1:16" ht="15" customHeight="1" thickBot="1" x14ac:dyDescent="0.25">
      <c r="A5" s="391" t="s">
        <v>10</v>
      </c>
      <c r="B5" s="391"/>
      <c r="C5" s="391"/>
      <c r="D5" s="391"/>
      <c r="E5" s="391"/>
      <c r="F5" s="391"/>
      <c r="G5" s="391"/>
      <c r="H5" s="391"/>
      <c r="I5" s="391"/>
      <c r="J5" s="391"/>
      <c r="K5" s="6"/>
      <c r="L5" s="6"/>
      <c r="M5" s="6"/>
    </row>
    <row r="6" spans="1:16" ht="20.25" customHeight="1" x14ac:dyDescent="0.2">
      <c r="A6" s="383" t="s">
        <v>43</v>
      </c>
      <c r="B6" s="383" t="s">
        <v>44</v>
      </c>
      <c r="C6" s="383" t="s">
        <v>45</v>
      </c>
      <c r="D6" s="383" t="s">
        <v>46</v>
      </c>
      <c r="E6" s="383" t="s">
        <v>47</v>
      </c>
      <c r="F6" s="383" t="s">
        <v>48</v>
      </c>
      <c r="G6" s="393" t="s">
        <v>49</v>
      </c>
      <c r="H6" s="383" t="s">
        <v>50</v>
      </c>
      <c r="I6" s="383" t="s">
        <v>17</v>
      </c>
      <c r="J6" s="383" t="s">
        <v>51</v>
      </c>
    </row>
    <row r="7" spans="1:16" ht="68.25" customHeight="1" thickBot="1" x14ac:dyDescent="0.25">
      <c r="A7" s="384"/>
      <c r="B7" s="384"/>
      <c r="C7" s="384"/>
      <c r="D7" s="384"/>
      <c r="E7" s="384"/>
      <c r="F7" s="384"/>
      <c r="G7" s="394"/>
      <c r="H7" s="384"/>
      <c r="I7" s="384"/>
      <c r="J7" s="384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5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6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6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87" t="s">
        <v>56</v>
      </c>
      <c r="B19" s="388"/>
      <c r="C19" s="388"/>
      <c r="D19" s="388"/>
      <c r="E19" s="388"/>
      <c r="F19" s="388"/>
      <c r="G19" s="388"/>
      <c r="H19" s="388"/>
      <c r="I19" s="389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2" t="s">
        <v>6</v>
      </c>
      <c r="D22" s="342"/>
      <c r="E22" s="2"/>
      <c r="F22" s="342" t="s">
        <v>7</v>
      </c>
      <c r="G22" s="342"/>
      <c r="H22" s="342"/>
    </row>
    <row r="23" spans="1:10" x14ac:dyDescent="0.2">
      <c r="A23" s="2"/>
      <c r="B23" s="2"/>
      <c r="C23" s="2"/>
      <c r="D23" s="2"/>
      <c r="E23" s="2"/>
      <c r="F23" s="392" t="s">
        <v>8</v>
      </c>
      <c r="G23" s="392"/>
      <c r="H23" s="392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Zeros="0" view="pageBreakPreview" topLeftCell="C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399" t="s">
        <v>136</v>
      </c>
      <c r="L1" s="399"/>
      <c r="M1" s="399"/>
    </row>
    <row r="2" spans="1:14" s="5" customFormat="1" x14ac:dyDescent="0.2">
      <c r="A2" s="4" t="s">
        <v>9</v>
      </c>
    </row>
    <row r="5" spans="1:14" x14ac:dyDescent="0.2">
      <c r="A5" s="400" t="s">
        <v>13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</row>
    <row r="6" spans="1:14" x14ac:dyDescent="0.2">
      <c r="A6" s="391" t="s">
        <v>0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6"/>
    </row>
    <row r="7" spans="1:14" ht="13.5" thickBot="1" x14ac:dyDescent="0.25">
      <c r="A7" s="391" t="s">
        <v>10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6"/>
    </row>
    <row r="8" spans="1:14" ht="25.5" customHeight="1" x14ac:dyDescent="0.2">
      <c r="A8" s="401" t="s">
        <v>11</v>
      </c>
      <c r="B8" s="403" t="s">
        <v>14</v>
      </c>
      <c r="C8" s="405" t="s">
        <v>15</v>
      </c>
      <c r="D8" s="405" t="s">
        <v>16</v>
      </c>
      <c r="E8" s="403" t="s">
        <v>17</v>
      </c>
      <c r="F8" s="403" t="s">
        <v>18</v>
      </c>
      <c r="G8" s="403" t="s">
        <v>19</v>
      </c>
      <c r="H8" s="403" t="s">
        <v>20</v>
      </c>
      <c r="I8" s="403"/>
      <c r="J8" s="403"/>
      <c r="K8" s="403" t="s">
        <v>21</v>
      </c>
      <c r="L8" s="403"/>
      <c r="M8" s="395" t="s">
        <v>22</v>
      </c>
    </row>
    <row r="9" spans="1:14" s="85" customFormat="1" ht="42" customHeight="1" x14ac:dyDescent="0.25">
      <c r="A9" s="402"/>
      <c r="B9" s="404"/>
      <c r="C9" s="406"/>
      <c r="D9" s="406"/>
      <c r="E9" s="404"/>
      <c r="F9" s="404"/>
      <c r="G9" s="404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6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7"/>
      <c r="K21" s="398"/>
      <c r="M21" s="38"/>
    </row>
    <row r="22" spans="1:18" s="2" customFormat="1" x14ac:dyDescent="0.2">
      <c r="B22" s="39" t="s">
        <v>5</v>
      </c>
      <c r="D22" s="342" t="s">
        <v>6</v>
      </c>
      <c r="E22" s="342"/>
      <c r="G22" s="342" t="s">
        <v>7</v>
      </c>
      <c r="H22" s="342"/>
      <c r="I22" s="342"/>
    </row>
    <row r="23" spans="1:18" s="2" customFormat="1" x14ac:dyDescent="0.2">
      <c r="G23" s="392" t="s">
        <v>8</v>
      </c>
      <c r="H23" s="392"/>
      <c r="I23" s="392"/>
    </row>
    <row r="24" spans="1:18" s="2" customFormat="1" x14ac:dyDescent="0.2"/>
    <row r="25" spans="1:18" x14ac:dyDescent="0.2">
      <c r="J25" s="397"/>
      <c r="K25" s="398"/>
      <c r="M25" s="38"/>
    </row>
    <row r="26" spans="1:18" x14ac:dyDescent="0.2">
      <c r="K26" s="40"/>
      <c r="M26" s="38"/>
    </row>
    <row r="27" spans="1:18" x14ac:dyDescent="0.2">
      <c r="K27" s="407"/>
    </row>
    <row r="28" spans="1:18" x14ac:dyDescent="0.2">
      <c r="K28" s="408"/>
    </row>
    <row r="29" spans="1:18" x14ac:dyDescent="0.2">
      <c r="K29" s="408"/>
    </row>
    <row r="30" spans="1:18" x14ac:dyDescent="0.2">
      <c r="K30" s="408"/>
    </row>
    <row r="31" spans="1:18" x14ac:dyDescent="0.2">
      <c r="K31" s="408"/>
    </row>
    <row r="32" spans="1:18" x14ac:dyDescent="0.2">
      <c r="K32" s="408"/>
    </row>
    <row r="33" spans="11:11" s="7" customFormat="1" x14ac:dyDescent="0.2">
      <c r="K33" s="408"/>
    </row>
    <row r="34" spans="11:11" s="7" customFormat="1" x14ac:dyDescent="0.2">
      <c r="K34" s="408"/>
    </row>
    <row r="35" spans="11:11" s="7" customFormat="1" x14ac:dyDescent="0.2">
      <c r="K35" s="4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5"/>
  <sheetViews>
    <sheetView tabSelected="1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137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97" t="s">
        <v>10</v>
      </c>
      <c r="B3" s="297"/>
      <c r="C3" s="297"/>
      <c r="D3" s="297"/>
      <c r="E3" s="297"/>
      <c r="F3" s="297"/>
      <c r="G3" s="297"/>
      <c r="H3" s="297"/>
      <c r="I3" s="297"/>
      <c r="J3" s="297"/>
      <c r="K3" s="298"/>
      <c r="L3" s="298"/>
      <c r="M3" s="298"/>
    </row>
    <row r="4" spans="1:13" s="299" customFormat="1" x14ac:dyDescent="0.2"/>
    <row r="5" spans="1:13" s="299" customFormat="1" x14ac:dyDescent="0.2">
      <c r="A5" s="412" t="s">
        <v>60</v>
      </c>
      <c r="B5" s="412"/>
      <c r="C5" s="412"/>
      <c r="D5" s="412"/>
      <c r="E5" s="412"/>
      <c r="F5" s="412"/>
      <c r="G5" s="412"/>
      <c r="H5" s="412"/>
      <c r="I5" s="412"/>
    </row>
    <row r="6" spans="1:13" s="299" customFormat="1" x14ac:dyDescent="0.2">
      <c r="A6" s="413" t="s">
        <v>124</v>
      </c>
      <c r="B6" s="413"/>
      <c r="C6" s="413"/>
      <c r="D6" s="413"/>
      <c r="E6" s="413"/>
      <c r="F6" s="413"/>
      <c r="G6" s="413"/>
      <c r="H6" s="413"/>
      <c r="I6" s="413"/>
    </row>
    <row r="7" spans="1:13" s="299" customFormat="1" ht="13.5" thickBot="1" x14ac:dyDescent="0.25">
      <c r="A7" s="300"/>
      <c r="B7" s="300"/>
      <c r="C7" s="300"/>
      <c r="D7" s="300"/>
      <c r="E7" s="300"/>
      <c r="F7" s="300"/>
      <c r="G7" s="300"/>
      <c r="H7" s="300"/>
      <c r="I7" s="300"/>
    </row>
    <row r="8" spans="1:13" s="299" customFormat="1" ht="12.75" customHeight="1" x14ac:dyDescent="0.2">
      <c r="A8" s="414" t="s">
        <v>11</v>
      </c>
      <c r="B8" s="417" t="s">
        <v>125</v>
      </c>
      <c r="C8" s="417" t="s">
        <v>61</v>
      </c>
      <c r="D8" s="420" t="s">
        <v>126</v>
      </c>
      <c r="E8" s="421"/>
      <c r="F8" s="421"/>
      <c r="G8" s="421"/>
      <c r="H8" s="421"/>
      <c r="I8" s="422"/>
    </row>
    <row r="9" spans="1:13" s="299" customFormat="1" ht="12.75" customHeight="1" x14ac:dyDescent="0.2">
      <c r="A9" s="415"/>
      <c r="B9" s="418"/>
      <c r="C9" s="418"/>
      <c r="D9" s="423" t="s">
        <v>127</v>
      </c>
      <c r="E9" s="424"/>
      <c r="F9" s="425"/>
      <c r="G9" s="423" t="s">
        <v>128</v>
      </c>
      <c r="H9" s="424"/>
      <c r="I9" s="426"/>
    </row>
    <row r="10" spans="1:13" s="299" customFormat="1" ht="90.75" customHeight="1" thickBot="1" x14ac:dyDescent="0.25">
      <c r="A10" s="416"/>
      <c r="B10" s="419"/>
      <c r="C10" s="419"/>
      <c r="D10" s="301" t="s">
        <v>62</v>
      </c>
      <c r="E10" s="301" t="s">
        <v>129</v>
      </c>
      <c r="F10" s="301" t="s">
        <v>50</v>
      </c>
      <c r="G10" s="301" t="s">
        <v>62</v>
      </c>
      <c r="H10" s="301" t="s">
        <v>130</v>
      </c>
      <c r="I10" s="302" t="s">
        <v>50</v>
      </c>
    </row>
    <row r="11" spans="1:13" s="306" customFormat="1" ht="13.5" thickBot="1" x14ac:dyDescent="0.25">
      <c r="A11" s="303">
        <v>1</v>
      </c>
      <c r="B11" s="304">
        <v>2</v>
      </c>
      <c r="C11" s="304">
        <v>3</v>
      </c>
      <c r="D11" s="304">
        <v>4</v>
      </c>
      <c r="E11" s="304">
        <v>5</v>
      </c>
      <c r="F11" s="304">
        <v>6</v>
      </c>
      <c r="G11" s="304">
        <v>7</v>
      </c>
      <c r="H11" s="304">
        <v>8</v>
      </c>
      <c r="I11" s="305">
        <v>9</v>
      </c>
    </row>
    <row r="12" spans="1:13" s="299" customFormat="1" x14ac:dyDescent="0.2">
      <c r="A12" s="307"/>
      <c r="B12" s="308"/>
      <c r="C12" s="309"/>
      <c r="D12" s="309"/>
      <c r="E12" s="309"/>
      <c r="F12" s="309"/>
      <c r="G12" s="309"/>
      <c r="H12" s="309"/>
      <c r="I12" s="310"/>
    </row>
    <row r="13" spans="1:13" s="299" customFormat="1" x14ac:dyDescent="0.2">
      <c r="A13" s="311"/>
      <c r="B13" s="312"/>
      <c r="C13" s="312"/>
      <c r="D13" s="312"/>
      <c r="E13" s="312"/>
      <c r="F13" s="312"/>
      <c r="G13" s="312"/>
      <c r="H13" s="312"/>
      <c r="I13" s="313"/>
    </row>
    <row r="14" spans="1:13" s="299" customFormat="1" ht="13.5" thickBot="1" x14ac:dyDescent="0.25">
      <c r="A14" s="314"/>
      <c r="B14" s="315"/>
      <c r="C14" s="315"/>
      <c r="D14" s="315"/>
      <c r="E14" s="315"/>
      <c r="F14" s="315"/>
      <c r="G14" s="316"/>
      <c r="H14" s="315"/>
      <c r="I14" s="317"/>
    </row>
    <row r="15" spans="1:13" s="299" customFormat="1" x14ac:dyDescent="0.2"/>
    <row r="16" spans="1:13" s="299" customFormat="1" x14ac:dyDescent="0.2">
      <c r="A16" s="299" t="s">
        <v>131</v>
      </c>
    </row>
    <row r="17" spans="1:8" s="299" customFormat="1" x14ac:dyDescent="0.2"/>
    <row r="18" spans="1:8" s="299" customFormat="1" x14ac:dyDescent="0.2"/>
    <row r="19" spans="1:8" s="299" customFormat="1" x14ac:dyDescent="0.2"/>
    <row r="20" spans="1:8" s="124" customFormat="1" x14ac:dyDescent="0.2">
      <c r="A20" s="409" t="s">
        <v>5</v>
      </c>
      <c r="B20" s="409"/>
      <c r="C20" s="410" t="s">
        <v>6</v>
      </c>
      <c r="D20" s="410"/>
      <c r="E20" s="2"/>
      <c r="F20" s="411" t="s">
        <v>7</v>
      </c>
      <c r="G20" s="411"/>
      <c r="H20" s="411"/>
    </row>
    <row r="21" spans="1:8" s="124" customFormat="1" x14ac:dyDescent="0.2">
      <c r="A21" s="2"/>
      <c r="B21" s="2"/>
      <c r="C21" s="2"/>
      <c r="D21" s="2"/>
      <c r="E21" s="2"/>
      <c r="F21" s="392" t="s">
        <v>8</v>
      </c>
      <c r="G21" s="392"/>
      <c r="H21" s="39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ф8.7</vt:lpstr>
      <vt:lpstr>Пр 1 к форме 8.7</vt:lpstr>
      <vt:lpstr>Пр 2 к Форме 8.7</vt:lpstr>
      <vt:lpstr>пр 3 к ф8.7</vt:lpstr>
      <vt:lpstr>'Пр 2 к Форме 8.7'!Заголовки_для_печати</vt:lpstr>
      <vt:lpstr>'Пр 2 к Форме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2015-09-08T10:00:53Z</cp:lastPrinted>
  <dcterms:created xsi:type="dcterms:W3CDTF">2014-07-13T09:38:46Z</dcterms:created>
  <dcterms:modified xsi:type="dcterms:W3CDTF">2015-09-08T10:00:56Z</dcterms:modified>
</cp:coreProperties>
</file>