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3"/>
  </bookViews>
  <sheets>
    <sheet name="ф8.4" sheetId="11" r:id="rId1"/>
    <sheet name="Пр 1 к форме 8.4" sheetId="4" r:id="rId2"/>
    <sheet name="Пр 2 к Форме 8.4" sheetId="3" r:id="rId3"/>
    <sheet name="пр 3 к ф8.4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 2 к Форме 8.4'!$8:$8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 2 к Форме 8.4'!$A$1:$M$26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E25" i="11" l="1"/>
  <c r="V17" i="11"/>
  <c r="S17" i="11"/>
  <c r="L17" i="11"/>
  <c r="K17" i="11"/>
  <c r="J17" i="11"/>
  <c r="D47" i="11" s="1"/>
  <c r="H17" i="11"/>
  <c r="G17" i="11"/>
  <c r="F17" i="11"/>
  <c r="E16" i="11"/>
  <c r="I15" i="11"/>
  <c r="E15" i="11"/>
  <c r="E14" i="11"/>
  <c r="E17" i="11" s="1"/>
  <c r="I13" i="11"/>
  <c r="E13" i="11"/>
  <c r="B12" i="11"/>
  <c r="I17" i="11" l="1"/>
  <c r="T17" i="11" s="1"/>
  <c r="D48" i="11"/>
  <c r="R17" i="11"/>
  <c r="E19" i="11"/>
  <c r="U17" i="11"/>
  <c r="D40" i="11"/>
  <c r="X17" i="11" l="1"/>
  <c r="E21" i="11"/>
  <c r="W17" i="11"/>
  <c r="E26" i="11" l="1"/>
  <c r="J19" i="4" l="1"/>
  <c r="J13" i="4"/>
  <c r="J12" i="4"/>
  <c r="I11" i="4"/>
  <c r="H11" i="4"/>
  <c r="J11" i="4" s="1"/>
  <c r="G11" i="4"/>
  <c r="F11" i="4"/>
  <c r="I10" i="4"/>
  <c r="G10" i="4"/>
  <c r="F10" i="4"/>
  <c r="H10" i="4" s="1"/>
  <c r="J10" i="4" s="1"/>
  <c r="I9" i="4"/>
  <c r="G9" i="4"/>
  <c r="F9" i="4"/>
  <c r="H9" i="4" s="1"/>
  <c r="J9" i="4" s="1"/>
  <c r="M20" i="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1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<sst xmlns="http://schemas.openxmlformats.org/spreadsheetml/2006/main" count="183" uniqueCount="148">
  <si>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</si>
  <si>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</si>
  <si>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</si>
  <si>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</si>
  <si>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</si>
  <si>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</si>
  <si>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</si>
  <si>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</si>
  <si>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</si>
  <si>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</si>
  <si>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</si>
  <si>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</si>
  <si>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</si>
  <si>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</si>
  <si>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</si>
  <si>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</si>
  <si>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</si>
  <si>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</si>
  <si>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</si>
  <si>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</si>
  <si>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</si>
  <si>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</si>
  <si>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</si>
  <si>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</si>
  <si>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</si>
  <si>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</si>
  <si>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</si>
  <si>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</si>
  <si>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</si>
  <si>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</si>
  <si>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</si>
  <si>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</si>
  <si>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</si>
  <si>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</si>
  <si>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</si>
  <si>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</si>
  <si>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</si>
  <si>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</si>
  <si>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</si>
  <si>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</si>
  <si>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</si>
  <si>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</si>
  <si>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</si>
  <si>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</si>
  <si>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</si>
  <si>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</si>
  <si>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</si>
  <si>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</si>
  <si>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</si>
  <si>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</si>
  <si>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</si>
  <si>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</si>
  <si>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</si>
  <si>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</si>
  <si>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</si>
  <si>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</si>
  <si>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</si>
  <si>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</si>
  <si>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</si>
  <si>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</si>
  <si>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</si>
  <si>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</si>
  <si>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</si>
  <si>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</si>
  <si>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</si>
  <si>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</si>
  <si>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</si>
  <si>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</si>
  <si>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</si>
  <si>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</si>
  <si>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</si>
  <si>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</si>
  <si>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</si>
  <si>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</si>
  <si>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</si>
  <si>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</si>
  <si>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</si>
  <si>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</si>
  <si>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</si>
  <si>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</si>
  <si>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</si>
  <si>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</si>
  <si>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</si>
  <si>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</si>
  <si>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</si>
  <si>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</si>
  <si>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</si>
  <si>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</si>
  <si>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</si>
  <si>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</si>
  <si>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</si>
  <si>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</si>
  <si>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</si>
  <si>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</si>
  <si>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</si>
  <si>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</si>
  <si>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</si>
  <si>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</si>
  <si>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</si>
  <si>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</si>
  <si>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</si>
  <si>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</si>
  <si>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</si>
  <si>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</si>
  <si>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</si>
  <si>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</si>
  <si>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</si>
  <si>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</si>
  <si>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</si>
  <si>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</si>
  <si>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</si>
  <si>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</si>
  <si>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</si>
  <si>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</si>
  <si>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</si>
  <si>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</si>
  <si>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</si>
  <si>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</si>
  <si>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</si>
  <si>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</si>
  <si>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</si>
  <si>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</si>
  <si>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</si>
  <si>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Временные здания и сооружения 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</si>
  <si>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</si>
  <si>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</si>
  <si>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</si>
  <si>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</si>
  <si>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</si>
  <si>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</si>
  <si>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</si>
  <si>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</si>
  <si>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Обустройство  Ватинского месторождения нефти. Куст скважин № 260.</t>
  </si>
  <si>
    <t>протяженность</t>
  </si>
  <si>
    <t>км</t>
  </si>
  <si>
    <t>Линейный тракт</t>
  </si>
  <si>
    <t>Вырубка просеки</t>
  </si>
  <si>
    <t>Нефтегазопровод т. вр. к.92- т. вр. к.94</t>
  </si>
  <si>
    <t>02-24-01</t>
  </si>
  <si>
    <t>02-24-02</t>
  </si>
  <si>
    <t>Ограждение узлов задвижек  № 3</t>
  </si>
  <si>
    <t>02-24-03</t>
  </si>
  <si>
    <t>Общеплощадочные материалы узла 3</t>
  </si>
  <si>
    <t>951/2015</t>
  </si>
  <si>
    <t>Форма 8.4.</t>
  </si>
  <si>
    <t>Приложение № 3 к форме 8.4</t>
  </si>
  <si>
    <t>Приложение №2 к форме 8 .4</t>
  </si>
  <si>
    <t>Приложение №1 к форме 8 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</si>
</sst>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0%"/>
    <numFmt numFmtId="190" formatCode="0.00_)"/>
    <numFmt numFmtId="191" formatCode="General_)"/>
    <numFmt numFmtId="192" formatCode="_-* #,##0.0_р_._-;\-* #,##0.0_р_._-;_-* &quot;-&quot;??_р_._-;_-@_-"/>
    <numFmt numFmtId="193" formatCode="0.0%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3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5" applyNumberFormat="0" applyAlignment="0" applyProtection="0">
      <alignment horizontal="left" vertical="center"/>
    </xf>
    <xf numFmtId="0" fontId="28" fillId="0" borderId="16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8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2" fillId="16" borderId="21"/>
    <xf numFmtId="14" fontId="11" fillId="0" borderId="0">
      <alignment horizontal="right"/>
    </xf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8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9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3" fillId="0" borderId="0"/>
    <xf numFmtId="0" fontId="46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6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6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1" fontId="81" fillId="0" borderId="0"/>
    <xf numFmtId="0" fontId="83" fillId="0" borderId="0"/>
  </cellStyleXfs>
  <cellXfs count="430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1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60" fillId="0" borderId="49" xfId="0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left" vertical="top"/>
    </xf>
    <xf numFmtId="187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NumberFormat="1" applyFont="1" applyFill="1" applyBorder="1" applyAlignment="1">
      <alignment horizontal="center" vertical="top" wrapText="1"/>
    </xf>
    <xf numFmtId="3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center" vertical="top" wrapText="1"/>
    </xf>
    <xf numFmtId="3" fontId="62" fillId="0" borderId="51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2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1" xfId="900" applyNumberFormat="1" applyFont="1" applyBorder="1" applyAlignment="1">
      <alignment horizontal="center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30" borderId="31" xfId="900" applyFont="1" applyFill="1" applyBorder="1" applyAlignment="1">
      <alignment horizontal="left" vertical="center" wrapText="1"/>
    </xf>
    <xf numFmtId="3" fontId="6" fillId="0" borderId="31" xfId="900" applyNumberFormat="1" applyFont="1" applyBorder="1" applyAlignment="1">
      <alignment horizontal="center" vertical="center" wrapText="1"/>
    </xf>
    <xf numFmtId="4" fontId="6" fillId="0" borderId="31" xfId="900" applyNumberFormat="1" applyFont="1" applyBorder="1" applyAlignment="1">
      <alignment horizontal="center" vertical="center" wrapText="1"/>
    </xf>
    <xf numFmtId="4" fontId="6" fillId="0" borderId="58" xfId="900" applyNumberFormat="1" applyFont="1" applyBorder="1" applyAlignment="1">
      <alignment horizontal="center" vertical="center" wrapText="1"/>
    </xf>
    <xf numFmtId="4" fontId="6" fillId="0" borderId="31" xfId="900" applyFont="1" applyBorder="1" applyAlignment="1">
      <alignment horizontal="left" vertical="center" wrapText="1"/>
    </xf>
    <xf numFmtId="4" fontId="6" fillId="0" borderId="35" xfId="900" applyFont="1" applyBorder="1" applyAlignment="1">
      <alignment horizontal="left" vertical="center" wrapText="1"/>
    </xf>
    <xf numFmtId="3" fontId="6" fillId="0" borderId="35" xfId="900" applyNumberFormat="1" applyFont="1" applyBorder="1" applyAlignment="1">
      <alignment horizontal="center" vertical="center" wrapText="1"/>
    </xf>
    <xf numFmtId="3" fontId="6" fillId="0" borderId="48" xfId="900" applyNumberFormat="1" applyFont="1" applyBorder="1" applyAlignment="1">
      <alignment horizontal="center" vertical="center" wrapText="1"/>
    </xf>
    <xf numFmtId="4" fontId="6" fillId="0" borderId="35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25" borderId="57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7" xfId="900" applyFont="1" applyFill="1" applyBorder="1" applyAlignment="1">
      <alignment vertical="center" wrapText="1"/>
    </xf>
    <xf numFmtId="4" fontId="6" fillId="30" borderId="35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9" xfId="900" applyFont="1" applyFill="1" applyBorder="1" applyAlignment="1">
      <alignment horizontal="left" vertical="center" wrapText="1"/>
    </xf>
    <xf numFmtId="4" fontId="61" fillId="25" borderId="60" xfId="900" applyFont="1" applyFill="1" applyBorder="1" applyAlignment="1">
      <alignment horizontal="left" vertical="center" wrapText="1"/>
    </xf>
    <xf numFmtId="3" fontId="6" fillId="0" borderId="60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60" xfId="900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0" fillId="0" borderId="21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7" xfId="0" applyNumberFormat="1" applyFont="1" applyFill="1" applyBorder="1" applyAlignment="1">
      <alignment horizontal="center" vertical="center" wrapText="1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0" xfId="0" applyFont="1" applyFill="1" applyBorder="1" applyAlignment="1">
      <alignment vertical="top"/>
    </xf>
    <xf numFmtId="49" fontId="61" fillId="31" borderId="41" xfId="0" applyNumberFormat="1" applyFont="1" applyFill="1" applyBorder="1" applyAlignment="1">
      <alignment horizontal="center" vertical="top" wrapText="1"/>
    </xf>
    <xf numFmtId="49" fontId="61" fillId="31" borderId="42" xfId="0" applyNumberFormat="1" applyFont="1" applyFill="1" applyBorder="1" applyAlignment="1">
      <alignment horizontal="left" vertical="top" wrapText="1"/>
    </xf>
    <xf numFmtId="187" fontId="65" fillId="31" borderId="42" xfId="0" applyNumberFormat="1" applyFont="1" applyFill="1" applyBorder="1" applyAlignment="1">
      <alignment horizontal="center" vertical="top"/>
    </xf>
    <xf numFmtId="0" fontId="61" fillId="31" borderId="42" xfId="0" applyNumberFormat="1" applyFont="1" applyFill="1" applyBorder="1" applyAlignment="1">
      <alignment horizontal="center" vertical="top"/>
    </xf>
    <xf numFmtId="0" fontId="61" fillId="31" borderId="42" xfId="0" applyFont="1" applyFill="1" applyBorder="1" applyAlignment="1">
      <alignment horizontal="center" vertical="top"/>
    </xf>
    <xf numFmtId="188" fontId="65" fillId="31" borderId="42" xfId="0" applyNumberFormat="1" applyFont="1" applyFill="1" applyBorder="1" applyAlignment="1">
      <alignment horizontal="center" vertical="top"/>
    </xf>
    <xf numFmtId="3" fontId="61" fillId="31" borderId="42" xfId="0" applyNumberFormat="1" applyFont="1" applyFill="1" applyBorder="1" applyAlignment="1">
      <alignment horizontal="center" vertical="top"/>
    </xf>
    <xf numFmtId="3" fontId="65" fillId="31" borderId="42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4" xfId="0" applyNumberFormat="1" applyFont="1" applyFill="1" applyBorder="1" applyAlignment="1">
      <alignment horizontal="center" vertical="top" wrapText="1"/>
    </xf>
    <xf numFmtId="0" fontId="66" fillId="31" borderId="45" xfId="0" applyNumberFormat="1" applyFont="1" applyFill="1" applyBorder="1" applyAlignment="1">
      <alignment horizontal="righ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6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0" fontId="66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49" fontId="66" fillId="31" borderId="41" xfId="0" applyNumberFormat="1" applyFont="1" applyFill="1" applyBorder="1" applyAlignment="1">
      <alignment horizontal="center" vertical="top" wrapText="1"/>
    </xf>
    <xf numFmtId="0" fontId="66" fillId="31" borderId="42" xfId="0" applyNumberFormat="1" applyFont="1" applyFill="1" applyBorder="1" applyAlignment="1">
      <alignment horizontal="right" vertical="top" wrapText="1"/>
    </xf>
    <xf numFmtId="187" fontId="66" fillId="31" borderId="42" xfId="0" applyNumberFormat="1" applyFont="1" applyFill="1" applyBorder="1" applyAlignment="1">
      <alignment horizontal="center" vertical="top"/>
    </xf>
    <xf numFmtId="0" fontId="66" fillId="31" borderId="42" xfId="0" applyNumberFormat="1" applyFont="1" applyFill="1" applyBorder="1" applyAlignment="1">
      <alignment horizontal="center" vertical="top"/>
    </xf>
    <xf numFmtId="3" fontId="66" fillId="31" borderId="42" xfId="0" applyNumberFormat="1" applyFont="1" applyFill="1" applyBorder="1" applyAlignment="1">
      <alignment horizontal="center" vertical="top"/>
    </xf>
    <xf numFmtId="0" fontId="66" fillId="31" borderId="42" xfId="0" applyFont="1" applyFill="1" applyBorder="1" applyAlignment="1">
      <alignment horizontal="center" vertical="top"/>
    </xf>
    <xf numFmtId="188" fontId="66" fillId="31" borderId="42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0" xfId="1570" applyFont="1" applyFill="1" applyBorder="1" applyAlignment="1" applyProtection="1">
      <alignment horizontal="center" vertical="center" wrapText="1"/>
      <protection locked="0"/>
    </xf>
    <xf numFmtId="190" fontId="79" fillId="0" borderId="60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0" xfId="1572" applyNumberFormat="1" applyFont="1" applyFill="1" applyBorder="1" applyAlignment="1" applyProtection="1">
      <alignment horizontal="center" vertical="center" wrapText="1"/>
      <protection locked="0"/>
    </xf>
    <xf numFmtId="0" fontId="6" fillId="0" borderId="62" xfId="1" applyFont="1" applyBorder="1"/>
    <xf numFmtId="4" fontId="60" fillId="0" borderId="21" xfId="1" applyNumberFormat="1" applyFont="1" applyFill="1" applyBorder="1" applyAlignment="1">
      <alignment vertical="top" wrapText="1"/>
    </xf>
    <xf numFmtId="4" fontId="60" fillId="0" borderId="67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66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1" xfId="1" applyFont="1" applyFill="1" applyBorder="1"/>
    <xf numFmtId="4" fontId="76" fillId="0" borderId="81" xfId="1" applyNumberFormat="1" applyFont="1" applyFill="1" applyBorder="1" applyAlignment="1">
      <alignment vertical="top" wrapText="1"/>
    </xf>
    <xf numFmtId="4" fontId="76" fillId="0" borderId="65" xfId="1" applyNumberFormat="1" applyFont="1" applyFill="1" applyBorder="1" applyAlignment="1">
      <alignment vertical="top" wrapText="1"/>
    </xf>
    <xf numFmtId="4" fontId="76" fillId="0" borderId="31" xfId="1" applyNumberFormat="1" applyFont="1" applyFill="1" applyBorder="1" applyAlignment="1">
      <alignment vertical="top" wrapText="1"/>
    </xf>
    <xf numFmtId="3" fontId="6" fillId="0" borderId="31" xfId="1" applyNumberFormat="1" applyFont="1" applyFill="1" applyBorder="1" applyAlignment="1">
      <alignment horizontal="center" vertical="center" wrapText="1"/>
    </xf>
    <xf numFmtId="3" fontId="6" fillId="0" borderId="58" xfId="1" applyNumberFormat="1" applyFont="1" applyFill="1" applyBorder="1" applyAlignment="1">
      <alignment horizontal="center" vertical="center" wrapText="1"/>
    </xf>
    <xf numFmtId="0" fontId="6" fillId="0" borderId="77" xfId="1" applyFont="1" applyFill="1" applyBorder="1"/>
    <xf numFmtId="4" fontId="60" fillId="0" borderId="77" xfId="1" applyNumberFormat="1" applyFont="1" applyFill="1" applyBorder="1" applyAlignment="1">
      <alignment vertical="top" wrapText="1"/>
    </xf>
    <xf numFmtId="4" fontId="60" fillId="0" borderId="63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3" xfId="1" applyFont="1" applyBorder="1"/>
    <xf numFmtId="4" fontId="60" fillId="0" borderId="73" xfId="1" applyNumberFormat="1" applyFont="1" applyFill="1" applyBorder="1" applyAlignment="1">
      <alignment vertical="top" wrapText="1"/>
    </xf>
    <xf numFmtId="4" fontId="60" fillId="0" borderId="74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77" xfId="0" applyNumberFormat="1" applyFont="1" applyFill="1" applyBorder="1" applyAlignment="1">
      <alignment vertical="top" wrapText="1"/>
    </xf>
    <xf numFmtId="4" fontId="82" fillId="0" borderId="63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77" xfId="1573" applyNumberFormat="1" applyFont="1" applyFill="1" applyBorder="1" applyAlignment="1">
      <alignment horizontal="left" vertical="top" wrapText="1"/>
    </xf>
    <xf numFmtId="49" fontId="76" fillId="0" borderId="63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77" xfId="1573" applyNumberFormat="1" applyFont="1" applyFill="1" applyBorder="1" applyAlignment="1">
      <alignment horizontal="left" vertical="top" wrapText="1"/>
    </xf>
    <xf numFmtId="49" fontId="84" fillId="0" borderId="63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6" fillId="0" borderId="77" xfId="1" applyNumberFormat="1" applyFont="1" applyFill="1" applyBorder="1"/>
    <xf numFmtId="49" fontId="72" fillId="0" borderId="77" xfId="978" applyNumberFormat="1" applyFont="1" applyBorder="1" applyAlignment="1">
      <alignment horizontal="left" vertical="center" wrapText="1"/>
    </xf>
    <xf numFmtId="49" fontId="72" fillId="0" borderId="63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77" xfId="1573" applyNumberFormat="1" applyFont="1" applyFill="1" applyBorder="1" applyAlignment="1">
      <alignment horizontal="left" vertical="top" wrapText="1"/>
    </xf>
    <xf numFmtId="49" fontId="60" fillId="0" borderId="63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79" xfId="1" applyFont="1" applyFill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82" xfId="1" applyNumberFormat="1" applyFont="1" applyFill="1" applyBorder="1" applyAlignment="1">
      <alignment vertical="top" wrapText="1"/>
    </xf>
    <xf numFmtId="4" fontId="60" fillId="0" borderId="60" xfId="1" applyNumberFormat="1" applyFont="1" applyFill="1" applyBorder="1" applyAlignment="1">
      <alignment vertical="top" wrapText="1"/>
    </xf>
    <xf numFmtId="3" fontId="60" fillId="0" borderId="60" xfId="1" applyNumberFormat="1" applyFont="1" applyFill="1" applyBorder="1" applyAlignment="1">
      <alignment horizontal="center" vertical="center" wrapText="1"/>
    </xf>
    <xf numFmtId="3" fontId="60" fillId="0" borderId="61" xfId="1" applyNumberFormat="1" applyFont="1" applyFill="1" applyBorder="1" applyAlignment="1">
      <alignment horizontal="center" vertical="center" wrapText="1"/>
    </xf>
    <xf numFmtId="4" fontId="76" fillId="0" borderId="73" xfId="1" applyNumberFormat="1" applyFont="1" applyFill="1" applyBorder="1" applyAlignment="1">
      <alignment vertical="top" wrapText="1"/>
    </xf>
    <xf numFmtId="4" fontId="76" fillId="0" borderId="74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3" xfId="1" applyNumberFormat="1" applyFont="1" applyFill="1" applyBorder="1" applyAlignment="1">
      <alignment horizontal="center" vertical="center" wrapText="1"/>
    </xf>
    <xf numFmtId="0" fontId="6" fillId="0" borderId="84" xfId="1" applyFont="1" applyFill="1" applyBorder="1"/>
    <xf numFmtId="4" fontId="60" fillId="0" borderId="84" xfId="1" applyNumberFormat="1" applyFont="1" applyFill="1" applyBorder="1" applyAlignment="1">
      <alignment vertical="top" wrapText="1"/>
    </xf>
    <xf numFmtId="4" fontId="60" fillId="0" borderId="34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3" fontId="60" fillId="0" borderId="35" xfId="1" applyNumberFormat="1" applyFont="1" applyFill="1" applyBorder="1" applyAlignment="1">
      <alignment horizontal="center" vertical="center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85" xfId="1" applyNumberFormat="1" applyFont="1" applyFill="1" applyBorder="1" applyAlignment="1">
      <alignment horizontal="center" vertical="center" wrapText="1"/>
    </xf>
    <xf numFmtId="0" fontId="86" fillId="16" borderId="53" xfId="1" applyFont="1" applyFill="1" applyBorder="1"/>
    <xf numFmtId="4" fontId="60" fillId="16" borderId="86" xfId="1" applyNumberFormat="1" applyFont="1" applyFill="1" applyBorder="1" applyAlignment="1">
      <alignment vertical="top" wrapText="1"/>
    </xf>
    <xf numFmtId="4" fontId="60" fillId="16" borderId="87" xfId="1" applyNumberFormat="1" applyFont="1" applyFill="1" applyBorder="1" applyAlignment="1">
      <alignment vertical="top" wrapText="1"/>
    </xf>
    <xf numFmtId="3" fontId="60" fillId="16" borderId="88" xfId="1" applyNumberFormat="1" applyFont="1" applyFill="1" applyBorder="1" applyAlignment="1">
      <alignment horizontal="center" vertical="center" wrapText="1"/>
    </xf>
    <xf numFmtId="3" fontId="60" fillId="16" borderId="89" xfId="1" applyNumberFormat="1" applyFont="1" applyFill="1" applyBorder="1" applyAlignment="1">
      <alignment horizontal="center" vertical="center" wrapText="1"/>
    </xf>
    <xf numFmtId="0" fontId="86" fillId="16" borderId="90" xfId="1" applyFont="1" applyFill="1" applyBorder="1"/>
    <xf numFmtId="0" fontId="60" fillId="16" borderId="91" xfId="979" applyFont="1" applyFill="1" applyBorder="1" applyAlignment="1">
      <alignment horizontal="left" vertical="top"/>
    </xf>
    <xf numFmtId="0" fontId="60" fillId="16" borderId="92" xfId="979" applyFont="1" applyFill="1" applyBorder="1" applyAlignment="1">
      <alignment horizontal="left" vertical="top"/>
    </xf>
    <xf numFmtId="3" fontId="60" fillId="16" borderId="45" xfId="1569" applyNumberFormat="1" applyFont="1" applyFill="1" applyBorder="1" applyAlignment="1">
      <alignment horizontal="center" vertical="center" wrapText="1"/>
    </xf>
    <xf numFmtId="3" fontId="60" fillId="16" borderId="45" xfId="1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0" fontId="86" fillId="16" borderId="55" xfId="1" applyFont="1" applyFill="1" applyBorder="1"/>
    <xf numFmtId="4" fontId="60" fillId="16" borderId="93" xfId="1" applyNumberFormat="1" applyFont="1" applyFill="1" applyBorder="1" applyAlignment="1">
      <alignment vertical="top" wrapText="1"/>
    </xf>
    <xf numFmtId="4" fontId="60" fillId="16" borderId="94" xfId="1" applyNumberFormat="1" applyFont="1" applyFill="1" applyBorder="1" applyAlignment="1">
      <alignment vertical="top" wrapText="1"/>
    </xf>
    <xf numFmtId="3" fontId="60" fillId="16" borderId="95" xfId="1" applyNumberFormat="1" applyFont="1" applyFill="1" applyBorder="1" applyAlignment="1">
      <alignment horizontal="center" vertical="center" wrapText="1"/>
    </xf>
    <xf numFmtId="3" fontId="60" fillId="16" borderId="96" xfId="1" applyNumberFormat="1" applyFont="1" applyFill="1" applyBorder="1" applyAlignment="1">
      <alignment horizontal="center" vertical="center" wrapText="1"/>
    </xf>
    <xf numFmtId="4" fontId="60" fillId="0" borderId="68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1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4" xfId="979" applyFont="1" applyFill="1" applyBorder="1" applyAlignment="1">
      <alignment horizontal="left" vertical="center"/>
    </xf>
    <xf numFmtId="0" fontId="6" fillId="0" borderId="64" xfId="0" applyFont="1" applyBorder="1" applyAlignment="1">
      <alignment vertical="center"/>
    </xf>
    <xf numFmtId="0" fontId="74" fillId="0" borderId="0" xfId="0" applyFont="1" applyBorder="1"/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3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3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89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9" xfId="1" applyFont="1" applyFill="1" applyBorder="1" applyAlignment="1">
      <alignment horizontal="center" vertical="center"/>
    </xf>
    <xf numFmtId="4" fontId="60" fillId="0" borderId="60" xfId="1" applyNumberFormat="1" applyFont="1" applyFill="1" applyBorder="1" applyAlignment="1">
      <alignment vertical="center" wrapText="1"/>
    </xf>
    <xf numFmtId="0" fontId="6" fillId="0" borderId="60" xfId="1" applyFont="1" applyFill="1" applyBorder="1" applyAlignment="1">
      <alignment horizontal="center" vertical="center"/>
    </xf>
    <xf numFmtId="2" fontId="60" fillId="0" borderId="61" xfId="1" applyNumberFormat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49" fontId="75" fillId="0" borderId="7" xfId="1" applyNumberFormat="1" applyFont="1" applyFill="1" applyBorder="1" applyAlignment="1">
      <alignment horizontal="center" wrapText="1"/>
    </xf>
    <xf numFmtId="1" fontId="6" fillId="0" borderId="8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85" fillId="0" borderId="1" xfId="1" applyNumberFormat="1" applyFont="1" applyFill="1" applyBorder="1" applyAlignment="1">
      <alignment horizontal="center" vertical="center" wrapText="1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3" fontId="74" fillId="0" borderId="0" xfId="0" applyNumberFormat="1" applyFont="1" applyFill="1" applyBorder="1"/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10" fontId="85" fillId="0" borderId="9" xfId="1" applyNumberFormat="1" applyFont="1" applyFill="1" applyBorder="1" applyAlignment="1">
      <alignment horizontal="center" vertical="center"/>
    </xf>
    <xf numFmtId="4" fontId="66" fillId="0" borderId="0" xfId="900" applyFont="1" applyAlignment="1">
      <alignment horizontal="right" vertical="center"/>
    </xf>
    <xf numFmtId="0" fontId="77" fillId="0" borderId="0" xfId="1" applyNumberFormat="1" applyFont="1" applyAlignment="1">
      <alignment horizontal="center"/>
    </xf>
    <xf numFmtId="3" fontId="6" fillId="0" borderId="31" xfId="1570" quotePrefix="1" applyNumberFormat="1" applyFont="1" applyFill="1" applyBorder="1" applyAlignment="1" applyProtection="1">
      <alignment horizontal="center"/>
      <protection locked="0"/>
    </xf>
    <xf numFmtId="4" fontId="64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0" xfId="0" applyNumberFormat="1" applyFill="1" applyBorder="1" applyAlignment="1">
      <alignment horizontal="center" vertical="center" wrapText="1"/>
    </xf>
    <xf numFmtId="0" fontId="0" fillId="0" borderId="61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98" xfId="0" applyFont="1" applyFill="1" applyBorder="1" applyAlignment="1">
      <alignment horizontal="center"/>
    </xf>
    <xf numFmtId="0" fontId="3" fillId="0" borderId="0" xfId="0" applyFont="1" applyFill="1"/>
    <xf numFmtId="0" fontId="0" fillId="0" borderId="97" xfId="0" applyFill="1" applyBorder="1"/>
    <xf numFmtId="0" fontId="0" fillId="0" borderId="31" xfId="0" applyFill="1" applyBorder="1"/>
    <xf numFmtId="0" fontId="0" fillId="0" borderId="31" xfId="0" applyFill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59" xfId="0" applyFill="1" applyBorder="1"/>
    <xf numFmtId="0" fontId="0" fillId="0" borderId="60" xfId="0" applyFill="1" applyBorder="1"/>
    <xf numFmtId="0" fontId="3" fillId="0" borderId="60" xfId="0" applyFont="1" applyFill="1" applyBorder="1"/>
    <xf numFmtId="0" fontId="0" fillId="0" borderId="61" xfId="0" applyFill="1" applyBorder="1"/>
    <xf numFmtId="0" fontId="77" fillId="0" borderId="0" xfId="1" applyNumberFormat="1" applyFont="1" applyAlignment="1"/>
    <xf numFmtId="49" fontId="77" fillId="0" borderId="0" xfId="1" applyNumberFormat="1" applyFont="1" applyAlignment="1"/>
    <xf numFmtId="0" fontId="6" fillId="0" borderId="1" xfId="1" applyFont="1" applyFill="1" applyBorder="1" applyAlignment="1">
      <alignment horizontal="center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1" fontId="6" fillId="0" borderId="67" xfId="1570" quotePrefix="1" applyNumberFormat="1" applyFont="1" applyFill="1" applyBorder="1" applyAlignment="1" applyProtection="1">
      <alignment horizontal="center"/>
      <protection locked="0"/>
    </xf>
    <xf numFmtId="1" fontId="6" fillId="0" borderId="15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1" fontId="6" fillId="0" borderId="99" xfId="1570" quotePrefix="1" applyNumberFormat="1" applyFont="1" applyFill="1" applyBorder="1" applyAlignment="1" applyProtection="1">
      <alignment horizontal="center"/>
      <protection locked="0"/>
    </xf>
    <xf numFmtId="49" fontId="75" fillId="0" borderId="97" xfId="1" applyNumberFormat="1" applyFont="1" applyFill="1" applyBorder="1" applyAlignment="1">
      <alignment horizontal="center" wrapText="1"/>
    </xf>
    <xf numFmtId="1" fontId="6" fillId="0" borderId="31" xfId="1570" quotePrefix="1" applyNumberFormat="1" applyFont="1" applyFill="1" applyBorder="1" applyAlignment="1" applyProtection="1">
      <alignment horizontal="left" wrapText="1"/>
      <protection locked="0"/>
    </xf>
    <xf numFmtId="4" fontId="6" fillId="0" borderId="31" xfId="1570" quotePrefix="1" applyNumberFormat="1" applyFont="1" applyFill="1" applyBorder="1" applyAlignment="1" applyProtection="1">
      <alignment horizontal="center"/>
      <protection locked="0"/>
    </xf>
    <xf numFmtId="3" fontId="6" fillId="0" borderId="69" xfId="1570" quotePrefix="1" applyNumberFormat="1" applyFont="1" applyFill="1" applyBorder="1" applyAlignment="1" applyProtection="1">
      <alignment horizontal="center"/>
      <protection locked="0"/>
    </xf>
    <xf numFmtId="4" fontId="6" fillId="0" borderId="8" xfId="1570" quotePrefix="1" applyNumberFormat="1" applyFont="1" applyFill="1" applyBorder="1" applyAlignment="1" applyProtection="1">
      <alignment horizontal="center"/>
      <protection locked="0"/>
    </xf>
    <xf numFmtId="3" fontId="6" fillId="0" borderId="70" xfId="1570" quotePrefix="1" applyNumberFormat="1" applyFont="1" applyFill="1" applyBorder="1" applyAlignment="1" applyProtection="1">
      <alignment horizontal="center"/>
      <protection locked="0"/>
    </xf>
    <xf numFmtId="0" fontId="74" fillId="0" borderId="0" xfId="0" applyFont="1"/>
    <xf numFmtId="192" fontId="6" fillId="0" borderId="0" xfId="1568" applyNumberFormat="1" applyFont="1"/>
    <xf numFmtId="1" fontId="60" fillId="0" borderId="0" xfId="0" applyNumberFormat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49" fontId="75" fillId="0" borderId="7" xfId="1" quotePrefix="1" applyNumberFormat="1" applyFont="1" applyFill="1" applyBorder="1" applyAlignment="1">
      <alignment horizontal="center" wrapText="1"/>
    </xf>
    <xf numFmtId="0" fontId="74" fillId="0" borderId="0" xfId="0" applyFont="1" applyAlignment="1">
      <alignment horizontal="center" vertical="center"/>
    </xf>
    <xf numFmtId="4" fontId="76" fillId="25" borderId="28" xfId="0" applyNumberFormat="1" applyFont="1" applyFill="1" applyBorder="1" applyAlignment="1">
      <alignment vertical="center" wrapText="1"/>
    </xf>
    <xf numFmtId="4" fontId="76" fillId="25" borderId="63" xfId="0" applyNumberFormat="1" applyFont="1" applyFill="1" applyBorder="1" applyAlignment="1">
      <alignment vertical="center" wrapText="1"/>
    </xf>
    <xf numFmtId="0" fontId="6" fillId="0" borderId="12" xfId="1" applyFont="1" applyBorder="1" applyAlignment="1">
      <alignment horizontal="center"/>
    </xf>
    <xf numFmtId="0" fontId="6" fillId="0" borderId="0" xfId="1" applyFont="1" applyAlignment="1">
      <alignment horizontal="center"/>
    </xf>
    <xf numFmtId="4" fontId="76" fillId="25" borderId="80" xfId="0" applyNumberFormat="1" applyFont="1" applyFill="1" applyBorder="1" applyAlignment="1">
      <alignment vertical="center" wrapText="1"/>
    </xf>
    <xf numFmtId="4" fontId="76" fillId="25" borderId="34" xfId="0" applyNumberFormat="1" applyFont="1" applyFill="1" applyBorder="1" applyAlignment="1">
      <alignment vertical="center" wrapText="1"/>
    </xf>
    <xf numFmtId="4" fontId="76" fillId="25" borderId="32" xfId="0" applyNumberFormat="1" applyFont="1" applyFill="1" applyBorder="1" applyAlignment="1">
      <alignment vertical="center" wrapText="1"/>
    </xf>
    <xf numFmtId="4" fontId="76" fillId="25" borderId="65" xfId="0" applyNumberFormat="1" applyFont="1" applyFill="1" applyBorder="1" applyAlignment="1">
      <alignment vertical="center" wrapText="1"/>
    </xf>
    <xf numFmtId="4" fontId="60" fillId="16" borderId="80" xfId="0" applyNumberFormat="1" applyFont="1" applyFill="1" applyBorder="1" applyAlignment="1">
      <alignment horizontal="center" vertical="center" wrapText="1"/>
    </xf>
    <xf numFmtId="4" fontId="60" fillId="16" borderId="31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0" xfId="1571" applyFont="1" applyFill="1" applyBorder="1" applyAlignment="1">
      <alignment horizontal="center" vertical="center" wrapText="1"/>
    </xf>
    <xf numFmtId="190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90" fontId="79" fillId="0" borderId="61" xfId="1570" applyNumberFormat="1" applyFont="1" applyFill="1" applyBorder="1" applyAlignment="1" applyProtection="1">
      <alignment horizontal="center" vertical="center" wrapText="1"/>
      <protection locked="0"/>
    </xf>
    <xf numFmtId="0" fontId="80" fillId="0" borderId="35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6" fillId="0" borderId="28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72" fillId="0" borderId="33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79" fillId="0" borderId="8" xfId="1" applyFont="1" applyBorder="1" applyAlignment="1">
      <alignment horizont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0" xfId="1571" applyFont="1" applyFill="1" applyBorder="1" applyAlignment="1">
      <alignment horizontal="center" vertical="center" wrapText="1"/>
    </xf>
    <xf numFmtId="0" fontId="6" fillId="0" borderId="0" xfId="1" applyFont="1" applyAlignment="1">
      <alignment horizontal="right"/>
    </xf>
    <xf numFmtId="0" fontId="60" fillId="0" borderId="0" xfId="1" applyFont="1" applyFill="1" applyAlignment="1">
      <alignment horizontal="center" vertical="top"/>
    </xf>
    <xf numFmtId="0" fontId="6" fillId="0" borderId="72" xfId="1570" applyFont="1" applyFill="1" applyBorder="1" applyAlignment="1" applyProtection="1">
      <alignment horizontal="center" vertical="center" wrapText="1"/>
      <protection locked="0"/>
    </xf>
    <xf numFmtId="0" fontId="6" fillId="0" borderId="71" xfId="1570" applyFont="1" applyFill="1" applyBorder="1" applyAlignment="1" applyProtection="1">
      <alignment horizontal="center" vertical="center" wrapText="1"/>
      <protection locked="0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73" xfId="1570" applyFont="1" applyFill="1" applyBorder="1" applyAlignment="1" applyProtection="1">
      <alignment horizontal="center" vertical="center" wrapText="1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74" xfId="1570" applyFont="1" applyFill="1" applyBorder="1" applyAlignment="1" applyProtection="1">
      <alignment horizontal="center" vertical="center" wrapText="1"/>
      <protection locked="0"/>
    </xf>
    <xf numFmtId="0" fontId="6" fillId="0" borderId="63" xfId="1570" applyFont="1" applyFill="1" applyBorder="1" applyAlignment="1" applyProtection="1">
      <alignment horizontal="center" vertical="center" wrapText="1"/>
      <protection locked="0"/>
    </xf>
    <xf numFmtId="0" fontId="6" fillId="0" borderId="34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8" fillId="0" borderId="75" xfId="1" applyFont="1" applyBorder="1" applyAlignment="1">
      <alignment horizontal="center"/>
    </xf>
    <xf numFmtId="0" fontId="68" fillId="0" borderId="76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" fillId="0" borderId="52" xfId="900" applyFont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4" fontId="6" fillId="0" borderId="47" xfId="900" applyFont="1" applyBorder="1" applyAlignment="1">
      <alignment horizontal="center" vertical="center" wrapText="1"/>
    </xf>
    <xf numFmtId="4" fontId="60" fillId="0" borderId="62" xfId="900" applyFont="1" applyBorder="1" applyAlignment="1">
      <alignment horizontal="center" vertical="top" wrapText="1"/>
    </xf>
    <xf numFmtId="4" fontId="60" fillId="0" borderId="15" xfId="900" applyFont="1" applyBorder="1" applyAlignment="1">
      <alignment horizontal="center" vertical="top" wrapText="1"/>
    </xf>
    <xf numFmtId="4" fontId="60" fillId="0" borderId="56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0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7" xfId="0" applyNumberFormat="1" applyFill="1" applyBorder="1" applyAlignment="1">
      <alignment horizontal="center" vertical="center" wrapText="1"/>
    </xf>
    <xf numFmtId="0" fontId="0" fillId="0" borderId="47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0" xfId="0" applyNumberFormat="1" applyFill="1" applyBorder="1" applyAlignment="1">
      <alignment horizontal="center" vertical="center" wrapText="1"/>
    </xf>
    <xf numFmtId="0" fontId="0" fillId="0" borderId="48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75" xfId="0" applyNumberFormat="1" applyFill="1" applyBorder="1" applyAlignment="1">
      <alignment horizontal="center" vertical="center" wrapText="1"/>
    </xf>
    <xf numFmtId="0" fontId="0" fillId="0" borderId="76" xfId="0" applyNumberFormat="1" applyFill="1" applyBorder="1" applyAlignment="1">
      <alignment horizontal="center" vertical="center" wrapText="1"/>
    </xf>
    <xf numFmtId="0" fontId="0" fillId="0" borderId="69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6" xfId="0" applyNumberFormat="1" applyFill="1" applyBorder="1" applyAlignment="1">
      <alignment horizontal="center" vertical="center" wrapText="1"/>
    </xf>
    <xf numFmtId="0" fontId="0" fillId="0" borderId="63" xfId="0" applyNumberFormat="1" applyFill="1" applyBorder="1" applyAlignment="1">
      <alignment horizontal="center" vertical="center" wrapText="1"/>
    </xf>
    <xf numFmtId="0" fontId="0" fillId="0" borderId="70" xfId="0" applyNumberFormat="1" applyFill="1" applyBorder="1" applyAlignment="1">
      <alignment horizontal="center" vertical="center" wrapText="1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T58"/>
  <sheetViews>
    <sheetView topLeftCell="A12" zoomScale="70" zoomScaleNormal="70" workbookViewId="0">
      <selection sqref="A1:Y59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8.140625" style="2" customWidth="1"/>
    <col min="13" max="13" width="10.140625" style="2" customWidth="1"/>
    <col min="14" max="14" width="9.7109375" style="2" customWidth="1"/>
    <col min="15" max="15" width="11.7109375" style="2" customWidth="1"/>
    <col min="16" max="16" width="8.140625" style="2" customWidth="1"/>
    <col min="17" max="17" width="11" style="2" customWidth="1"/>
    <col min="18" max="18" width="10.28515625" style="2" customWidth="1"/>
    <col min="19" max="19" width="9.140625" style="2" customWidth="1"/>
    <col min="20" max="20" width="13" style="2" customWidth="1"/>
    <col min="21" max="21" width="10" style="2" customWidth="1"/>
    <col min="22" max="22" width="13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25"/>
      <c r="X1" s="367" t="s">
        <v>144</v>
      </c>
      <c r="Y1" s="367"/>
    </row>
    <row r="2" spans="1:27" ht="15.75" x14ac:dyDescent="0.25">
      <c r="A2" s="125"/>
      <c r="X2" s="337"/>
      <c r="Y2" s="337"/>
    </row>
    <row r="3" spans="1:27" x14ac:dyDescent="0.2">
      <c r="A3" s="368" t="s">
        <v>63</v>
      </c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 s="368"/>
      <c r="Y3" s="368"/>
    </row>
    <row r="4" spans="1:27" x14ac:dyDescent="0.2">
      <c r="A4" s="345" t="s">
        <v>64</v>
      </c>
      <c r="B4" s="345"/>
      <c r="C4" s="345"/>
      <c r="D4" s="345"/>
      <c r="E4" s="345"/>
      <c r="F4" s="345"/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  <c r="T4" s="345"/>
      <c r="U4" s="345"/>
      <c r="V4" s="345"/>
      <c r="W4" s="345"/>
      <c r="X4" s="345"/>
      <c r="Y4" s="345"/>
    </row>
    <row r="5" spans="1:27" ht="14.25" x14ac:dyDescent="0.2">
      <c r="A5" s="2" t="s">
        <v>65</v>
      </c>
      <c r="C5" s="318"/>
      <c r="D5" s="318"/>
      <c r="E5" s="318"/>
      <c r="F5" s="318"/>
      <c r="G5" s="318"/>
      <c r="H5" s="318"/>
      <c r="I5" s="294"/>
      <c r="J5" s="318"/>
      <c r="K5" s="318"/>
      <c r="L5" s="318"/>
      <c r="M5" s="294" t="s">
        <v>132</v>
      </c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</row>
    <row r="6" spans="1:27" ht="14.25" x14ac:dyDescent="0.2">
      <c r="A6" s="2" t="s">
        <v>66</v>
      </c>
      <c r="B6" s="319"/>
      <c r="C6" s="318"/>
      <c r="D6" s="318"/>
      <c r="E6" s="318"/>
      <c r="F6" s="318"/>
      <c r="G6" s="318"/>
      <c r="H6" s="318"/>
      <c r="I6" s="318"/>
      <c r="J6" s="318"/>
      <c r="K6" s="318"/>
      <c r="L6" s="318"/>
      <c r="M6" s="294" t="s">
        <v>137</v>
      </c>
      <c r="N6" s="318"/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8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294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3.5" thickBot="1" x14ac:dyDescent="0.25">
      <c r="B8" s="129" t="s">
        <v>133</v>
      </c>
      <c r="C8" s="129"/>
      <c r="D8" s="129">
        <v>0.79967999999999995</v>
      </c>
      <c r="E8" s="338"/>
      <c r="F8" s="130" t="s">
        <v>134</v>
      </c>
      <c r="G8" s="338"/>
      <c r="H8" s="338"/>
      <c r="I8" s="338"/>
      <c r="J8" s="338"/>
      <c r="K8" s="338"/>
      <c r="L8" s="338"/>
      <c r="M8" s="338"/>
      <c r="N8" s="338"/>
      <c r="O8" s="338"/>
      <c r="P8" s="338"/>
      <c r="Q8" s="338"/>
      <c r="R8" s="338"/>
      <c r="S8" s="338"/>
      <c r="T8" s="338"/>
      <c r="U8" s="338"/>
      <c r="V8" s="338"/>
      <c r="W8" s="338"/>
      <c r="X8" s="338"/>
      <c r="Y8" s="338"/>
      <c r="Z8" s="338"/>
    </row>
    <row r="9" spans="1:27" ht="12.75" customHeight="1" x14ac:dyDescent="0.2">
      <c r="A9" s="369" t="s">
        <v>67</v>
      </c>
      <c r="B9" s="372" t="s">
        <v>68</v>
      </c>
      <c r="C9" s="375" t="s">
        <v>69</v>
      </c>
      <c r="D9" s="378" t="s">
        <v>62</v>
      </c>
      <c r="E9" s="381" t="s">
        <v>70</v>
      </c>
      <c r="F9" s="382"/>
      <c r="G9" s="382"/>
      <c r="H9" s="382"/>
      <c r="I9" s="382"/>
      <c r="J9" s="382"/>
      <c r="K9" s="382"/>
      <c r="L9" s="382"/>
      <c r="M9" s="383" t="s">
        <v>71</v>
      </c>
      <c r="N9" s="384"/>
      <c r="O9" s="384"/>
      <c r="P9" s="384"/>
      <c r="Q9" s="384"/>
      <c r="R9" s="384"/>
      <c r="S9" s="384"/>
      <c r="T9" s="384"/>
      <c r="U9" s="384"/>
      <c r="V9" s="384"/>
      <c r="W9" s="384"/>
      <c r="X9" s="384"/>
      <c r="Y9" s="385"/>
    </row>
    <row r="10" spans="1:27" ht="12.75" customHeight="1" x14ac:dyDescent="0.2">
      <c r="A10" s="370"/>
      <c r="B10" s="373"/>
      <c r="C10" s="376"/>
      <c r="D10" s="379"/>
      <c r="E10" s="376" t="s">
        <v>72</v>
      </c>
      <c r="F10" s="360" t="s">
        <v>73</v>
      </c>
      <c r="G10" s="361"/>
      <c r="H10" s="361"/>
      <c r="I10" s="361"/>
      <c r="J10" s="361"/>
      <c r="K10" s="361"/>
      <c r="L10" s="361"/>
      <c r="M10" s="362" t="s">
        <v>74</v>
      </c>
      <c r="N10" s="364" t="s">
        <v>75</v>
      </c>
      <c r="O10" s="364"/>
      <c r="P10" s="364" t="s">
        <v>76</v>
      </c>
      <c r="Q10" s="364"/>
      <c r="R10" s="365" t="s">
        <v>77</v>
      </c>
      <c r="S10" s="358" t="s">
        <v>78</v>
      </c>
      <c r="T10" s="365" t="s">
        <v>79</v>
      </c>
      <c r="U10" s="354" t="s">
        <v>80</v>
      </c>
      <c r="V10" s="358" t="s">
        <v>81</v>
      </c>
      <c r="W10" s="354" t="s">
        <v>82</v>
      </c>
      <c r="X10" s="354" t="s">
        <v>57</v>
      </c>
      <c r="Y10" s="356" t="s">
        <v>83</v>
      </c>
    </row>
    <row r="11" spans="1:27" ht="75.75" customHeight="1" thickBot="1" x14ac:dyDescent="0.25">
      <c r="A11" s="371"/>
      <c r="B11" s="374"/>
      <c r="C11" s="377"/>
      <c r="D11" s="380"/>
      <c r="E11" s="377"/>
      <c r="F11" s="339" t="s">
        <v>84</v>
      </c>
      <c r="G11" s="339" t="s">
        <v>85</v>
      </c>
      <c r="H11" s="339" t="s">
        <v>86</v>
      </c>
      <c r="I11" s="339" t="s">
        <v>87</v>
      </c>
      <c r="J11" s="339" t="s">
        <v>88</v>
      </c>
      <c r="K11" s="339" t="s">
        <v>82</v>
      </c>
      <c r="L11" s="131" t="s">
        <v>57</v>
      </c>
      <c r="M11" s="363"/>
      <c r="N11" s="132" t="s">
        <v>89</v>
      </c>
      <c r="O11" s="133" t="s">
        <v>90</v>
      </c>
      <c r="P11" s="132" t="s">
        <v>89</v>
      </c>
      <c r="Q11" s="133" t="s">
        <v>90</v>
      </c>
      <c r="R11" s="366"/>
      <c r="S11" s="359"/>
      <c r="T11" s="366"/>
      <c r="U11" s="355"/>
      <c r="V11" s="359"/>
      <c r="W11" s="355"/>
      <c r="X11" s="355"/>
      <c r="Y11" s="357"/>
    </row>
    <row r="12" spans="1:27" s="337" customFormat="1" ht="13.5" thickBot="1" x14ac:dyDescent="0.25">
      <c r="A12" s="320">
        <v>1</v>
      </c>
      <c r="B12" s="321">
        <f>A12+1</f>
        <v>2</v>
      </c>
      <c r="C12" s="321">
        <v>3</v>
      </c>
      <c r="D12" s="321">
        <v>4</v>
      </c>
      <c r="E12" s="321">
        <v>5</v>
      </c>
      <c r="F12" s="322">
        <v>6</v>
      </c>
      <c r="G12" s="322">
        <v>7</v>
      </c>
      <c r="H12" s="322">
        <v>8</v>
      </c>
      <c r="I12" s="322">
        <v>9</v>
      </c>
      <c r="J12" s="322">
        <v>10</v>
      </c>
      <c r="K12" s="322">
        <v>11</v>
      </c>
      <c r="L12" s="323">
        <v>12</v>
      </c>
      <c r="M12" s="324">
        <v>13</v>
      </c>
      <c r="N12" s="325">
        <v>14</v>
      </c>
      <c r="O12" s="325">
        <v>15</v>
      </c>
      <c r="P12" s="325">
        <v>16</v>
      </c>
      <c r="Q12" s="326">
        <v>17</v>
      </c>
      <c r="R12" s="324">
        <v>18</v>
      </c>
      <c r="S12" s="324">
        <v>19</v>
      </c>
      <c r="T12" s="321">
        <v>20</v>
      </c>
      <c r="U12" s="321">
        <v>21</v>
      </c>
      <c r="V12" s="321">
        <v>22</v>
      </c>
      <c r="W12" s="321">
        <v>23</v>
      </c>
      <c r="X12" s="326">
        <v>24</v>
      </c>
      <c r="Y12" s="327">
        <v>25</v>
      </c>
    </row>
    <row r="13" spans="1:27" ht="24.75" customHeight="1" x14ac:dyDescent="0.2">
      <c r="A13" s="328" t="s">
        <v>138</v>
      </c>
      <c r="B13" s="329" t="s">
        <v>135</v>
      </c>
      <c r="C13" s="329"/>
      <c r="D13" s="329"/>
      <c r="E13" s="295">
        <f t="shared" ref="E13:E16" si="0">F13+G13+H13+K13+L13</f>
        <v>1266036</v>
      </c>
      <c r="F13" s="295">
        <v>879082</v>
      </c>
      <c r="G13" s="295">
        <v>52057</v>
      </c>
      <c r="H13" s="295">
        <v>196348</v>
      </c>
      <c r="I13" s="295">
        <f>844+253</f>
        <v>1097</v>
      </c>
      <c r="J13" s="295">
        <v>25994</v>
      </c>
      <c r="K13" s="295">
        <v>91023</v>
      </c>
      <c r="L13" s="295">
        <v>47526</v>
      </c>
      <c r="M13" s="295"/>
      <c r="N13" s="295"/>
      <c r="O13" s="295"/>
      <c r="P13" s="295"/>
      <c r="Q13" s="295"/>
      <c r="R13" s="330"/>
      <c r="S13" s="296">
        <v>1466.01</v>
      </c>
      <c r="T13" s="295"/>
      <c r="U13" s="295"/>
      <c r="V13" s="296">
        <v>647.61</v>
      </c>
      <c r="W13" s="295"/>
      <c r="X13" s="295"/>
      <c r="Y13" s="331"/>
      <c r="AA13" s="142"/>
    </row>
    <row r="14" spans="1:27" ht="24.75" customHeight="1" x14ac:dyDescent="0.2">
      <c r="A14" s="281" t="s">
        <v>139</v>
      </c>
      <c r="B14" s="282" t="s">
        <v>140</v>
      </c>
      <c r="C14" s="282"/>
      <c r="D14" s="282"/>
      <c r="E14" s="283">
        <f t="shared" si="0"/>
        <v>26629</v>
      </c>
      <c r="F14" s="283">
        <v>15302</v>
      </c>
      <c r="G14" s="283">
        <v>2318</v>
      </c>
      <c r="H14" s="283">
        <v>3440</v>
      </c>
      <c r="I14" s="283"/>
      <c r="J14" s="283">
        <v>423</v>
      </c>
      <c r="K14" s="283">
        <v>3388</v>
      </c>
      <c r="L14" s="283">
        <v>2181</v>
      </c>
      <c r="M14" s="283"/>
      <c r="N14" s="283"/>
      <c r="O14" s="283"/>
      <c r="P14" s="283"/>
      <c r="Q14" s="283"/>
      <c r="R14" s="332"/>
      <c r="S14" s="284">
        <v>80.11</v>
      </c>
      <c r="T14" s="283"/>
      <c r="U14" s="283"/>
      <c r="V14" s="284">
        <v>9.66</v>
      </c>
      <c r="W14" s="283"/>
      <c r="X14" s="283"/>
      <c r="Y14" s="333"/>
      <c r="AA14" s="142"/>
    </row>
    <row r="15" spans="1:27" ht="24.75" customHeight="1" x14ac:dyDescent="0.2">
      <c r="A15" s="340" t="s">
        <v>141</v>
      </c>
      <c r="B15" s="282" t="s">
        <v>142</v>
      </c>
      <c r="C15" s="282"/>
      <c r="D15" s="282"/>
      <c r="E15" s="283">
        <f t="shared" si="0"/>
        <v>234380</v>
      </c>
      <c r="F15" s="283">
        <v>178703</v>
      </c>
      <c r="G15" s="283">
        <v>15449</v>
      </c>
      <c r="H15" s="283">
        <v>13533</v>
      </c>
      <c r="I15" s="283">
        <f>326+408</f>
        <v>734</v>
      </c>
      <c r="J15" s="283">
        <v>2527</v>
      </c>
      <c r="K15" s="283">
        <v>17106</v>
      </c>
      <c r="L15" s="283">
        <v>9589</v>
      </c>
      <c r="M15" s="283"/>
      <c r="N15" s="283"/>
      <c r="O15" s="283"/>
      <c r="P15" s="283"/>
      <c r="Q15" s="283"/>
      <c r="R15" s="332"/>
      <c r="S15" s="284">
        <v>599.89</v>
      </c>
      <c r="T15" s="283"/>
      <c r="U15" s="283"/>
      <c r="V15" s="284">
        <v>59.05</v>
      </c>
      <c r="W15" s="283"/>
      <c r="X15" s="283"/>
      <c r="Y15" s="333"/>
      <c r="AA15" s="142"/>
    </row>
    <row r="16" spans="1:27" ht="24.75" customHeight="1" thickBot="1" x14ac:dyDescent="0.25">
      <c r="A16" s="281" t="s">
        <v>143</v>
      </c>
      <c r="B16" s="282" t="s">
        <v>136</v>
      </c>
      <c r="C16" s="282"/>
      <c r="D16" s="282"/>
      <c r="E16" s="283">
        <f t="shared" si="0"/>
        <v>44630</v>
      </c>
      <c r="F16" s="283"/>
      <c r="G16" s="283">
        <v>8230</v>
      </c>
      <c r="H16" s="283">
        <v>20077</v>
      </c>
      <c r="I16" s="283"/>
      <c r="J16" s="283">
        <v>4381</v>
      </c>
      <c r="K16" s="283">
        <v>10635</v>
      </c>
      <c r="L16" s="283">
        <v>5688</v>
      </c>
      <c r="M16" s="283"/>
      <c r="N16" s="283"/>
      <c r="O16" s="283"/>
      <c r="P16" s="283"/>
      <c r="Q16" s="283"/>
      <c r="R16" s="332"/>
      <c r="S16" s="284">
        <v>317.06</v>
      </c>
      <c r="T16" s="283"/>
      <c r="U16" s="283"/>
      <c r="V16" s="284">
        <v>106.21</v>
      </c>
      <c r="W16" s="283"/>
      <c r="X16" s="283"/>
      <c r="Y16" s="333"/>
      <c r="AA16" s="142"/>
    </row>
    <row r="17" spans="1:254" ht="30" customHeight="1" thickBot="1" x14ac:dyDescent="0.25">
      <c r="A17" s="134"/>
      <c r="B17" s="135" t="s">
        <v>92</v>
      </c>
      <c r="C17" s="136"/>
      <c r="D17" s="137"/>
      <c r="E17" s="138">
        <f t="shared" ref="E17:L17" si="1">SUM(E13:E16)</f>
        <v>1571675</v>
      </c>
      <c r="F17" s="138">
        <f t="shared" si="1"/>
        <v>1073087</v>
      </c>
      <c r="G17" s="138">
        <f t="shared" si="1"/>
        <v>78054</v>
      </c>
      <c r="H17" s="138">
        <f t="shared" si="1"/>
        <v>233398</v>
      </c>
      <c r="I17" s="138">
        <f t="shared" si="1"/>
        <v>1831</v>
      </c>
      <c r="J17" s="138">
        <f t="shared" si="1"/>
        <v>33325</v>
      </c>
      <c r="K17" s="138">
        <f t="shared" si="1"/>
        <v>122152</v>
      </c>
      <c r="L17" s="139">
        <f t="shared" si="1"/>
        <v>64984</v>
      </c>
      <c r="M17" s="285">
        <v>4173325</v>
      </c>
      <c r="N17" s="140">
        <v>0</v>
      </c>
      <c r="O17" s="140">
        <v>3130690</v>
      </c>
      <c r="P17" s="140">
        <v>0</v>
      </c>
      <c r="Q17" s="138">
        <v>1042635</v>
      </c>
      <c r="R17" s="286">
        <f>G17*$D$41</f>
        <v>0</v>
      </c>
      <c r="S17" s="287">
        <f>SUM(S13:S16)</f>
        <v>2463.0699999999997</v>
      </c>
      <c r="T17" s="286">
        <f>(H17-I17)*$D$42</f>
        <v>0</v>
      </c>
      <c r="U17" s="288">
        <f>J17*$D$41</f>
        <v>0</v>
      </c>
      <c r="V17" s="287">
        <f>SUM(V13:V16)</f>
        <v>822.53</v>
      </c>
      <c r="W17" s="286">
        <f>(R17+U17)*$D$47</f>
        <v>0</v>
      </c>
      <c r="X17" s="286">
        <f>(R17+U17)*$D$48</f>
        <v>0</v>
      </c>
      <c r="Y17" s="141"/>
      <c r="Z17" s="142"/>
      <c r="AA17" s="142"/>
    </row>
    <row r="18" spans="1:254" ht="24.75" customHeight="1" x14ac:dyDescent="0.2">
      <c r="A18" s="143" t="s">
        <v>93</v>
      </c>
      <c r="B18" s="144" t="s">
        <v>123</v>
      </c>
      <c r="C18" s="145"/>
      <c r="D18" s="146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8"/>
      <c r="AA18" s="142"/>
    </row>
    <row r="19" spans="1:254" ht="24.75" customHeight="1" thickBot="1" x14ac:dyDescent="0.25">
      <c r="A19" s="149"/>
      <c r="B19" s="150" t="s">
        <v>94</v>
      </c>
      <c r="C19" s="151"/>
      <c r="D19" s="152"/>
      <c r="E19" s="153">
        <f>E17+E18</f>
        <v>1571675</v>
      </c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4"/>
      <c r="AA19" s="142"/>
    </row>
    <row r="20" spans="1:254" ht="24.75" customHeight="1" x14ac:dyDescent="0.2">
      <c r="A20" s="155"/>
      <c r="B20" s="156" t="s">
        <v>95</v>
      </c>
      <c r="C20" s="157"/>
      <c r="D20" s="158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60"/>
      <c r="T20" s="159"/>
      <c r="U20" s="159"/>
      <c r="V20" s="160"/>
      <c r="W20" s="159"/>
      <c r="X20" s="159"/>
      <c r="Y20" s="161"/>
      <c r="Z20" s="142"/>
      <c r="AA20" s="142"/>
    </row>
    <row r="21" spans="1:254" ht="24.75" customHeight="1" x14ac:dyDescent="0.2">
      <c r="A21" s="149" t="s">
        <v>93</v>
      </c>
      <c r="B21" s="162" t="s">
        <v>96</v>
      </c>
      <c r="C21" s="163"/>
      <c r="D21" s="164"/>
      <c r="E21" s="165">
        <f>E19*D44</f>
        <v>99801.362500000003</v>
      </c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6"/>
      <c r="Z21" s="142"/>
      <c r="AA21" s="142"/>
    </row>
    <row r="22" spans="1:254" ht="24.75" customHeight="1" x14ac:dyDescent="0.2">
      <c r="A22" s="149" t="s">
        <v>93</v>
      </c>
      <c r="B22" s="167" t="s">
        <v>97</v>
      </c>
      <c r="C22" s="168"/>
      <c r="D22" s="169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70"/>
      <c r="Z22" s="171"/>
      <c r="AA22" s="142"/>
      <c r="AB22" s="171"/>
      <c r="AC22" s="171"/>
      <c r="AD22" s="171"/>
      <c r="AE22" s="171"/>
      <c r="AF22" s="171"/>
      <c r="AG22" s="171"/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  <c r="BI22" s="171"/>
      <c r="BJ22" s="171"/>
      <c r="BK22" s="171"/>
      <c r="BL22" s="171"/>
      <c r="BM22" s="171"/>
      <c r="BN22" s="171"/>
      <c r="BO22" s="171"/>
      <c r="BP22" s="171"/>
      <c r="BQ22" s="171"/>
      <c r="BR22" s="171"/>
      <c r="BS22" s="171"/>
      <c r="BT22" s="171"/>
      <c r="BU22" s="171"/>
      <c r="BV22" s="171"/>
      <c r="BW22" s="171"/>
      <c r="BX22" s="171"/>
      <c r="BY22" s="171"/>
      <c r="BZ22" s="171"/>
      <c r="CA22" s="171"/>
      <c r="CB22" s="171"/>
      <c r="CC22" s="171"/>
      <c r="CD22" s="171"/>
      <c r="CE22" s="171"/>
      <c r="CF22" s="171"/>
      <c r="CG22" s="171"/>
      <c r="CH22" s="171"/>
      <c r="CI22" s="171"/>
      <c r="CJ22" s="171"/>
      <c r="CK22" s="171"/>
      <c r="CL22" s="171"/>
      <c r="CM22" s="171"/>
      <c r="CN22" s="171"/>
      <c r="CO22" s="171"/>
      <c r="CP22" s="171"/>
      <c r="CQ22" s="171"/>
      <c r="CR22" s="171"/>
      <c r="CS22" s="171"/>
      <c r="CT22" s="171"/>
      <c r="CU22" s="171"/>
      <c r="CV22" s="171"/>
      <c r="CW22" s="171"/>
      <c r="CX22" s="171"/>
      <c r="CY22" s="171"/>
      <c r="CZ22" s="171"/>
      <c r="DA22" s="171"/>
      <c r="DB22" s="171"/>
      <c r="DC22" s="171"/>
      <c r="DD22" s="171"/>
      <c r="DE22" s="171"/>
      <c r="DF22" s="171"/>
      <c r="DG22" s="171"/>
      <c r="DH22" s="171"/>
      <c r="DI22" s="171"/>
      <c r="DJ22" s="171"/>
      <c r="DK22" s="171"/>
      <c r="DL22" s="171"/>
      <c r="DM22" s="171"/>
      <c r="DN22" s="171"/>
      <c r="DO22" s="171"/>
      <c r="DP22" s="171"/>
      <c r="DQ22" s="171"/>
      <c r="DR22" s="171"/>
      <c r="DS22" s="171"/>
      <c r="DT22" s="171"/>
      <c r="DU22" s="171"/>
      <c r="DV22" s="171"/>
      <c r="DW22" s="171"/>
      <c r="DX22" s="171"/>
      <c r="DY22" s="171"/>
      <c r="DZ22" s="171"/>
      <c r="EA22" s="171"/>
      <c r="EB22" s="171"/>
      <c r="EC22" s="171"/>
      <c r="ED22" s="171"/>
      <c r="EE22" s="171"/>
      <c r="EF22" s="171"/>
      <c r="EG22" s="171"/>
      <c r="EH22" s="171"/>
      <c r="EI22" s="171"/>
      <c r="EJ22" s="171"/>
      <c r="EK22" s="171"/>
      <c r="EL22" s="171"/>
      <c r="EM22" s="171"/>
      <c r="EN22" s="171"/>
      <c r="EO22" s="171"/>
      <c r="EP22" s="171"/>
      <c r="EQ22" s="171"/>
      <c r="ER22" s="171"/>
      <c r="ES22" s="171"/>
      <c r="ET22" s="171"/>
      <c r="EU22" s="171"/>
      <c r="EV22" s="171"/>
      <c r="EW22" s="171"/>
      <c r="EX22" s="171"/>
      <c r="EY22" s="171"/>
      <c r="EZ22" s="171"/>
      <c r="FA22" s="171"/>
      <c r="FB22" s="171"/>
      <c r="FC22" s="171"/>
      <c r="FD22" s="171"/>
      <c r="FE22" s="171"/>
      <c r="FF22" s="171"/>
      <c r="FG22" s="171"/>
      <c r="FH22" s="171"/>
      <c r="FI22" s="171"/>
      <c r="FJ22" s="171"/>
      <c r="FK22" s="171"/>
      <c r="FL22" s="171"/>
      <c r="FM22" s="171"/>
      <c r="FN22" s="171"/>
      <c r="FO22" s="171"/>
      <c r="FP22" s="171"/>
      <c r="FQ22" s="171"/>
      <c r="FR22" s="171"/>
      <c r="FS22" s="171"/>
      <c r="FT22" s="171"/>
      <c r="FU22" s="171"/>
      <c r="FV22" s="171"/>
      <c r="FW22" s="171"/>
      <c r="FX22" s="171"/>
      <c r="FY22" s="171"/>
      <c r="FZ22" s="171"/>
      <c r="GA22" s="171"/>
      <c r="GB22" s="171"/>
      <c r="GC22" s="171"/>
      <c r="GD22" s="171"/>
      <c r="GE22" s="171"/>
      <c r="GF22" s="171"/>
      <c r="GG22" s="171"/>
      <c r="GH22" s="171"/>
      <c r="GI22" s="171"/>
      <c r="GJ22" s="171"/>
      <c r="GK22" s="171"/>
      <c r="GL22" s="171"/>
      <c r="GM22" s="171"/>
      <c r="GN22" s="171"/>
      <c r="GO22" s="171"/>
      <c r="GP22" s="171"/>
      <c r="GQ22" s="171"/>
      <c r="GR22" s="171"/>
      <c r="GS22" s="171"/>
      <c r="GT22" s="171"/>
      <c r="GU22" s="171"/>
      <c r="GV22" s="171"/>
      <c r="GW22" s="171"/>
      <c r="GX22" s="171"/>
      <c r="GY22" s="171"/>
      <c r="GZ22" s="171"/>
      <c r="HA22" s="171"/>
      <c r="HB22" s="171"/>
      <c r="HC22" s="171"/>
      <c r="HD22" s="171"/>
      <c r="HE22" s="171"/>
      <c r="HF22" s="171"/>
      <c r="HG22" s="171"/>
      <c r="HH22" s="171"/>
      <c r="HI22" s="171"/>
      <c r="HJ22" s="171"/>
      <c r="HK22" s="171"/>
      <c r="HL22" s="171"/>
      <c r="HM22" s="171"/>
      <c r="HN22" s="171"/>
      <c r="HO22" s="171"/>
      <c r="HP22" s="171"/>
      <c r="HQ22" s="171"/>
      <c r="HR22" s="171"/>
      <c r="HS22" s="171"/>
      <c r="HT22" s="171"/>
      <c r="HU22" s="171"/>
      <c r="HV22" s="171"/>
      <c r="HW22" s="171"/>
      <c r="HX22" s="171"/>
      <c r="HY22" s="171"/>
      <c r="HZ22" s="171"/>
      <c r="IA22" s="171"/>
      <c r="IB22" s="171"/>
      <c r="IC22" s="171"/>
      <c r="ID22" s="171"/>
      <c r="IE22" s="171"/>
      <c r="IF22" s="171"/>
      <c r="IG22" s="171"/>
      <c r="IH22" s="171"/>
      <c r="II22" s="171"/>
      <c r="IJ22" s="171"/>
      <c r="IK22" s="171"/>
      <c r="IL22" s="171"/>
      <c r="IM22" s="171"/>
      <c r="IN22" s="171"/>
      <c r="IO22" s="171"/>
      <c r="IP22" s="171"/>
      <c r="IQ22" s="171"/>
      <c r="IR22" s="171"/>
      <c r="IS22" s="171"/>
      <c r="IT22" s="171"/>
    </row>
    <row r="23" spans="1:254" ht="24.75" customHeight="1" x14ac:dyDescent="0.2">
      <c r="A23" s="149"/>
      <c r="B23" s="172" t="s">
        <v>98</v>
      </c>
      <c r="C23" s="173"/>
      <c r="D23" s="174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75"/>
      <c r="Z23" s="279"/>
      <c r="AA23" s="142"/>
    </row>
    <row r="24" spans="1:254" ht="25.5" x14ac:dyDescent="0.2">
      <c r="A24" s="176"/>
      <c r="B24" s="177" t="s">
        <v>99</v>
      </c>
      <c r="C24" s="178"/>
      <c r="D24" s="179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6"/>
      <c r="AA24" s="142"/>
    </row>
    <row r="25" spans="1:254" x14ac:dyDescent="0.2">
      <c r="A25" s="149"/>
      <c r="B25" s="180" t="s">
        <v>100</v>
      </c>
      <c r="C25" s="181"/>
      <c r="D25" s="182"/>
      <c r="E25" s="165">
        <f>E21+E22+E23+E24</f>
        <v>99801.362500000003</v>
      </c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70"/>
    </row>
    <row r="26" spans="1:254" ht="13.5" thickBot="1" x14ac:dyDescent="0.25">
      <c r="A26" s="183"/>
      <c r="B26" s="184" t="s">
        <v>101</v>
      </c>
      <c r="C26" s="185"/>
      <c r="D26" s="186"/>
      <c r="E26" s="187">
        <f>E19+E25</f>
        <v>1671476.3625</v>
      </c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8"/>
    </row>
    <row r="27" spans="1:254" ht="14.25" thickBot="1" x14ac:dyDescent="0.25">
      <c r="A27" s="143" t="s">
        <v>93</v>
      </c>
      <c r="B27" s="189" t="s">
        <v>102</v>
      </c>
      <c r="C27" s="190"/>
      <c r="D27" s="191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  <c r="U27" s="192"/>
      <c r="V27" s="192"/>
      <c r="W27" s="192"/>
      <c r="X27" s="193"/>
      <c r="Y27" s="194"/>
    </row>
    <row r="28" spans="1:254" ht="13.5" thickBot="1" x14ac:dyDescent="0.25">
      <c r="A28" s="195"/>
      <c r="B28" s="196" t="s">
        <v>103</v>
      </c>
      <c r="C28" s="197"/>
      <c r="D28" s="198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285"/>
      <c r="R28" s="140"/>
      <c r="S28" s="140"/>
      <c r="T28" s="140"/>
      <c r="U28" s="138"/>
      <c r="V28" s="199"/>
      <c r="W28" s="199"/>
      <c r="X28" s="200"/>
      <c r="Y28" s="201"/>
    </row>
    <row r="29" spans="1:254" x14ac:dyDescent="0.2">
      <c r="A29" s="202"/>
      <c r="B29" s="203" t="s">
        <v>104</v>
      </c>
      <c r="C29" s="204"/>
      <c r="D29" s="204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5"/>
      <c r="V29" s="205"/>
      <c r="W29" s="205"/>
      <c r="X29" s="205"/>
      <c r="Y29" s="206"/>
    </row>
    <row r="30" spans="1:254" x14ac:dyDescent="0.2">
      <c r="A30" s="207"/>
      <c r="B30" s="208" t="s">
        <v>105</v>
      </c>
      <c r="C30" s="209"/>
      <c r="D30" s="209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0"/>
      <c r="R30" s="211"/>
      <c r="S30" s="211"/>
      <c r="T30" s="211"/>
      <c r="U30" s="211"/>
      <c r="V30" s="211"/>
      <c r="W30" s="211"/>
      <c r="X30" s="211"/>
      <c r="Y30" s="212"/>
    </row>
    <row r="31" spans="1:254" ht="13.5" thickBot="1" x14ac:dyDescent="0.25">
      <c r="A31" s="213"/>
      <c r="B31" s="214" t="s">
        <v>106</v>
      </c>
      <c r="C31" s="215"/>
      <c r="D31" s="215"/>
      <c r="E31" s="216"/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7"/>
    </row>
    <row r="32" spans="1:254" x14ac:dyDescent="0.2">
      <c r="A32" s="3"/>
      <c r="B32" s="218"/>
      <c r="C32" s="219"/>
      <c r="D32" s="219"/>
      <c r="E32" s="219"/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20"/>
      <c r="U32" s="220"/>
      <c r="V32" s="220"/>
      <c r="W32" s="220"/>
      <c r="X32" s="220"/>
      <c r="Y32" s="220"/>
      <c r="Z32" s="220"/>
    </row>
    <row r="33" spans="1:26" s="5" customFormat="1" x14ac:dyDescent="0.2">
      <c r="A33" s="221"/>
      <c r="B33" s="346"/>
      <c r="C33" s="347"/>
      <c r="D33" s="350" t="s">
        <v>107</v>
      </c>
      <c r="E33" s="352" t="s">
        <v>108</v>
      </c>
      <c r="F33" s="353"/>
      <c r="G33" s="353"/>
      <c r="H33" s="222"/>
      <c r="I33" s="222"/>
      <c r="K33" s="341"/>
      <c r="L33" s="341"/>
      <c r="M33" s="341"/>
      <c r="N33" s="341"/>
      <c r="O33" s="341"/>
      <c r="P33" s="341"/>
      <c r="Q33" s="341"/>
      <c r="R33" s="341"/>
      <c r="S33" s="341"/>
      <c r="T33" s="341"/>
      <c r="U33" s="341"/>
      <c r="V33" s="341"/>
      <c r="W33" s="341"/>
    </row>
    <row r="34" spans="1:26" s="5" customFormat="1" x14ac:dyDescent="0.2">
      <c r="A34" s="221"/>
      <c r="B34" s="348"/>
      <c r="C34" s="349"/>
      <c r="D34" s="351"/>
      <c r="E34" s="223">
        <v>2015</v>
      </c>
      <c r="F34" s="223">
        <v>2016</v>
      </c>
      <c r="G34" s="224">
        <v>2017</v>
      </c>
      <c r="H34" s="225"/>
      <c r="I34" s="225"/>
      <c r="J34" s="225"/>
      <c r="K34" s="341"/>
      <c r="L34" s="341"/>
      <c r="M34" s="341"/>
      <c r="N34" s="341"/>
      <c r="O34" s="341"/>
      <c r="P34" s="341"/>
      <c r="Q34" s="341"/>
      <c r="R34" s="341"/>
      <c r="S34" s="341"/>
      <c r="T34" s="341"/>
      <c r="U34" s="341"/>
      <c r="V34" s="341"/>
      <c r="W34" s="341"/>
    </row>
    <row r="35" spans="1:26" s="5" customFormat="1" ht="13.5" x14ac:dyDescent="0.2">
      <c r="A35" s="221"/>
      <c r="B35" s="342" t="s">
        <v>109</v>
      </c>
      <c r="C35" s="343"/>
      <c r="D35" s="226"/>
      <c r="E35" s="227"/>
      <c r="F35" s="227"/>
      <c r="G35" s="227"/>
      <c r="H35" s="228"/>
      <c r="I35" s="228"/>
      <c r="J35" s="228"/>
      <c r="K35" s="229"/>
      <c r="L35" s="228"/>
      <c r="M35" s="230"/>
      <c r="N35" s="230"/>
      <c r="O35" s="231"/>
      <c r="P35" s="230"/>
      <c r="Q35" s="230"/>
      <c r="S35" s="334"/>
      <c r="U35" s="334"/>
      <c r="X35" s="335"/>
    </row>
    <row r="36" spans="1:26" s="5" customFormat="1" ht="13.5" x14ac:dyDescent="0.25">
      <c r="A36" s="232"/>
      <c r="B36" s="233"/>
      <c r="C36" s="234"/>
      <c r="D36" s="234"/>
      <c r="E36" s="234"/>
      <c r="F36" s="232"/>
      <c r="G36" s="232"/>
      <c r="H36" s="122"/>
      <c r="I36" s="122"/>
      <c r="J36" s="122"/>
      <c r="K36" s="122"/>
      <c r="L36" s="122"/>
      <c r="M36" s="235"/>
      <c r="N36" s="235"/>
      <c r="O36" s="235"/>
      <c r="P36" s="235"/>
      <c r="Q36" s="236"/>
      <c r="R36" s="237"/>
      <c r="S36" s="231"/>
      <c r="T36" s="237"/>
      <c r="U36" s="231"/>
      <c r="V36" s="336"/>
    </row>
    <row r="37" spans="1:26" s="5" customFormat="1" ht="13.5" x14ac:dyDescent="0.25">
      <c r="A37" s="238" t="s">
        <v>122</v>
      </c>
      <c r="B37" s="238"/>
      <c r="C37" s="238"/>
      <c r="D37" s="238"/>
      <c r="E37" s="238"/>
      <c r="F37" s="232"/>
      <c r="G37" s="232"/>
      <c r="H37" s="122"/>
      <c r="I37" s="122"/>
      <c r="J37" s="122"/>
      <c r="K37" s="122"/>
      <c r="L37" s="122"/>
      <c r="M37" s="235"/>
      <c r="N37" s="235"/>
      <c r="O37" s="235"/>
      <c r="P37" s="235"/>
      <c r="Q37" s="236"/>
      <c r="R37" s="237"/>
      <c r="S37" s="289"/>
      <c r="T37" s="237"/>
      <c r="U37" s="231"/>
      <c r="V37" s="336"/>
    </row>
    <row r="38" spans="1:26" ht="13.5" thickBot="1" x14ac:dyDescent="0.25">
      <c r="A38" s="238"/>
      <c r="B38" s="238"/>
      <c r="C38" s="238"/>
      <c r="D38" s="238"/>
      <c r="E38" s="238"/>
      <c r="F38" s="238"/>
      <c r="G38" s="1"/>
      <c r="H38" s="3"/>
      <c r="I38" s="3"/>
      <c r="J38" s="239"/>
      <c r="K38" s="3"/>
      <c r="L38" s="3"/>
      <c r="M38" s="3"/>
      <c r="N38" s="3"/>
      <c r="O38" s="3"/>
      <c r="P38" s="3"/>
      <c r="Q38" s="3"/>
      <c r="R38" s="3"/>
      <c r="S38" s="3"/>
      <c r="T38" s="240"/>
      <c r="U38" s="240"/>
      <c r="V38" s="289"/>
      <c r="W38" s="240"/>
      <c r="X38" s="240"/>
      <c r="Y38" s="241"/>
      <c r="Z38" s="242"/>
    </row>
    <row r="39" spans="1:26" ht="13.5" thickBot="1" x14ac:dyDescent="0.25">
      <c r="A39" s="243" t="s">
        <v>110</v>
      </c>
      <c r="B39" s="244" t="s">
        <v>1</v>
      </c>
      <c r="C39" s="245" t="s">
        <v>2</v>
      </c>
      <c r="D39" s="246" t="s">
        <v>111</v>
      </c>
      <c r="E39" s="247"/>
      <c r="F39" s="247"/>
      <c r="G39" s="247"/>
      <c r="I39" s="248"/>
      <c r="J39" s="248"/>
      <c r="K39" s="248"/>
      <c r="L39" s="248"/>
      <c r="M39" s="240"/>
      <c r="N39" s="240"/>
      <c r="O39" s="240"/>
      <c r="P39" s="240"/>
    </row>
    <row r="40" spans="1:26" ht="15.75" x14ac:dyDescent="0.25">
      <c r="A40" s="249"/>
      <c r="B40" s="250" t="s">
        <v>112</v>
      </c>
      <c r="C40" s="251" t="s">
        <v>113</v>
      </c>
      <c r="D40" s="252">
        <f>R17/S17</f>
        <v>0</v>
      </c>
      <c r="E40" s="247"/>
      <c r="F40" s="247"/>
      <c r="G40" s="247"/>
      <c r="I40" s="248"/>
      <c r="J40" s="248"/>
      <c r="K40" s="248"/>
      <c r="L40" s="248"/>
      <c r="M40" s="240"/>
      <c r="N40" s="240"/>
      <c r="O40" s="240"/>
      <c r="P40" s="240"/>
      <c r="R40" s="290"/>
      <c r="S40" s="142"/>
    </row>
    <row r="41" spans="1:26" ht="15.75" x14ac:dyDescent="0.25">
      <c r="A41" s="253">
        <v>1</v>
      </c>
      <c r="B41" s="254" t="s">
        <v>114</v>
      </c>
      <c r="C41" s="255"/>
      <c r="D41" s="291"/>
      <c r="E41" s="256"/>
      <c r="F41" s="256"/>
      <c r="G41" s="256"/>
      <c r="I41" s="256"/>
      <c r="J41" s="256"/>
      <c r="K41" s="256"/>
      <c r="L41" s="256"/>
      <c r="M41" s="240"/>
      <c r="N41" s="240"/>
      <c r="O41" s="240"/>
      <c r="P41" s="240"/>
      <c r="R41" s="290"/>
      <c r="S41" s="290"/>
    </row>
    <row r="42" spans="1:26" ht="25.5" x14ac:dyDescent="0.25">
      <c r="A42" s="253">
        <v>2</v>
      </c>
      <c r="B42" s="257" t="s">
        <v>115</v>
      </c>
      <c r="C42" s="255"/>
      <c r="D42" s="291"/>
      <c r="E42" s="258"/>
      <c r="F42" s="259"/>
      <c r="G42" s="259"/>
      <c r="I42" s="260"/>
      <c r="J42" s="260"/>
      <c r="K42" s="260"/>
      <c r="L42" s="260"/>
      <c r="M42" s="240"/>
      <c r="N42" s="240"/>
      <c r="O42" s="240"/>
      <c r="P42" s="240"/>
      <c r="R42" s="290"/>
      <c r="S42" s="290"/>
    </row>
    <row r="43" spans="1:26" x14ac:dyDescent="0.2">
      <c r="A43" s="253">
        <v>3</v>
      </c>
      <c r="B43" s="254" t="s">
        <v>58</v>
      </c>
      <c r="C43" s="255" t="s">
        <v>4</v>
      </c>
      <c r="D43" s="261">
        <v>3.5000000000000003E-2</v>
      </c>
      <c r="E43" s="262"/>
      <c r="F43" s="262"/>
      <c r="G43" s="262"/>
      <c r="H43" s="240"/>
      <c r="I43" s="240"/>
      <c r="J43" s="240"/>
      <c r="K43" s="240"/>
      <c r="L43" s="240"/>
      <c r="M43" s="240"/>
      <c r="N43" s="240"/>
      <c r="O43" s="240"/>
      <c r="P43" s="240"/>
      <c r="Q43" s="240"/>
    </row>
    <row r="44" spans="1:26" x14ac:dyDescent="0.2">
      <c r="A44" s="253">
        <v>4</v>
      </c>
      <c r="B44" s="263" t="s">
        <v>116</v>
      </c>
      <c r="C44" s="255" t="s">
        <v>4</v>
      </c>
      <c r="D44" s="264">
        <v>6.3500000000000001E-2</v>
      </c>
      <c r="E44" s="265"/>
      <c r="F44" s="265"/>
      <c r="G44" s="265"/>
    </row>
    <row r="45" spans="1:26" ht="38.25" x14ac:dyDescent="0.2">
      <c r="A45" s="253">
        <v>5</v>
      </c>
      <c r="B45" s="266" t="s">
        <v>117</v>
      </c>
      <c r="C45" s="255" t="s">
        <v>4</v>
      </c>
      <c r="D45" s="261">
        <v>1.4999999999999999E-2</v>
      </c>
      <c r="E45" s="265"/>
      <c r="F45" s="265"/>
      <c r="G45" s="265"/>
    </row>
    <row r="46" spans="1:26" x14ac:dyDescent="0.2">
      <c r="A46" s="253">
        <v>6</v>
      </c>
      <c r="B46" s="263" t="s">
        <v>118</v>
      </c>
      <c r="C46" s="255" t="s">
        <v>4</v>
      </c>
      <c r="D46" s="261">
        <v>1.4999999999999999E-2</v>
      </c>
      <c r="E46" s="265"/>
      <c r="F46" s="265"/>
      <c r="G46" s="265"/>
    </row>
    <row r="47" spans="1:26" x14ac:dyDescent="0.2">
      <c r="A47" s="253">
        <v>7</v>
      </c>
      <c r="B47" s="254" t="s">
        <v>119</v>
      </c>
      <c r="C47" s="255" t="s">
        <v>4</v>
      </c>
      <c r="D47" s="292">
        <f>K17*0.85/(G17+J17)</f>
        <v>0.93221522908268162</v>
      </c>
      <c r="E47" s="262"/>
      <c r="F47" s="267"/>
      <c r="G47" s="267"/>
      <c r="I47" s="240"/>
      <c r="J47" s="240"/>
      <c r="K47" s="240"/>
      <c r="L47" s="240"/>
      <c r="M47" s="240"/>
      <c r="N47" s="240"/>
      <c r="O47" s="240"/>
      <c r="P47" s="240"/>
    </row>
    <row r="48" spans="1:26" x14ac:dyDescent="0.2">
      <c r="A48" s="253">
        <v>8</v>
      </c>
      <c r="B48" s="254" t="s">
        <v>120</v>
      </c>
      <c r="C48" s="255" t="s">
        <v>4</v>
      </c>
      <c r="D48" s="292">
        <f>IF(L17*0.8/(G17+J17)&gt;=0.5,0.5,L17*0.8/(G17+J17))</f>
        <v>0.46675944298296812</v>
      </c>
      <c r="E48" s="262"/>
      <c r="F48" s="267"/>
      <c r="G48" s="268"/>
      <c r="I48" s="240"/>
      <c r="J48" s="240"/>
      <c r="K48" s="240"/>
      <c r="L48" s="240"/>
      <c r="M48" s="240"/>
      <c r="N48" s="240"/>
      <c r="O48" s="240"/>
      <c r="P48" s="240"/>
    </row>
    <row r="49" spans="1:22" ht="13.5" thickBot="1" x14ac:dyDescent="0.25">
      <c r="A49" s="269">
        <v>9</v>
      </c>
      <c r="B49" s="270" t="s">
        <v>91</v>
      </c>
      <c r="C49" s="271" t="s">
        <v>121</v>
      </c>
      <c r="D49" s="272"/>
      <c r="E49" s="265"/>
      <c r="F49" s="265"/>
      <c r="G49" s="265"/>
    </row>
    <row r="50" spans="1:22" ht="12.75" customHeight="1" x14ac:dyDescent="0.25">
      <c r="A50" s="265"/>
      <c r="B50" s="273"/>
      <c r="C50" s="274"/>
      <c r="D50" s="274"/>
      <c r="E50" s="275"/>
      <c r="F50" s="274"/>
      <c r="G50" s="274"/>
      <c r="H50" s="276"/>
    </row>
    <row r="51" spans="1:22" x14ac:dyDescent="0.2">
      <c r="B51" s="277"/>
      <c r="D51" s="278"/>
    </row>
    <row r="52" spans="1:22" ht="36" customHeight="1" x14ac:dyDescent="0.2">
      <c r="B52" s="39" t="s">
        <v>5</v>
      </c>
      <c r="D52" s="39" t="s">
        <v>6</v>
      </c>
      <c r="F52" s="344" t="s">
        <v>7</v>
      </c>
      <c r="G52" s="344"/>
    </row>
    <row r="53" spans="1:22" x14ac:dyDescent="0.2">
      <c r="G53" s="345" t="s">
        <v>8</v>
      </c>
      <c r="H53" s="345"/>
    </row>
    <row r="55" spans="1:22" x14ac:dyDescent="0.2">
      <c r="V55" s="279"/>
    </row>
    <row r="56" spans="1:22" x14ac:dyDescent="0.2">
      <c r="U56" s="142"/>
      <c r="V56" s="280"/>
    </row>
    <row r="58" spans="1:22" x14ac:dyDescent="0.2">
      <c r="B58" s="277"/>
      <c r="C58" s="277"/>
      <c r="D58" s="277"/>
    </row>
  </sheetData>
  <mergeCells count="29">
    <mergeCell ref="X1:Y1"/>
    <mergeCell ref="A3:Y3"/>
    <mergeCell ref="A4:Y4"/>
    <mergeCell ref="A9:A11"/>
    <mergeCell ref="B9:B11"/>
    <mergeCell ref="C9:C11"/>
    <mergeCell ref="D9:D11"/>
    <mergeCell ref="E9:L9"/>
    <mergeCell ref="M9:Y9"/>
    <mergeCell ref="E10:E11"/>
    <mergeCell ref="X10:X11"/>
    <mergeCell ref="Y10:Y11"/>
    <mergeCell ref="V10:V11"/>
    <mergeCell ref="W10:W11"/>
    <mergeCell ref="F10:L10"/>
    <mergeCell ref="M10:M11"/>
    <mergeCell ref="N10:O10"/>
    <mergeCell ref="T10:T11"/>
    <mergeCell ref="U10:U11"/>
    <mergeCell ref="P10:Q10"/>
    <mergeCell ref="R10:R11"/>
    <mergeCell ref="S10:S11"/>
    <mergeCell ref="K33:W34"/>
    <mergeCell ref="B35:C35"/>
    <mergeCell ref="F52:G52"/>
    <mergeCell ref="G53:H53"/>
    <mergeCell ref="B33:C34"/>
    <mergeCell ref="D33:D34"/>
    <mergeCell ref="E33:G33"/>
  </mergeCells>
  <pageMargins left="0.19685039370078741" right="0.19685039370078741" top="0.47244094488188981" bottom="0.43307086614173229" header="0.31496062992125984" footer="0.31496062992125984"/>
  <pageSetup paperSize="9" scale="4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J2" sqref="J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J1" s="293" t="s">
        <v>147</v>
      </c>
    </row>
    <row r="2" spans="1:16" s="5" customFormat="1" x14ac:dyDescent="0.2">
      <c r="A2" s="4" t="s">
        <v>9</v>
      </c>
    </row>
    <row r="3" spans="1:16" x14ac:dyDescent="0.2">
      <c r="A3" s="396" t="s">
        <v>42</v>
      </c>
      <c r="B3" s="396"/>
      <c r="C3" s="396"/>
      <c r="D3" s="396"/>
      <c r="E3" s="396"/>
      <c r="F3" s="396"/>
      <c r="G3" s="396"/>
      <c r="H3" s="396"/>
      <c r="I3" s="396"/>
      <c r="J3" s="396"/>
    </row>
    <row r="4" spans="1:16" ht="15" customHeight="1" x14ac:dyDescent="0.2">
      <c r="A4" s="397" t="s">
        <v>0</v>
      </c>
      <c r="B4" s="397"/>
      <c r="C4" s="397"/>
      <c r="D4" s="397"/>
      <c r="E4" s="397"/>
      <c r="F4" s="397"/>
      <c r="G4" s="397"/>
      <c r="H4" s="397"/>
      <c r="I4" s="397"/>
      <c r="J4" s="397"/>
      <c r="K4" s="6"/>
      <c r="L4" s="6"/>
      <c r="M4" s="6"/>
      <c r="N4" s="44"/>
      <c r="O4" s="44"/>
      <c r="P4" s="44"/>
    </row>
    <row r="5" spans="1:16" ht="15" customHeight="1" thickBot="1" x14ac:dyDescent="0.25">
      <c r="A5" s="397" t="s">
        <v>10</v>
      </c>
      <c r="B5" s="397"/>
      <c r="C5" s="397"/>
      <c r="D5" s="397"/>
      <c r="E5" s="397"/>
      <c r="F5" s="397"/>
      <c r="G5" s="397"/>
      <c r="H5" s="397"/>
      <c r="I5" s="397"/>
      <c r="J5" s="397"/>
      <c r="K5" s="6"/>
      <c r="L5" s="6"/>
      <c r="M5" s="6"/>
    </row>
    <row r="6" spans="1:16" ht="20.25" customHeight="1" x14ac:dyDescent="0.2">
      <c r="A6" s="389" t="s">
        <v>43</v>
      </c>
      <c r="B6" s="389" t="s">
        <v>44</v>
      </c>
      <c r="C6" s="389" t="s">
        <v>45</v>
      </c>
      <c r="D6" s="389" t="s">
        <v>46</v>
      </c>
      <c r="E6" s="389" t="s">
        <v>47</v>
      </c>
      <c r="F6" s="389" t="s">
        <v>48</v>
      </c>
      <c r="G6" s="387" t="s">
        <v>49</v>
      </c>
      <c r="H6" s="389" t="s">
        <v>50</v>
      </c>
      <c r="I6" s="389" t="s">
        <v>17</v>
      </c>
      <c r="J6" s="389" t="s">
        <v>51</v>
      </c>
    </row>
    <row r="7" spans="1:16" ht="68.25" customHeight="1" thickBot="1" x14ac:dyDescent="0.25">
      <c r="A7" s="390"/>
      <c r="B7" s="390"/>
      <c r="C7" s="390"/>
      <c r="D7" s="390"/>
      <c r="E7" s="390"/>
      <c r="F7" s="390"/>
      <c r="G7" s="388"/>
      <c r="H7" s="390"/>
      <c r="I7" s="390"/>
      <c r="J7" s="390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391" t="s">
        <v>52</v>
      </c>
      <c r="B9" s="47" t="s">
        <v>53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392"/>
      <c r="B10" s="51" t="s">
        <v>54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392"/>
      <c r="B11" s="52" t="s">
        <v>55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393" t="s">
        <v>56</v>
      </c>
      <c r="B19" s="394"/>
      <c r="C19" s="394"/>
      <c r="D19" s="394"/>
      <c r="E19" s="394"/>
      <c r="F19" s="394"/>
      <c r="G19" s="394"/>
      <c r="H19" s="394"/>
      <c r="I19" s="395"/>
      <c r="J19" s="80">
        <f>SUM(J14:J18)</f>
        <v>0</v>
      </c>
    </row>
    <row r="22" spans="1:10" ht="12.75" customHeight="1" x14ac:dyDescent="0.2">
      <c r="A22" s="39" t="s">
        <v>5</v>
      </c>
      <c r="B22" s="2"/>
      <c r="C22" s="344" t="s">
        <v>6</v>
      </c>
      <c r="D22" s="344"/>
      <c r="E22" s="2"/>
      <c r="F22" s="344" t="s">
        <v>7</v>
      </c>
      <c r="G22" s="344"/>
      <c r="H22" s="344"/>
    </row>
    <row r="23" spans="1:10" x14ac:dyDescent="0.2">
      <c r="A23" s="2"/>
      <c r="B23" s="2"/>
      <c r="C23" s="2"/>
      <c r="D23" s="2"/>
      <c r="E23" s="2"/>
      <c r="F23" s="386" t="s">
        <v>8</v>
      </c>
      <c r="G23" s="386"/>
      <c r="H23" s="386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Zeros="0" view="pageBreakPreview" topLeftCell="B1" zoomScale="115" zoomScaleNormal="98" zoomScaleSheetLayoutView="115" workbookViewId="0">
      <selection activeCell="M2" sqref="M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06" t="s">
        <v>146</v>
      </c>
      <c r="L1" s="406"/>
      <c r="M1" s="406"/>
    </row>
    <row r="2" spans="1:14" s="5" customFormat="1" x14ac:dyDescent="0.2">
      <c r="A2" s="4" t="s">
        <v>9</v>
      </c>
    </row>
    <row r="5" spans="1:14" x14ac:dyDescent="0.2">
      <c r="A5" s="407" t="s">
        <v>13</v>
      </c>
      <c r="B5" s="407"/>
      <c r="C5" s="407"/>
      <c r="D5" s="407"/>
      <c r="E5" s="407"/>
      <c r="F5" s="407"/>
      <c r="G5" s="407"/>
      <c r="H5" s="407"/>
      <c r="I5" s="407"/>
      <c r="J5" s="407"/>
      <c r="K5" s="407"/>
      <c r="L5" s="407"/>
      <c r="M5" s="407"/>
    </row>
    <row r="6" spans="1:14" x14ac:dyDescent="0.2">
      <c r="A6" s="397" t="s">
        <v>0</v>
      </c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6"/>
    </row>
    <row r="7" spans="1:14" ht="13.5" thickBot="1" x14ac:dyDescent="0.25">
      <c r="A7" s="397" t="s">
        <v>10</v>
      </c>
      <c r="B7" s="397"/>
      <c r="C7" s="397"/>
      <c r="D7" s="397"/>
      <c r="E7" s="397"/>
      <c r="F7" s="397"/>
      <c r="G7" s="397"/>
      <c r="H7" s="397"/>
      <c r="I7" s="397"/>
      <c r="J7" s="397"/>
      <c r="K7" s="397"/>
      <c r="L7" s="397"/>
      <c r="M7" s="397"/>
      <c r="N7" s="6"/>
    </row>
    <row r="8" spans="1:14" ht="25.5" customHeight="1" x14ac:dyDescent="0.2">
      <c r="A8" s="408" t="s">
        <v>11</v>
      </c>
      <c r="B8" s="402" t="s">
        <v>14</v>
      </c>
      <c r="C8" s="410" t="s">
        <v>15</v>
      </c>
      <c r="D8" s="410" t="s">
        <v>16</v>
      </c>
      <c r="E8" s="402" t="s">
        <v>17</v>
      </c>
      <c r="F8" s="402" t="s">
        <v>18</v>
      </c>
      <c r="G8" s="402" t="s">
        <v>19</v>
      </c>
      <c r="H8" s="402" t="s">
        <v>20</v>
      </c>
      <c r="I8" s="402"/>
      <c r="J8" s="402"/>
      <c r="K8" s="402" t="s">
        <v>21</v>
      </c>
      <c r="L8" s="402"/>
      <c r="M8" s="404" t="s">
        <v>22</v>
      </c>
    </row>
    <row r="9" spans="1:14" s="85" customFormat="1" ht="42" customHeight="1" x14ac:dyDescent="0.25">
      <c r="A9" s="409"/>
      <c r="B9" s="403"/>
      <c r="C9" s="411"/>
      <c r="D9" s="411"/>
      <c r="E9" s="403"/>
      <c r="F9" s="403"/>
      <c r="G9" s="403"/>
      <c r="H9" s="83" t="s">
        <v>23</v>
      </c>
      <c r="I9" s="83" t="s">
        <v>24</v>
      </c>
      <c r="J9" s="83" t="s">
        <v>25</v>
      </c>
      <c r="K9" s="83" t="s">
        <v>26</v>
      </c>
      <c r="L9" s="83" t="s">
        <v>27</v>
      </c>
      <c r="M9" s="405"/>
      <c r="N9" s="84"/>
    </row>
    <row r="10" spans="1:14" s="90" customFormat="1" ht="13.5" thickBot="1" x14ac:dyDescent="0.25">
      <c r="A10" s="86" t="s">
        <v>28</v>
      </c>
      <c r="B10" s="87" t="s">
        <v>29</v>
      </c>
      <c r="C10" s="87" t="s">
        <v>3</v>
      </c>
      <c r="D10" s="87" t="s">
        <v>30</v>
      </c>
      <c r="E10" s="87" t="s">
        <v>31</v>
      </c>
      <c r="F10" s="87" t="s">
        <v>32</v>
      </c>
      <c r="G10" s="87" t="s">
        <v>33</v>
      </c>
      <c r="H10" s="87" t="s">
        <v>34</v>
      </c>
      <c r="I10" s="87" t="s">
        <v>35</v>
      </c>
      <c r="J10" s="87" t="s">
        <v>36</v>
      </c>
      <c r="K10" s="87" t="s">
        <v>37</v>
      </c>
      <c r="L10" s="87" t="s">
        <v>38</v>
      </c>
      <c r="M10" s="88" t="s">
        <v>39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398"/>
      <c r="K21" s="399"/>
      <c r="M21" s="38"/>
    </row>
    <row r="22" spans="1:18" s="2" customFormat="1" x14ac:dyDescent="0.2">
      <c r="B22" s="39" t="s">
        <v>5</v>
      </c>
      <c r="D22" s="344" t="s">
        <v>6</v>
      </c>
      <c r="E22" s="344"/>
      <c r="G22" s="344" t="s">
        <v>7</v>
      </c>
      <c r="H22" s="344"/>
      <c r="I22" s="344"/>
    </row>
    <row r="23" spans="1:18" s="2" customFormat="1" x14ac:dyDescent="0.2">
      <c r="G23" s="386" t="s">
        <v>8</v>
      </c>
      <c r="H23" s="386"/>
      <c r="I23" s="386"/>
    </row>
    <row r="24" spans="1:18" s="2" customFormat="1" x14ac:dyDescent="0.2"/>
    <row r="25" spans="1:18" x14ac:dyDescent="0.2">
      <c r="J25" s="398"/>
      <c r="K25" s="399"/>
      <c r="M25" s="38"/>
    </row>
    <row r="26" spans="1:18" x14ac:dyDescent="0.2">
      <c r="K26" s="40"/>
      <c r="M26" s="38"/>
    </row>
    <row r="27" spans="1:18" x14ac:dyDescent="0.2">
      <c r="K27" s="400"/>
    </row>
    <row r="28" spans="1:18" x14ac:dyDescent="0.2">
      <c r="K28" s="401"/>
    </row>
    <row r="29" spans="1:18" x14ac:dyDescent="0.2">
      <c r="K29" s="401"/>
    </row>
    <row r="30" spans="1:18" x14ac:dyDescent="0.2">
      <c r="K30" s="401"/>
    </row>
    <row r="31" spans="1:18" x14ac:dyDescent="0.2">
      <c r="K31" s="401"/>
    </row>
    <row r="32" spans="1:18" x14ac:dyDescent="0.2">
      <c r="K32" s="401"/>
    </row>
    <row r="33" spans="11:11" s="7" customFormat="1" x14ac:dyDescent="0.2">
      <c r="K33" s="401"/>
    </row>
    <row r="34" spans="11:11" s="7" customFormat="1" x14ac:dyDescent="0.2">
      <c r="K34" s="401"/>
    </row>
    <row r="35" spans="11:11" s="7" customFormat="1" x14ac:dyDescent="0.2">
      <c r="K35" s="401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15"/>
  <sheetViews>
    <sheetView tabSelected="1" workbookViewId="0">
      <selection activeCell="I2" sqref="I2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59</v>
      </c>
      <c r="I1" s="117" t="s">
        <v>145</v>
      </c>
    </row>
    <row r="2" spans="1:13" s="5" customFormat="1" x14ac:dyDescent="0.2">
      <c r="A2" s="4" t="s">
        <v>9</v>
      </c>
    </row>
    <row r="3" spans="1:13" s="43" customFormat="1" ht="15" customHeight="1" x14ac:dyDescent="0.2">
      <c r="A3" s="297" t="s">
        <v>10</v>
      </c>
      <c r="B3" s="297"/>
      <c r="C3" s="297"/>
      <c r="D3" s="297"/>
      <c r="E3" s="297"/>
      <c r="F3" s="297"/>
      <c r="G3" s="297"/>
      <c r="H3" s="297"/>
      <c r="I3" s="297"/>
      <c r="J3" s="297"/>
      <c r="K3" s="298"/>
      <c r="L3" s="298"/>
      <c r="M3" s="298"/>
    </row>
    <row r="4" spans="1:13" s="299" customFormat="1" x14ac:dyDescent="0.2"/>
    <row r="5" spans="1:13" s="299" customFormat="1" x14ac:dyDescent="0.2">
      <c r="A5" s="415" t="s">
        <v>60</v>
      </c>
      <c r="B5" s="415"/>
      <c r="C5" s="415"/>
      <c r="D5" s="415"/>
      <c r="E5" s="415"/>
      <c r="F5" s="415"/>
      <c r="G5" s="415"/>
      <c r="H5" s="415"/>
      <c r="I5" s="415"/>
    </row>
    <row r="6" spans="1:13" s="299" customFormat="1" x14ac:dyDescent="0.2">
      <c r="A6" s="416" t="s">
        <v>124</v>
      </c>
      <c r="B6" s="416"/>
      <c r="C6" s="416"/>
      <c r="D6" s="416"/>
      <c r="E6" s="416"/>
      <c r="F6" s="416"/>
      <c r="G6" s="416"/>
      <c r="H6" s="416"/>
      <c r="I6" s="416"/>
    </row>
    <row r="7" spans="1:13" s="299" customFormat="1" ht="13.5" thickBot="1" x14ac:dyDescent="0.25">
      <c r="A7" s="300"/>
      <c r="B7" s="300"/>
      <c r="C7" s="300"/>
      <c r="D7" s="300"/>
      <c r="E7" s="300"/>
      <c r="F7" s="300"/>
      <c r="G7" s="300"/>
      <c r="H7" s="300"/>
      <c r="I7" s="300"/>
    </row>
    <row r="8" spans="1:13" s="299" customFormat="1" ht="12.75" customHeight="1" x14ac:dyDescent="0.2">
      <c r="A8" s="417" t="s">
        <v>11</v>
      </c>
      <c r="B8" s="420" t="s">
        <v>125</v>
      </c>
      <c r="C8" s="420" t="s">
        <v>61</v>
      </c>
      <c r="D8" s="423" t="s">
        <v>126</v>
      </c>
      <c r="E8" s="424"/>
      <c r="F8" s="424"/>
      <c r="G8" s="424"/>
      <c r="H8" s="424"/>
      <c r="I8" s="425"/>
    </row>
    <row r="9" spans="1:13" s="299" customFormat="1" ht="12.75" customHeight="1" x14ac:dyDescent="0.2">
      <c r="A9" s="418"/>
      <c r="B9" s="421"/>
      <c r="C9" s="421"/>
      <c r="D9" s="426" t="s">
        <v>127</v>
      </c>
      <c r="E9" s="427"/>
      <c r="F9" s="428"/>
      <c r="G9" s="426" t="s">
        <v>128</v>
      </c>
      <c r="H9" s="427"/>
      <c r="I9" s="429"/>
    </row>
    <row r="10" spans="1:13" s="299" customFormat="1" ht="90.75" customHeight="1" thickBot="1" x14ac:dyDescent="0.25">
      <c r="A10" s="419"/>
      <c r="B10" s="422"/>
      <c r="C10" s="422"/>
      <c r="D10" s="301" t="s">
        <v>62</v>
      </c>
      <c r="E10" s="301" t="s">
        <v>129</v>
      </c>
      <c r="F10" s="301" t="s">
        <v>50</v>
      </c>
      <c r="G10" s="301" t="s">
        <v>62</v>
      </c>
      <c r="H10" s="301" t="s">
        <v>130</v>
      </c>
      <c r="I10" s="302" t="s">
        <v>50</v>
      </c>
    </row>
    <row r="11" spans="1:13" s="306" customFormat="1" ht="13.5" thickBot="1" x14ac:dyDescent="0.25">
      <c r="A11" s="303">
        <v>1</v>
      </c>
      <c r="B11" s="304">
        <v>2</v>
      </c>
      <c r="C11" s="304">
        <v>3</v>
      </c>
      <c r="D11" s="304">
        <v>4</v>
      </c>
      <c r="E11" s="304">
        <v>5</v>
      </c>
      <c r="F11" s="304">
        <v>6</v>
      </c>
      <c r="G11" s="304">
        <v>7</v>
      </c>
      <c r="H11" s="304">
        <v>8</v>
      </c>
      <c r="I11" s="305">
        <v>9</v>
      </c>
    </row>
    <row r="12" spans="1:13" s="299" customFormat="1" x14ac:dyDescent="0.2">
      <c r="A12" s="307"/>
      <c r="B12" s="308"/>
      <c r="C12" s="309"/>
      <c r="D12" s="309"/>
      <c r="E12" s="309"/>
      <c r="F12" s="309"/>
      <c r="G12" s="309"/>
      <c r="H12" s="309"/>
      <c r="I12" s="310"/>
    </row>
    <row r="13" spans="1:13" s="299" customFormat="1" x14ac:dyDescent="0.2">
      <c r="A13" s="311"/>
      <c r="B13" s="312"/>
      <c r="C13" s="312"/>
      <c r="D13" s="312"/>
      <c r="E13" s="312"/>
      <c r="F13" s="312"/>
      <c r="G13" s="312"/>
      <c r="H13" s="312"/>
      <c r="I13" s="313"/>
    </row>
    <row r="14" spans="1:13" s="299" customFormat="1" ht="13.5" thickBot="1" x14ac:dyDescent="0.25">
      <c r="A14" s="314"/>
      <c r="B14" s="315"/>
      <c r="C14" s="315"/>
      <c r="D14" s="315"/>
      <c r="E14" s="315"/>
      <c r="F14" s="315"/>
      <c r="G14" s="316"/>
      <c r="H14" s="315"/>
      <c r="I14" s="317"/>
    </row>
    <row r="15" spans="1:13" s="299" customFormat="1" x14ac:dyDescent="0.2"/>
    <row r="16" spans="1:13" s="299" customFormat="1" x14ac:dyDescent="0.2">
      <c r="A16" s="299" t="s">
        <v>131</v>
      </c>
    </row>
    <row r="17" spans="1:8" s="299" customFormat="1" x14ac:dyDescent="0.2"/>
    <row r="18" spans="1:8" s="299" customFormat="1" x14ac:dyDescent="0.2"/>
    <row r="19" spans="1:8" s="299" customFormat="1" x14ac:dyDescent="0.2"/>
    <row r="20" spans="1:8" s="124" customFormat="1" x14ac:dyDescent="0.2">
      <c r="A20" s="412" t="s">
        <v>5</v>
      </c>
      <c r="B20" s="412"/>
      <c r="C20" s="413" t="s">
        <v>6</v>
      </c>
      <c r="D20" s="413"/>
      <c r="E20" s="2"/>
      <c r="F20" s="414" t="s">
        <v>7</v>
      </c>
      <c r="G20" s="414"/>
      <c r="H20" s="414"/>
    </row>
    <row r="21" spans="1:8" s="124" customFormat="1" x14ac:dyDescent="0.2">
      <c r="A21" s="2"/>
      <c r="B21" s="2"/>
      <c r="C21" s="2"/>
      <c r="D21" s="2"/>
      <c r="E21" s="2"/>
      <c r="F21" s="386" t="s">
        <v>8</v>
      </c>
      <c r="G21" s="386"/>
      <c r="H21" s="386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ht="12.75" customHeight="1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  <row r="2113" s="121" customFormat="1" x14ac:dyDescent="0.2"/>
    <row r="2114" s="121" customFormat="1" x14ac:dyDescent="0.2"/>
    <row r="2115" s="121" customFormat="1" x14ac:dyDescent="0.2"/>
  </sheetData>
  <mergeCells count="12">
    <mergeCell ref="A20:B20"/>
    <mergeCell ref="C20:D20"/>
    <mergeCell ref="F20:H20"/>
    <mergeCell ref="F21:H21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ф8.4</vt:lpstr>
      <vt:lpstr>Пр 1 к форме 8.4</vt:lpstr>
      <vt:lpstr>Пр 2 к Форме 8.4</vt:lpstr>
      <vt:lpstr>пр 3 к ф8.4</vt:lpstr>
      <vt:lpstr>'Пр 2 к Форме 8.4'!Заголовки_для_печати</vt:lpstr>
      <vt:lpstr>'Пр 2 к Форме 8.4'!Область_печати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2015-09-08T09:57:47Z</cp:lastPrinted>
  <dcterms:created xsi:type="dcterms:W3CDTF">2014-07-13T09:38:46Z</dcterms:created>
  <dcterms:modified xsi:type="dcterms:W3CDTF">2015-09-08T09:57:51Z</dcterms:modified>
</cp:coreProperties>
</file>