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 tabRatio="751"/>
  </bookViews>
  <sheets>
    <sheet name="Лот 1" sheetId="10" r:id="rId1"/>
  </sheets>
  <definedNames>
    <definedName name="_xlnm._FilterDatabase" localSheetId="0" hidden="1">'Лот 1'!$A$7:$CA$11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3">#REF!</definedName>
    <definedName name="_xlnm.Print_Area" localSheetId="0">'Лот 1'!$A$1:$CA$41</definedName>
    <definedName name="рол">#REF!</definedName>
  </definedNames>
  <calcPr calcId="145621"/>
</workbook>
</file>

<file path=xl/calcChain.xml><?xml version="1.0" encoding="utf-8"?>
<calcChain xmlns="http://schemas.openxmlformats.org/spreadsheetml/2006/main">
  <c r="BW24" i="10" l="1"/>
  <c r="BU24" i="10"/>
  <c r="BR24" i="10"/>
  <c r="BT24" i="10" s="1"/>
  <c r="BN24" i="10"/>
  <c r="BP24" i="10" s="1"/>
  <c r="BJ24" i="10"/>
  <c r="BV24" i="10" s="1"/>
  <c r="BG24" i="10"/>
  <c r="BE24" i="10"/>
  <c r="BB24" i="10"/>
  <c r="BD24" i="10" s="1"/>
  <c r="AX24" i="10"/>
  <c r="AZ24" i="10" s="1"/>
  <c r="AT24" i="10"/>
  <c r="BF24" i="10" s="1"/>
  <c r="AQ24" i="10"/>
  <c r="AO24" i="10"/>
  <c r="AL24" i="10"/>
  <c r="AN24" i="10" s="1"/>
  <c r="AH24" i="10"/>
  <c r="AJ24" i="10" s="1"/>
  <c r="AD24" i="10"/>
  <c r="Y24" i="10"/>
  <c r="W24" i="10"/>
  <c r="V24" i="10"/>
  <c r="X24" i="10" s="1"/>
  <c r="S24" i="10"/>
  <c r="R24" i="10"/>
  <c r="T24" i="10" s="1"/>
  <c r="O24" i="10"/>
  <c r="N24" i="10"/>
  <c r="BW23" i="10"/>
  <c r="BU23" i="10"/>
  <c r="BR23" i="10"/>
  <c r="BT23" i="10" s="1"/>
  <c r="BN23" i="10"/>
  <c r="BP23" i="10" s="1"/>
  <c r="BJ23" i="10"/>
  <c r="BV23" i="10" s="1"/>
  <c r="BV25" i="10" s="1"/>
  <c r="BG23" i="10"/>
  <c r="BE23" i="10"/>
  <c r="BB23" i="10"/>
  <c r="BD23" i="10" s="1"/>
  <c r="AX23" i="10"/>
  <c r="AZ23" i="10" s="1"/>
  <c r="AT23" i="10"/>
  <c r="AQ23" i="10"/>
  <c r="AO23" i="10"/>
  <c r="AL23" i="10"/>
  <c r="AN23" i="10" s="1"/>
  <c r="AH23" i="10"/>
  <c r="AJ23" i="10" s="1"/>
  <c r="AD23" i="10"/>
  <c r="AP23" i="10" s="1"/>
  <c r="Y23" i="10"/>
  <c r="W23" i="10"/>
  <c r="V23" i="10"/>
  <c r="X23" i="10" s="1"/>
  <c r="S23" i="10"/>
  <c r="R23" i="10"/>
  <c r="T23" i="10" s="1"/>
  <c r="O23" i="10"/>
  <c r="N23" i="10"/>
  <c r="Z23" i="10" s="1"/>
  <c r="BW17" i="10"/>
  <c r="BU17" i="10"/>
  <c r="BR17" i="10"/>
  <c r="BT17" i="10" s="1"/>
  <c r="BN17" i="10"/>
  <c r="BP17" i="10" s="1"/>
  <c r="BJ17" i="10"/>
  <c r="BV17" i="10" s="1"/>
  <c r="BG17" i="10"/>
  <c r="BE17" i="10"/>
  <c r="BB17" i="10"/>
  <c r="BD17" i="10" s="1"/>
  <c r="AX17" i="10"/>
  <c r="AZ17" i="10" s="1"/>
  <c r="AT17" i="10"/>
  <c r="BF17" i="10" s="1"/>
  <c r="AQ17" i="10"/>
  <c r="AO17" i="10"/>
  <c r="AL17" i="10"/>
  <c r="AN17" i="10" s="1"/>
  <c r="AH17" i="10"/>
  <c r="AJ17" i="10" s="1"/>
  <c r="AD17" i="10"/>
  <c r="Y17" i="10"/>
  <c r="W17" i="10"/>
  <c r="V17" i="10"/>
  <c r="X17" i="10" s="1"/>
  <c r="S17" i="10"/>
  <c r="R17" i="10"/>
  <c r="T17" i="10" s="1"/>
  <c r="O17" i="10"/>
  <c r="N17" i="10"/>
  <c r="BW16" i="10"/>
  <c r="BU16" i="10"/>
  <c r="BR16" i="10"/>
  <c r="BT16" i="10" s="1"/>
  <c r="BN16" i="10"/>
  <c r="BP16" i="10" s="1"/>
  <c r="BJ16" i="10"/>
  <c r="BG16" i="10"/>
  <c r="BE16" i="10"/>
  <c r="BB16" i="10"/>
  <c r="BD16" i="10" s="1"/>
  <c r="AX16" i="10"/>
  <c r="AZ16" i="10" s="1"/>
  <c r="AT16" i="10"/>
  <c r="BF16" i="10" s="1"/>
  <c r="BF18" i="10" s="1"/>
  <c r="AQ16" i="10"/>
  <c r="AO16" i="10"/>
  <c r="AL16" i="10"/>
  <c r="AN16" i="10" s="1"/>
  <c r="AH16" i="10"/>
  <c r="AJ16" i="10" s="1"/>
  <c r="AD16" i="10"/>
  <c r="Y16" i="10"/>
  <c r="W16" i="10"/>
  <c r="V16" i="10"/>
  <c r="X16" i="10" s="1"/>
  <c r="S16" i="10"/>
  <c r="R16" i="10"/>
  <c r="T16" i="10" s="1"/>
  <c r="O16" i="10"/>
  <c r="N16" i="10"/>
  <c r="Z16" i="10" s="1"/>
  <c r="W10" i="10"/>
  <c r="W9" i="10"/>
  <c r="V10" i="10"/>
  <c r="X10" i="10" s="1"/>
  <c r="V9" i="10"/>
  <c r="X9" i="10" s="1"/>
  <c r="S10" i="10"/>
  <c r="S9" i="10"/>
  <c r="R10" i="10"/>
  <c r="R9" i="10"/>
  <c r="T9" i="10" s="1"/>
  <c r="N10" i="10"/>
  <c r="N9" i="10"/>
  <c r="P9" i="10" s="1"/>
  <c r="P10" i="10"/>
  <c r="O10" i="10"/>
  <c r="O9" i="10"/>
  <c r="Y10" i="10"/>
  <c r="Y9" i="10"/>
  <c r="BW10" i="10"/>
  <c r="BU10" i="10"/>
  <c r="BR10" i="10"/>
  <c r="BT10" i="10" s="1"/>
  <c r="BN10" i="10"/>
  <c r="BP10" i="10" s="1"/>
  <c r="BJ10" i="10"/>
  <c r="BV10" i="10" s="1"/>
  <c r="BG10" i="10"/>
  <c r="BE10" i="10"/>
  <c r="BB10" i="10"/>
  <c r="BD10" i="10" s="1"/>
  <c r="AX10" i="10"/>
  <c r="AZ10" i="10" s="1"/>
  <c r="AT10" i="10"/>
  <c r="AQ10" i="10"/>
  <c r="AO10" i="10"/>
  <c r="AL10" i="10"/>
  <c r="AN10" i="10" s="1"/>
  <c r="AH10" i="10"/>
  <c r="AJ10" i="10" s="1"/>
  <c r="AD10" i="10"/>
  <c r="AP10" i="10" s="1"/>
  <c r="BF23" i="10" l="1"/>
  <c r="BF25" i="10" s="1"/>
  <c r="AB9" i="10"/>
  <c r="BZ16" i="10"/>
  <c r="BZ17" i="10"/>
  <c r="BZ23" i="10"/>
  <c r="BZ24" i="10"/>
  <c r="BF10" i="10"/>
  <c r="BZ10" i="10"/>
  <c r="Z10" i="10"/>
  <c r="AP16" i="10"/>
  <c r="BV16" i="10"/>
  <c r="BV18" i="10" s="1"/>
  <c r="AP17" i="10"/>
  <c r="AP24" i="10"/>
  <c r="AP25" i="10" s="1"/>
  <c r="Z24" i="10"/>
  <c r="Z25" i="10" s="1"/>
  <c r="J24" i="10"/>
  <c r="J23" i="10"/>
  <c r="Z17" i="10"/>
  <c r="Z18" i="10" s="1"/>
  <c r="J17" i="10"/>
  <c r="J16" i="10"/>
  <c r="BY23" i="10"/>
  <c r="BY25" i="10" s="1"/>
  <c r="BY24" i="10"/>
  <c r="AF23" i="10"/>
  <c r="AR23" i="10" s="1"/>
  <c r="AV23" i="10"/>
  <c r="BH23" i="10" s="1"/>
  <c r="BL23" i="10"/>
  <c r="BX23" i="10" s="1"/>
  <c r="AF24" i="10"/>
  <c r="AR24" i="10" s="1"/>
  <c r="AV24" i="10"/>
  <c r="BH24" i="10" s="1"/>
  <c r="BL24" i="10"/>
  <c r="BX24" i="10" s="1"/>
  <c r="P23" i="10"/>
  <c r="AB23" i="10" s="1"/>
  <c r="P24" i="10"/>
  <c r="AB24" i="10" s="1"/>
  <c r="BY16" i="10"/>
  <c r="BY18" i="10" s="1"/>
  <c r="BY17" i="10"/>
  <c r="AF16" i="10"/>
  <c r="AR16" i="10" s="1"/>
  <c r="AV16" i="10"/>
  <c r="BH16" i="10" s="1"/>
  <c r="BL16" i="10"/>
  <c r="BX16" i="10" s="1"/>
  <c r="BX18" i="10" s="1"/>
  <c r="AF17" i="10"/>
  <c r="AR17" i="10" s="1"/>
  <c r="AV17" i="10"/>
  <c r="BH17" i="10" s="1"/>
  <c r="BL17" i="10"/>
  <c r="BX17" i="10" s="1"/>
  <c r="P16" i="10"/>
  <c r="AB16" i="10" s="1"/>
  <c r="P17" i="10"/>
  <c r="AB17" i="10" s="1"/>
  <c r="T10" i="10"/>
  <c r="AB10" i="10" s="1"/>
  <c r="BY10" i="10"/>
  <c r="Z9" i="10"/>
  <c r="Z11" i="10" s="1"/>
  <c r="J10" i="10"/>
  <c r="AF10" i="10"/>
  <c r="AR10" i="10" s="1"/>
  <c r="AV10" i="10"/>
  <c r="BH10" i="10" s="1"/>
  <c r="BL10" i="10"/>
  <c r="BX10" i="10" s="1"/>
  <c r="AB25" i="10" l="1"/>
  <c r="AB18" i="10"/>
  <c r="AR18" i="10"/>
  <c r="BX25" i="10"/>
  <c r="BH18" i="10"/>
  <c r="BH25" i="10"/>
  <c r="AP18" i="10"/>
  <c r="AB11" i="10"/>
  <c r="AR25" i="10"/>
  <c r="CA24" i="10"/>
  <c r="CA23" i="10"/>
  <c r="CA16" i="10"/>
  <c r="CA17" i="10"/>
  <c r="CA10" i="10"/>
  <c r="AD9" i="10"/>
  <c r="AF9" i="10" s="1"/>
  <c r="BW9" i="10"/>
  <c r="BU9" i="10"/>
  <c r="BR9" i="10"/>
  <c r="BT9" i="10" s="1"/>
  <c r="BN9" i="10"/>
  <c r="BP9" i="10" s="1"/>
  <c r="BJ9" i="10"/>
  <c r="BG9" i="10"/>
  <c r="BE9" i="10"/>
  <c r="BB9" i="10"/>
  <c r="BD9" i="10" s="1"/>
  <c r="AX9" i="10"/>
  <c r="AZ9" i="10" s="1"/>
  <c r="AT9" i="10"/>
  <c r="AQ9" i="10"/>
  <c r="AO9" i="10"/>
  <c r="J9" i="10" s="1"/>
  <c r="AL9" i="10"/>
  <c r="AN9" i="10" s="1"/>
  <c r="AH9" i="10"/>
  <c r="CA18" i="10" l="1"/>
  <c r="CA25" i="10"/>
  <c r="BF9" i="10"/>
  <c r="BF11" i="10" s="1"/>
  <c r="AP9" i="10"/>
  <c r="AP11" i="10" s="1"/>
  <c r="BV9" i="10"/>
  <c r="BV11" i="10" s="1"/>
  <c r="BZ9" i="10"/>
  <c r="AJ9" i="10"/>
  <c r="AR9" i="10" s="1"/>
  <c r="AR11" i="10" s="1"/>
  <c r="AV9" i="10"/>
  <c r="BH9" i="10" s="1"/>
  <c r="BH11" i="10" s="1"/>
  <c r="BL9" i="10"/>
  <c r="BX9" i="10" s="1"/>
  <c r="BX11" i="10" s="1"/>
  <c r="BY9" i="10" l="1"/>
  <c r="BY11" i="10" s="1"/>
  <c r="CA9" i="10"/>
  <c r="CA11" i="10" s="1"/>
  <c r="G36" i="10" s="1"/>
</calcChain>
</file>

<file path=xl/sharedStrings.xml><?xml version="1.0" encoding="utf-8"?>
<sst xmlns="http://schemas.openxmlformats.org/spreadsheetml/2006/main" count="338" uniqueCount="69">
  <si>
    <t>№ п/п</t>
  </si>
  <si>
    <t>Кол дн</t>
  </si>
  <si>
    <t>Сумма,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</si>
  <si>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</si>
  <si>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</si>
  <si>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</si>
  <si>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</si>
  <si>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</si>
  <si>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</si>
  <si>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</si>
  <si>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</si>
  <si>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</si>
  <si>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</si>
  <si>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</si>
  <si>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</si>
  <si>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III квартал</t>
  </si>
  <si>
    <t>Тип сделки</t>
  </si>
  <si>
    <t>Наименование предприятия:</t>
  </si>
  <si>
    <t xml:space="preserve">Сектор: №9 </t>
  </si>
  <si>
    <t>Тип лота: Не делимый</t>
  </si>
  <si>
    <t>Наименование производственного объекта (м/р)</t>
  </si>
  <si>
    <t>Маршрут перевозки</t>
  </si>
  <si>
    <t>ИТОГО</t>
  </si>
  <si>
    <t>ОАО "СН-МНГ"</t>
  </si>
  <si>
    <t>Транспорт</t>
  </si>
  <si>
    <t>Номенклатура техники</t>
  </si>
  <si>
    <t>Особые условия:</t>
  </si>
  <si>
    <t>1.</t>
  </si>
  <si>
    <t>Ограничения по возрасту</t>
  </si>
  <si>
    <t>2.</t>
  </si>
  <si>
    <t>3.</t>
  </si>
  <si>
    <t>4.</t>
  </si>
  <si>
    <t>5.</t>
  </si>
  <si>
    <t>6.</t>
  </si>
  <si>
    <t xml:space="preserve">Обеспечение техники ГСМ, в объеме обеспечивающем оказание услуг по лоту. </t>
  </si>
  <si>
    <t>Автотранспорт должен быть оборудован ремнями безопасности  и  бортовой спутниковой системой мониторинга, 100%</t>
  </si>
  <si>
    <t>I квартал</t>
  </si>
  <si>
    <t>II квартал</t>
  </si>
  <si>
    <t>IV квартал</t>
  </si>
  <si>
    <t>Кол маш-час</t>
  </si>
  <si>
    <t>Пробег, км</t>
  </si>
  <si>
    <t>Кол ед</t>
  </si>
  <si>
    <t>Кол смен</t>
  </si>
  <si>
    <t>Кол раб дн в нед на 1 ед</t>
  </si>
  <si>
    <t>Режим раб (час)</t>
  </si>
  <si>
    <t>Кол раб дн в год на 1 ед</t>
  </si>
  <si>
    <t>Смен пробег, км</t>
  </si>
  <si>
    <t>Тариф за 1 маш-час, руб.</t>
  </si>
  <si>
    <t>КП №9 Р3011 ЗУБ - ДНС п.Каркатеево, ДНС-2 Западно-Асомкинского м/р</t>
  </si>
  <si>
    <t xml:space="preserve">АНГДУ НГП-3 Кетовского м/р </t>
  </si>
  <si>
    <r>
      <t xml:space="preserve">Тип сделки: </t>
    </r>
    <r>
      <rPr>
        <b/>
        <i/>
        <u/>
        <sz val="12"/>
        <color indexed="9"/>
        <rFont val="Times New Roman"/>
        <family val="1"/>
        <charset val="204"/>
      </rPr>
      <t>№ 912</t>
    </r>
  </si>
  <si>
    <t>- 11 лет для техники по типам сделок:912</t>
  </si>
  <si>
    <t>Пожарный автомобиль объемом емкости не менее 5м.куб.</t>
  </si>
  <si>
    <t>Оказание услуг на собственной и/или арендованной без экипажа.технике - 100% (Субподряд не допускается)</t>
  </si>
  <si>
    <t>Организация межсменного отдыха водителей, организация предрейсового, послерейсового мед.освидетельствования.</t>
  </si>
  <si>
    <t>Базировка на месторождении с обеспечением нахождения пожарного автомобиля в помещении теплого бокса при низких температурах окружающего воздуха.</t>
  </si>
  <si>
    <t>2016 г.</t>
  </si>
  <si>
    <t xml:space="preserve">Объём работ по лоту на 2016 год: </t>
  </si>
  <si>
    <t xml:space="preserve">Объём работ по лоту на 2017 год: </t>
  </si>
  <si>
    <t xml:space="preserve">Объём работ по лоту на 2018 год: </t>
  </si>
  <si>
    <t>2017 г.</t>
  </si>
  <si>
    <t>2018 г.</t>
  </si>
  <si>
    <t>Стартовая стоимость лота без НДС,  руб. (2016-2018гг.):</t>
  </si>
  <si>
    <t xml:space="preserve">ВНГДУ НГП-2 Западно - Аригольского м/р </t>
  </si>
  <si>
    <t>Лот № 912.1</t>
  </si>
  <si>
    <t>______________________</t>
  </si>
  <si>
    <t>Ф.И.О.</t>
  </si>
  <si>
    <t>М.П,</t>
  </si>
  <si>
    <t>Лот (Форма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</si>
</sst>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\-??_);_(@_)"/>
    <numFmt numFmtId="165" formatCode="#,##0&quot;р.&quot;"/>
  </numFmts>
  <fonts count="23" x14ac:knownFonts="1">
    <font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1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 Cyr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Arial"/>
      <family val="2"/>
      <charset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indexed="9"/>
      <name val="Times New Roman"/>
      <family val="1"/>
      <charset val="204"/>
    </font>
    <font>
      <b/>
      <i/>
      <u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7" fillId="0" borderId="0"/>
    <xf numFmtId="4" fontId="5" fillId="0" borderId="0">
      <alignment vertical="center"/>
    </xf>
    <xf numFmtId="4" fontId="5" fillId="0" borderId="0">
      <alignment vertical="center"/>
    </xf>
  </cellStyleXfs>
  <cellXfs count="81">
    <xf numFmtId="0" fontId="1" fillId="0" borderId="0" xfId="0" applyFont="1"/>
    <xf numFmtId="49" fontId="2" fillId="0" borderId="0" xfId="0" applyNumberFormat="1" applyFont="1" applyFill="1" applyAlignment="1">
      <alignment horizontal="left" vertical="center"/>
    </xf>
    <xf numFmtId="0" fontId="6" fillId="0" borderId="0" xfId="3" applyNumberFormat="1" applyFont="1" applyFill="1" applyAlignment="1"/>
    <xf numFmtId="3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4" fontId="4" fillId="0" borderId="1" xfId="3" applyNumberFormat="1" applyFont="1" applyFill="1" applyBorder="1" applyAlignment="1">
      <alignment horizontal="right"/>
    </xf>
    <xf numFmtId="3" fontId="4" fillId="0" borderId="1" xfId="3" applyNumberFormat="1" applyFont="1" applyFill="1" applyBorder="1" applyAlignment="1">
      <alignment horizontal="center"/>
    </xf>
    <xf numFmtId="3" fontId="4" fillId="0" borderId="1" xfId="3" applyNumberFormat="1" applyFont="1" applyFill="1" applyBorder="1" applyAlignment="1">
      <alignment horizontal="right"/>
    </xf>
    <xf numFmtId="1" fontId="4" fillId="0" borderId="1" xfId="3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/>
    <xf numFmtId="0" fontId="4" fillId="0" borderId="0" xfId="3" applyNumberFormat="1" applyFont="1" applyFill="1" applyAlignment="1"/>
    <xf numFmtId="0" fontId="3" fillId="0" borderId="0" xfId="3" applyNumberFormat="1" applyFont="1" applyFill="1" applyBorder="1" applyAlignment="1"/>
    <xf numFmtId="3" fontId="3" fillId="0" borderId="0" xfId="3" applyNumberFormat="1" applyFont="1" applyFill="1" applyBorder="1" applyAlignment="1">
      <alignment horizontal="center"/>
    </xf>
    <xf numFmtId="1" fontId="3" fillId="0" borderId="0" xfId="3" applyNumberFormat="1" applyFont="1" applyFill="1" applyBorder="1" applyAlignment="1">
      <alignment horizontal="center"/>
    </xf>
    <xf numFmtId="0" fontId="1" fillId="0" borderId="0" xfId="3" applyNumberFormat="1" applyFont="1" applyFill="1" applyAlignment="1"/>
    <xf numFmtId="0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3" fontId="6" fillId="0" borderId="1" xfId="3" applyNumberFormat="1" applyFont="1" applyFill="1" applyBorder="1" applyAlignment="1">
      <alignment horizontal="center" vertical="center"/>
    </xf>
    <xf numFmtId="3" fontId="6" fillId="0" borderId="1" xfId="3" applyNumberFormat="1" applyFont="1" applyFill="1" applyBorder="1" applyAlignment="1">
      <alignment horizontal="right" vertical="center"/>
    </xf>
    <xf numFmtId="4" fontId="6" fillId="0" borderId="1" xfId="3" applyNumberFormat="1" applyFont="1" applyFill="1" applyBorder="1" applyAlignment="1">
      <alignment horizontal="right" vertical="center"/>
    </xf>
    <xf numFmtId="0" fontId="6" fillId="0" borderId="0" xfId="3" applyNumberFormat="1" applyFont="1" applyFill="1" applyAlignment="1">
      <alignment vertical="center"/>
    </xf>
    <xf numFmtId="0" fontId="4" fillId="0" borderId="1" xfId="3" applyNumberFormat="1" applyFont="1" applyFill="1" applyBorder="1" applyAlignment="1">
      <alignment horizontal="left"/>
    </xf>
    <xf numFmtId="4" fontId="4" fillId="0" borderId="1" xfId="3" applyNumberFormat="1" applyFont="1" applyFill="1" applyBorder="1" applyAlignment="1">
      <alignment horizontal="center"/>
    </xf>
    <xf numFmtId="0" fontId="10" fillId="0" borderId="0" xfId="0" applyNumberFormat="1" applyFont="1" applyAlignment="1">
      <alignment horizontal="left"/>
    </xf>
    <xf numFmtId="0" fontId="11" fillId="0" borderId="0" xfId="3" applyNumberFormat="1" applyFont="1" applyFill="1" applyAlignment="1"/>
    <xf numFmtId="4" fontId="12" fillId="0" borderId="0" xfId="0" applyNumberFormat="1" applyFont="1" applyFill="1" applyAlignment="1">
      <alignment horizontal="right"/>
    </xf>
    <xf numFmtId="0" fontId="15" fillId="2" borderId="2" xfId="0" applyNumberFormat="1" applyFont="1" applyFill="1" applyBorder="1" applyAlignment="1"/>
    <xf numFmtId="0" fontId="15" fillId="2" borderId="3" xfId="0" applyNumberFormat="1" applyFont="1" applyFill="1" applyBorder="1" applyAlignment="1"/>
    <xf numFmtId="0" fontId="16" fillId="2" borderId="3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17" fillId="0" borderId="4" xfId="0" applyNumberFormat="1" applyFont="1" applyFill="1" applyBorder="1" applyAlignment="1"/>
    <xf numFmtId="0" fontId="17" fillId="0" borderId="0" xfId="0" applyNumberFormat="1" applyFont="1" applyFill="1" applyBorder="1" applyAlignment="1"/>
    <xf numFmtId="0" fontId="17" fillId="0" borderId="5" xfId="0" applyNumberFormat="1" applyFont="1" applyFill="1" applyBorder="1" applyAlignment="1"/>
    <xf numFmtId="0" fontId="15" fillId="0" borderId="2" xfId="0" applyNumberFormat="1" applyFont="1" applyFill="1" applyBorder="1" applyAlignment="1"/>
    <xf numFmtId="0" fontId="19" fillId="0" borderId="0" xfId="3" applyNumberFormat="1" applyFont="1" applyFill="1" applyAlignment="1"/>
    <xf numFmtId="0" fontId="17" fillId="0" borderId="0" xfId="3" applyNumberFormat="1" applyFont="1" applyFill="1" applyBorder="1" applyAlignment="1"/>
    <xf numFmtId="0" fontId="13" fillId="0" borderId="0" xfId="3" applyNumberFormat="1" applyFont="1" applyFill="1" applyBorder="1" applyAlignment="1"/>
    <xf numFmtId="0" fontId="8" fillId="0" borderId="0" xfId="0" applyNumberFormat="1" applyFont="1" applyAlignment="1"/>
    <xf numFmtId="0" fontId="14" fillId="0" borderId="0" xfId="4" applyNumberFormat="1" applyFont="1" applyAlignment="1">
      <alignment horizontal="left"/>
    </xf>
    <xf numFmtId="4" fontId="8" fillId="0" borderId="0" xfId="0" applyNumberFormat="1" applyFont="1" applyAlignment="1">
      <alignment vertical="center"/>
    </xf>
    <xf numFmtId="4" fontId="14" fillId="3" borderId="0" xfId="0" applyNumberFormat="1" applyFont="1" applyFill="1" applyAlignment="1">
      <alignment horizontal="right" vertical="top"/>
    </xf>
    <xf numFmtId="49" fontId="14" fillId="3" borderId="0" xfId="0" applyNumberFormat="1" applyFont="1" applyFill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vertical="center"/>
    </xf>
    <xf numFmtId="1" fontId="20" fillId="0" borderId="0" xfId="2" applyNumberFormat="1" applyFont="1" applyFill="1" applyBorder="1" applyAlignment="1">
      <alignment horizontal="center" vertical="center"/>
    </xf>
    <xf numFmtId="0" fontId="20" fillId="0" borderId="0" xfId="0" applyNumberFormat="1" applyFont="1" applyBorder="1" applyAlignment="1"/>
    <xf numFmtId="0" fontId="20" fillId="0" borderId="0" xfId="0" applyNumberFormat="1" applyFont="1" applyAlignment="1"/>
    <xf numFmtId="49" fontId="14" fillId="3" borderId="0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/>
    <xf numFmtId="165" fontId="9" fillId="0" borderId="0" xfId="0" applyNumberFormat="1" applyFont="1" applyFill="1" applyAlignment="1">
      <alignment vertical="center"/>
    </xf>
    <xf numFmtId="2" fontId="8" fillId="0" borderId="0" xfId="0" applyNumberFormat="1" applyFont="1" applyAlignment="1"/>
    <xf numFmtId="0" fontId="21" fillId="0" borderId="0" xfId="3" applyNumberFormat="1" applyFont="1" applyFill="1" applyAlignment="1"/>
    <xf numFmtId="3" fontId="21" fillId="0" borderId="0" xfId="3" applyNumberFormat="1" applyFont="1" applyFill="1" applyAlignment="1">
      <alignment horizontal="center"/>
    </xf>
    <xf numFmtId="1" fontId="21" fillId="0" borderId="0" xfId="3" applyNumberFormat="1" applyFont="1" applyFill="1" applyAlignment="1">
      <alignment horizontal="center"/>
    </xf>
    <xf numFmtId="4" fontId="8" fillId="0" borderId="0" xfId="0" applyNumberFormat="1" applyFont="1" applyAlignment="1"/>
    <xf numFmtId="164" fontId="14" fillId="3" borderId="0" xfId="0" applyNumberFormat="1" applyFont="1" applyFill="1" applyBorder="1" applyAlignment="1">
      <alignment horizontal="left" vertical="top" wrapText="1"/>
    </xf>
    <xf numFmtId="1" fontId="22" fillId="0" borderId="1" xfId="3" applyNumberFormat="1" applyFont="1" applyFill="1" applyBorder="1" applyAlignment="1">
      <alignment horizontal="center" vertical="center" wrapText="1"/>
    </xf>
    <xf numFmtId="0" fontId="22" fillId="0" borderId="1" xfId="3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right" vertical="center"/>
    </xf>
    <xf numFmtId="4" fontId="6" fillId="0" borderId="0" xfId="3" applyNumberFormat="1" applyFont="1" applyFill="1" applyAlignment="1"/>
    <xf numFmtId="0" fontId="22" fillId="0" borderId="1" xfId="3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vertical="center"/>
    </xf>
    <xf numFmtId="0" fontId="6" fillId="0" borderId="0" xfId="3" applyNumberFormat="1" applyFont="1" applyFill="1" applyAlignment="1">
      <alignment horizontal="center" vertical="center"/>
    </xf>
    <xf numFmtId="0" fontId="18" fillId="0" borderId="1" xfId="3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22" fillId="0" borderId="1" xfId="3" applyNumberFormat="1" applyFont="1" applyFill="1" applyBorder="1" applyAlignment="1">
      <alignment horizontal="center" vertical="center"/>
    </xf>
    <xf numFmtId="0" fontId="18" fillId="0" borderId="1" xfId="3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22" fillId="0" borderId="1" xfId="3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 applyBorder="1" applyAlignment="1">
      <alignment horizontal="left" vertical="top" wrapText="1"/>
    </xf>
    <xf numFmtId="49" fontId="14" fillId="3" borderId="0" xfId="0" applyNumberFormat="1" applyFont="1" applyFill="1" applyBorder="1" applyAlignment="1">
      <alignment horizontal="left" vertical="top" wrapText="1"/>
    </xf>
    <xf numFmtId="0" fontId="20" fillId="0" borderId="0" xfId="0" applyNumberFormat="1" applyFont="1" applyAlignment="1">
      <alignment horizontal="right"/>
    </xf>
    <xf numFmtId="4" fontId="15" fillId="2" borderId="0" xfId="0" applyNumberFormat="1" applyFont="1" applyFill="1" applyBorder="1" applyAlignment="1">
      <alignment horizontal="left" vertical="center"/>
    </xf>
    <xf numFmtId="4" fontId="15" fillId="0" borderId="0" xfId="0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_НП1" xfId="1"/>
    <cellStyle name="Обычный_НП3" xfId="2"/>
    <cellStyle name="Обычный_Свод транспорт 2012 г.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1"/>
  <sheetViews>
    <sheetView tabSelected="1" view="pageBreakPreview" zoomScale="85" zoomScaleNormal="100" zoomScaleSheetLayoutView="85" workbookViewId="0">
      <selection activeCell="BX2" sqref="BX2"/>
    </sheetView>
  </sheetViews>
  <sheetFormatPr defaultColWidth="11.7109375" defaultRowHeight="12" x14ac:dyDescent="0.2"/>
  <cols>
    <col min="1" max="1" width="3.85546875" style="2" customWidth="1"/>
    <col min="2" max="2" width="28.7109375" style="2" customWidth="1"/>
    <col min="3" max="3" width="23.7109375" style="2" hidden="1" customWidth="1"/>
    <col min="4" max="4" width="27.140625" style="2" customWidth="1"/>
    <col min="5" max="5" width="7.42578125" style="2" customWidth="1"/>
    <col min="6" max="6" width="5.28515625" style="2" customWidth="1"/>
    <col min="7" max="7" width="5.42578125" style="2" customWidth="1"/>
    <col min="8" max="10" width="7.42578125" style="2" customWidth="1"/>
    <col min="11" max="11" width="8.140625" style="2" customWidth="1"/>
    <col min="12" max="12" width="8.7109375" style="2" customWidth="1"/>
    <col min="13" max="13" width="4" style="3" hidden="1" customWidth="1"/>
    <col min="14" max="15" width="7.42578125" style="2" hidden="1" customWidth="1"/>
    <col min="16" max="16" width="12.28515625" style="2" hidden="1" customWidth="1"/>
    <col min="17" max="17" width="4.28515625" style="3" hidden="1" customWidth="1"/>
    <col min="18" max="19" width="7.42578125" style="2" hidden="1" customWidth="1"/>
    <col min="20" max="20" width="12.28515625" style="2" hidden="1" customWidth="1"/>
    <col min="21" max="21" width="4.7109375" style="3" hidden="1" customWidth="1"/>
    <col min="22" max="23" width="7.42578125" style="2" hidden="1" customWidth="1"/>
    <col min="24" max="24" width="12.28515625" style="2" hidden="1" customWidth="1"/>
    <col min="25" max="25" width="4.140625" style="2" customWidth="1"/>
    <col min="26" max="26" width="8.140625" style="2" customWidth="1"/>
    <col min="27" max="27" width="7.28515625" style="2" hidden="1" customWidth="1"/>
    <col min="28" max="28" width="11.5703125" style="2" customWidth="1"/>
    <col min="29" max="29" width="4.28515625" style="4" hidden="1" customWidth="1"/>
    <col min="30" max="31" width="7.42578125" style="2" hidden="1" customWidth="1"/>
    <col min="32" max="32" width="10.42578125" style="2" hidden="1" customWidth="1"/>
    <col min="33" max="33" width="4.140625" style="4" hidden="1" customWidth="1"/>
    <col min="34" max="35" width="7.42578125" style="2" hidden="1" customWidth="1"/>
    <col min="36" max="36" width="11.85546875" style="2" hidden="1" customWidth="1"/>
    <col min="37" max="37" width="4.140625" style="4" hidden="1" customWidth="1"/>
    <col min="38" max="39" width="7.42578125" style="2" hidden="1" customWidth="1"/>
    <col min="40" max="40" width="11.85546875" style="2" hidden="1" customWidth="1"/>
    <col min="41" max="41" width="4.42578125" style="2" customWidth="1"/>
    <col min="42" max="42" width="7.85546875" style="2" customWidth="1"/>
    <col min="43" max="43" width="7.85546875" style="2" hidden="1" customWidth="1"/>
    <col min="44" max="44" width="12" style="2" customWidth="1"/>
    <col min="45" max="45" width="4" style="4" hidden="1" customWidth="1"/>
    <col min="46" max="47" width="7.5703125" style="2" hidden="1" customWidth="1"/>
    <col min="48" max="48" width="11.85546875" style="2" hidden="1" customWidth="1"/>
    <col min="49" max="49" width="4" style="4" hidden="1" customWidth="1"/>
    <col min="50" max="51" width="7.5703125" style="2" hidden="1" customWidth="1"/>
    <col min="52" max="52" width="11.85546875" style="2" hidden="1" customWidth="1"/>
    <col min="53" max="53" width="4.140625" style="4" hidden="1" customWidth="1"/>
    <col min="54" max="55" width="7.28515625" style="2" hidden="1" customWidth="1"/>
    <col min="56" max="56" width="11.85546875" style="2" hidden="1" customWidth="1"/>
    <col min="57" max="57" width="4.42578125" style="2" customWidth="1"/>
    <col min="58" max="58" width="8.140625" style="2" customWidth="1"/>
    <col min="59" max="59" width="8.140625" style="2" hidden="1" customWidth="1"/>
    <col min="60" max="60" width="12" style="2" customWidth="1"/>
    <col min="61" max="61" width="4.42578125" style="4" hidden="1" customWidth="1"/>
    <col min="62" max="63" width="7.28515625" style="2" hidden="1" customWidth="1"/>
    <col min="64" max="64" width="11.85546875" style="2" hidden="1" customWidth="1"/>
    <col min="65" max="65" width="4.140625" style="4" hidden="1" customWidth="1"/>
    <col min="66" max="67" width="7.28515625" style="2" hidden="1" customWidth="1"/>
    <col min="68" max="68" width="11.85546875" style="2" hidden="1" customWidth="1"/>
    <col min="69" max="69" width="4.28515625" style="4" hidden="1" customWidth="1"/>
    <col min="70" max="71" width="7.28515625" style="2" hidden="1" customWidth="1"/>
    <col min="72" max="72" width="12" style="2" hidden="1" customWidth="1"/>
    <col min="73" max="73" width="4.7109375" style="2" customWidth="1"/>
    <col min="74" max="74" width="8.7109375" style="2" customWidth="1"/>
    <col min="75" max="75" width="8.7109375" style="2" hidden="1" customWidth="1"/>
    <col min="76" max="76" width="12.5703125" style="2" customWidth="1"/>
    <col min="77" max="77" width="9.42578125" style="2" customWidth="1"/>
    <col min="78" max="78" width="9.42578125" style="2" hidden="1" customWidth="1"/>
    <col min="79" max="79" width="14" style="2" customWidth="1"/>
    <col min="80" max="80" width="26.140625" style="2" bestFit="1" customWidth="1"/>
    <col min="81" max="16384" width="11.7109375" style="2"/>
  </cols>
  <sheetData>
    <row r="1" spans="1:80" ht="18.75" x14ac:dyDescent="0.3">
      <c r="A1" s="30" t="s">
        <v>17</v>
      </c>
      <c r="B1" s="31"/>
      <c r="C1" s="34"/>
      <c r="D1" s="34" t="s">
        <v>23</v>
      </c>
      <c r="BH1" s="27"/>
      <c r="BU1" s="27"/>
      <c r="BV1" s="28"/>
      <c r="BW1" s="28"/>
      <c r="BX1" s="28"/>
      <c r="BY1" s="28"/>
      <c r="BZ1" s="28"/>
      <c r="CA1" s="29"/>
      <c r="CB1" s="28"/>
    </row>
    <row r="2" spans="1:80" ht="18" customHeight="1" x14ac:dyDescent="0.3">
      <c r="A2" s="30" t="s">
        <v>18</v>
      </c>
      <c r="B2" s="31"/>
      <c r="C2" s="39"/>
      <c r="D2" s="39" t="s">
        <v>24</v>
      </c>
      <c r="E2" s="36"/>
      <c r="F2" s="35"/>
      <c r="G2" s="35"/>
      <c r="H2" s="35"/>
      <c r="I2" s="35"/>
      <c r="J2" s="35"/>
      <c r="BH2" s="27"/>
      <c r="BU2" s="27"/>
      <c r="BV2" s="28"/>
      <c r="BW2" s="28"/>
      <c r="BX2" s="28" t="s">
        <v>68</v>
      </c>
      <c r="BY2" s="28"/>
      <c r="BZ2" s="28"/>
      <c r="CA2" s="29"/>
      <c r="CB2" s="28"/>
    </row>
    <row r="3" spans="1:80" ht="18.75" x14ac:dyDescent="0.3">
      <c r="A3" s="30" t="s">
        <v>50</v>
      </c>
      <c r="B3" s="31"/>
      <c r="C3" s="40"/>
      <c r="D3" s="40"/>
      <c r="BH3" s="27"/>
      <c r="BU3" s="27"/>
      <c r="BV3" s="28"/>
      <c r="BW3" s="28"/>
      <c r="BX3" s="28"/>
      <c r="BY3" s="28"/>
      <c r="BZ3" s="28"/>
      <c r="CA3" s="29"/>
      <c r="CB3" s="28"/>
    </row>
    <row r="4" spans="1:80" ht="18.75" x14ac:dyDescent="0.3">
      <c r="A4" s="30" t="s">
        <v>19</v>
      </c>
      <c r="B4" s="32"/>
      <c r="C4" s="39"/>
      <c r="D4" s="39" t="s">
        <v>64</v>
      </c>
      <c r="BH4" s="27"/>
      <c r="BU4" s="27"/>
      <c r="BV4" s="28"/>
      <c r="BW4" s="28"/>
      <c r="BX4" s="28"/>
      <c r="BY4" s="28"/>
      <c r="BZ4" s="28"/>
      <c r="CA4" s="28"/>
      <c r="CB4" s="28"/>
    </row>
    <row r="5" spans="1:80" ht="18.75" x14ac:dyDescent="0.3">
      <c r="A5" s="37"/>
      <c r="B5" s="33"/>
      <c r="C5" s="33"/>
      <c r="D5" s="33"/>
      <c r="BH5" s="27"/>
      <c r="BU5" s="27"/>
      <c r="BV5" s="28"/>
      <c r="BW5" s="28"/>
      <c r="BX5" s="28"/>
      <c r="BY5" s="28"/>
      <c r="BZ5" s="28"/>
      <c r="CA5" s="28"/>
      <c r="CB5" s="28"/>
    </row>
    <row r="6" spans="1:80" s="15" customFormat="1" ht="12.75" x14ac:dyDescent="0.2">
      <c r="A6" s="12" t="s">
        <v>57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12"/>
      <c r="O6" s="12"/>
      <c r="P6" s="12"/>
      <c r="Q6" s="13"/>
      <c r="R6" s="12"/>
      <c r="S6" s="12"/>
      <c r="T6" s="12"/>
      <c r="U6" s="13"/>
      <c r="V6" s="12"/>
      <c r="W6" s="12"/>
      <c r="X6" s="12"/>
      <c r="Y6" s="12"/>
      <c r="Z6" s="12"/>
      <c r="AA6" s="12"/>
      <c r="AB6" s="12"/>
      <c r="AC6" s="14"/>
      <c r="AD6" s="12"/>
      <c r="AE6" s="12"/>
      <c r="AF6" s="12"/>
      <c r="AG6" s="14"/>
      <c r="AH6" s="12"/>
      <c r="AI6" s="12"/>
      <c r="AJ6" s="12"/>
      <c r="AK6" s="14"/>
      <c r="AL6" s="12"/>
      <c r="AM6" s="12"/>
      <c r="AN6" s="12"/>
      <c r="AO6" s="12"/>
      <c r="AP6" s="12"/>
      <c r="AQ6" s="12"/>
      <c r="AR6" s="12"/>
      <c r="AS6" s="14"/>
      <c r="AT6" s="12"/>
      <c r="AU6" s="12"/>
      <c r="AV6" s="12"/>
      <c r="AW6" s="14"/>
      <c r="AX6" s="12"/>
      <c r="AY6" s="12"/>
      <c r="AZ6" s="12"/>
      <c r="BA6" s="14"/>
      <c r="BB6" s="12"/>
      <c r="BC6" s="12"/>
      <c r="BD6" s="12"/>
      <c r="BE6" s="12"/>
      <c r="BF6" s="12"/>
      <c r="BG6" s="12"/>
      <c r="BH6" s="12"/>
      <c r="BI6" s="14"/>
      <c r="BJ6" s="12"/>
      <c r="BK6" s="12"/>
      <c r="BL6" s="12"/>
      <c r="BM6" s="14"/>
      <c r="BN6" s="12"/>
      <c r="BO6" s="12"/>
      <c r="BP6" s="12"/>
      <c r="BQ6" s="14"/>
      <c r="BR6" s="12"/>
      <c r="BS6" s="12"/>
      <c r="BT6" s="12"/>
      <c r="BU6" s="12"/>
      <c r="BV6" s="12"/>
      <c r="BW6" s="12"/>
      <c r="BX6" s="12"/>
      <c r="BY6" s="12"/>
      <c r="BZ6" s="12"/>
      <c r="CA6" s="12"/>
    </row>
    <row r="7" spans="1:80" s="38" customFormat="1" ht="18" customHeight="1" x14ac:dyDescent="0.2">
      <c r="A7" s="70" t="s">
        <v>0</v>
      </c>
      <c r="B7" s="71" t="s">
        <v>20</v>
      </c>
      <c r="C7" s="71" t="s">
        <v>21</v>
      </c>
      <c r="D7" s="74" t="s">
        <v>25</v>
      </c>
      <c r="E7" s="70" t="s">
        <v>16</v>
      </c>
      <c r="F7" s="75" t="s">
        <v>41</v>
      </c>
      <c r="G7" s="75" t="s">
        <v>42</v>
      </c>
      <c r="H7" s="75" t="s">
        <v>43</v>
      </c>
      <c r="I7" s="75" t="s">
        <v>44</v>
      </c>
      <c r="J7" s="75" t="s">
        <v>45</v>
      </c>
      <c r="K7" s="75" t="s">
        <v>46</v>
      </c>
      <c r="L7" s="70" t="s">
        <v>47</v>
      </c>
      <c r="M7" s="69" t="s">
        <v>3</v>
      </c>
      <c r="N7" s="69"/>
      <c r="O7" s="69"/>
      <c r="P7" s="69"/>
      <c r="Q7" s="69" t="s">
        <v>4</v>
      </c>
      <c r="R7" s="69"/>
      <c r="S7" s="69"/>
      <c r="T7" s="69"/>
      <c r="U7" s="69" t="s">
        <v>5</v>
      </c>
      <c r="V7" s="69"/>
      <c r="W7" s="69"/>
      <c r="X7" s="69"/>
      <c r="Y7" s="69" t="s">
        <v>36</v>
      </c>
      <c r="Z7" s="69"/>
      <c r="AA7" s="69"/>
      <c r="AB7" s="69"/>
      <c r="AC7" s="69" t="s">
        <v>6</v>
      </c>
      <c r="AD7" s="69"/>
      <c r="AE7" s="69"/>
      <c r="AF7" s="69"/>
      <c r="AG7" s="69" t="s">
        <v>7</v>
      </c>
      <c r="AH7" s="69"/>
      <c r="AI7" s="69"/>
      <c r="AJ7" s="69"/>
      <c r="AK7" s="69" t="s">
        <v>8</v>
      </c>
      <c r="AL7" s="69"/>
      <c r="AM7" s="69"/>
      <c r="AN7" s="69"/>
      <c r="AO7" s="66" t="s">
        <v>37</v>
      </c>
      <c r="AP7" s="66"/>
      <c r="AQ7" s="66"/>
      <c r="AR7" s="66"/>
      <c r="AS7" s="66" t="s">
        <v>9</v>
      </c>
      <c r="AT7" s="66"/>
      <c r="AU7" s="66"/>
      <c r="AV7" s="66"/>
      <c r="AW7" s="66" t="s">
        <v>10</v>
      </c>
      <c r="AX7" s="66"/>
      <c r="AY7" s="66"/>
      <c r="AZ7" s="66"/>
      <c r="BA7" s="66" t="s">
        <v>11</v>
      </c>
      <c r="BB7" s="66"/>
      <c r="BC7" s="66"/>
      <c r="BD7" s="66"/>
      <c r="BE7" s="66" t="s">
        <v>15</v>
      </c>
      <c r="BF7" s="66"/>
      <c r="BG7" s="66"/>
      <c r="BH7" s="66"/>
      <c r="BI7" s="66" t="s">
        <v>12</v>
      </c>
      <c r="BJ7" s="66"/>
      <c r="BK7" s="66"/>
      <c r="BL7" s="66"/>
      <c r="BM7" s="66" t="s">
        <v>13</v>
      </c>
      <c r="BN7" s="66"/>
      <c r="BO7" s="66"/>
      <c r="BP7" s="66"/>
      <c r="BQ7" s="66" t="s">
        <v>14</v>
      </c>
      <c r="BR7" s="66"/>
      <c r="BS7" s="66"/>
      <c r="BT7" s="66"/>
      <c r="BU7" s="66" t="s">
        <v>38</v>
      </c>
      <c r="BV7" s="66"/>
      <c r="BW7" s="66"/>
      <c r="BX7" s="66"/>
      <c r="BY7" s="66" t="s">
        <v>56</v>
      </c>
      <c r="BZ7" s="66"/>
      <c r="CA7" s="66"/>
    </row>
    <row r="8" spans="1:80" s="38" customFormat="1" ht="39.75" customHeight="1" x14ac:dyDescent="0.2">
      <c r="A8" s="70"/>
      <c r="B8" s="72"/>
      <c r="C8" s="73"/>
      <c r="D8" s="74"/>
      <c r="E8" s="70"/>
      <c r="F8" s="75"/>
      <c r="G8" s="75"/>
      <c r="H8" s="75"/>
      <c r="I8" s="75"/>
      <c r="J8" s="75"/>
      <c r="K8" s="75"/>
      <c r="L8" s="70"/>
      <c r="M8" s="59" t="s">
        <v>1</v>
      </c>
      <c r="N8" s="60" t="s">
        <v>39</v>
      </c>
      <c r="O8" s="60" t="s">
        <v>40</v>
      </c>
      <c r="P8" s="60" t="s">
        <v>2</v>
      </c>
      <c r="Q8" s="59" t="s">
        <v>1</v>
      </c>
      <c r="R8" s="60" t="s">
        <v>39</v>
      </c>
      <c r="S8" s="60" t="s">
        <v>40</v>
      </c>
      <c r="T8" s="60" t="s">
        <v>2</v>
      </c>
      <c r="U8" s="59" t="s">
        <v>1</v>
      </c>
      <c r="V8" s="60" t="s">
        <v>39</v>
      </c>
      <c r="W8" s="60" t="s">
        <v>40</v>
      </c>
      <c r="X8" s="60" t="s">
        <v>2</v>
      </c>
      <c r="Y8" s="59" t="s">
        <v>1</v>
      </c>
      <c r="Z8" s="60" t="s">
        <v>39</v>
      </c>
      <c r="AA8" s="60" t="s">
        <v>40</v>
      </c>
      <c r="AB8" s="60" t="s">
        <v>2</v>
      </c>
      <c r="AC8" s="59" t="s">
        <v>1</v>
      </c>
      <c r="AD8" s="60" t="s">
        <v>39</v>
      </c>
      <c r="AE8" s="60" t="s">
        <v>40</v>
      </c>
      <c r="AF8" s="60" t="s">
        <v>2</v>
      </c>
      <c r="AG8" s="59" t="s">
        <v>1</v>
      </c>
      <c r="AH8" s="60" t="s">
        <v>39</v>
      </c>
      <c r="AI8" s="60" t="s">
        <v>40</v>
      </c>
      <c r="AJ8" s="60" t="s">
        <v>2</v>
      </c>
      <c r="AK8" s="59" t="s">
        <v>1</v>
      </c>
      <c r="AL8" s="60" t="s">
        <v>39</v>
      </c>
      <c r="AM8" s="60" t="s">
        <v>40</v>
      </c>
      <c r="AN8" s="60" t="s">
        <v>2</v>
      </c>
      <c r="AO8" s="59" t="s">
        <v>1</v>
      </c>
      <c r="AP8" s="60" t="s">
        <v>39</v>
      </c>
      <c r="AQ8" s="60" t="s">
        <v>40</v>
      </c>
      <c r="AR8" s="60" t="s">
        <v>2</v>
      </c>
      <c r="AS8" s="59" t="s">
        <v>1</v>
      </c>
      <c r="AT8" s="60" t="s">
        <v>39</v>
      </c>
      <c r="AU8" s="60" t="s">
        <v>40</v>
      </c>
      <c r="AV8" s="60" t="s">
        <v>2</v>
      </c>
      <c r="AW8" s="59" t="s">
        <v>1</v>
      </c>
      <c r="AX8" s="60" t="s">
        <v>39</v>
      </c>
      <c r="AY8" s="60" t="s">
        <v>40</v>
      </c>
      <c r="AZ8" s="60" t="s">
        <v>2</v>
      </c>
      <c r="BA8" s="59" t="s">
        <v>1</v>
      </c>
      <c r="BB8" s="60" t="s">
        <v>39</v>
      </c>
      <c r="BC8" s="60" t="s">
        <v>40</v>
      </c>
      <c r="BD8" s="60" t="s">
        <v>2</v>
      </c>
      <c r="BE8" s="59" t="s">
        <v>1</v>
      </c>
      <c r="BF8" s="60" t="s">
        <v>39</v>
      </c>
      <c r="BG8" s="60" t="s">
        <v>40</v>
      </c>
      <c r="BH8" s="60" t="s">
        <v>2</v>
      </c>
      <c r="BI8" s="59" t="s">
        <v>1</v>
      </c>
      <c r="BJ8" s="60" t="s">
        <v>39</v>
      </c>
      <c r="BK8" s="60" t="s">
        <v>40</v>
      </c>
      <c r="BL8" s="60" t="s">
        <v>2</v>
      </c>
      <c r="BM8" s="59" t="s">
        <v>1</v>
      </c>
      <c r="BN8" s="60" t="s">
        <v>39</v>
      </c>
      <c r="BO8" s="60" t="s">
        <v>40</v>
      </c>
      <c r="BP8" s="60" t="s">
        <v>2</v>
      </c>
      <c r="BQ8" s="59" t="s">
        <v>1</v>
      </c>
      <c r="BR8" s="60" t="s">
        <v>39</v>
      </c>
      <c r="BS8" s="60" t="s">
        <v>40</v>
      </c>
      <c r="BT8" s="60" t="s">
        <v>2</v>
      </c>
      <c r="BU8" s="59" t="s">
        <v>1</v>
      </c>
      <c r="BV8" s="60" t="s">
        <v>39</v>
      </c>
      <c r="BW8" s="60" t="s">
        <v>40</v>
      </c>
      <c r="BX8" s="60" t="s">
        <v>2</v>
      </c>
      <c r="BY8" s="60" t="s">
        <v>39</v>
      </c>
      <c r="BZ8" s="60" t="s">
        <v>40</v>
      </c>
      <c r="CA8" s="60" t="s">
        <v>2</v>
      </c>
    </row>
    <row r="9" spans="1:80" s="24" customFormat="1" ht="39" customHeight="1" x14ac:dyDescent="0.2">
      <c r="A9" s="16">
        <v>1</v>
      </c>
      <c r="B9" s="17" t="s">
        <v>49</v>
      </c>
      <c r="C9" s="18" t="s">
        <v>48</v>
      </c>
      <c r="D9" s="18" t="s">
        <v>52</v>
      </c>
      <c r="E9" s="19">
        <v>912</v>
      </c>
      <c r="F9" s="19">
        <v>1</v>
      </c>
      <c r="G9" s="19">
        <v>2</v>
      </c>
      <c r="H9" s="19">
        <v>7</v>
      </c>
      <c r="I9" s="19">
        <v>11</v>
      </c>
      <c r="J9" s="21">
        <f>Y9+AO9+BE9+BU9</f>
        <v>366</v>
      </c>
      <c r="K9" s="19">
        <v>180</v>
      </c>
      <c r="L9" s="20"/>
      <c r="M9" s="61">
        <v>31</v>
      </c>
      <c r="N9" s="22">
        <f>I9*M9*G9</f>
        <v>682</v>
      </c>
      <c r="O9" s="22">
        <f>K9*G9*F9</f>
        <v>360</v>
      </c>
      <c r="P9" s="23">
        <f>L9*N9</f>
        <v>0</v>
      </c>
      <c r="Q9" s="61">
        <v>29</v>
      </c>
      <c r="R9" s="22">
        <f>I9*Q9*G9</f>
        <v>638</v>
      </c>
      <c r="S9" s="22">
        <f>K9*G9*F9</f>
        <v>360</v>
      </c>
      <c r="T9" s="23">
        <f>L9*R9</f>
        <v>0</v>
      </c>
      <c r="U9" s="61">
        <v>31</v>
      </c>
      <c r="V9" s="22">
        <f>I9*U9*G9</f>
        <v>682</v>
      </c>
      <c r="W9" s="22">
        <f>I9*K9*G9</f>
        <v>3960</v>
      </c>
      <c r="X9" s="23">
        <f>L9*V9</f>
        <v>0</v>
      </c>
      <c r="Y9" s="21">
        <f>M9+Q9+U9</f>
        <v>91</v>
      </c>
      <c r="Z9" s="22">
        <f>N9+R9+V9</f>
        <v>2002</v>
      </c>
      <c r="AA9" s="22"/>
      <c r="AB9" s="23">
        <f>P9+T9+X9</f>
        <v>0</v>
      </c>
      <c r="AC9" s="61">
        <v>30</v>
      </c>
      <c r="AD9" s="22">
        <f>F9*G9*I9*AC9</f>
        <v>660</v>
      </c>
      <c r="AE9" s="22"/>
      <c r="AF9" s="23">
        <f>AD9*L9</f>
        <v>0</v>
      </c>
      <c r="AG9" s="61">
        <v>31</v>
      </c>
      <c r="AH9" s="22">
        <f>AG9*F9*G9*I9</f>
        <v>682</v>
      </c>
      <c r="AI9" s="22"/>
      <c r="AJ9" s="23">
        <f>AH9*L9</f>
        <v>0</v>
      </c>
      <c r="AK9" s="61">
        <v>30</v>
      </c>
      <c r="AL9" s="22">
        <f>AK9*F9*G9*I9</f>
        <v>660</v>
      </c>
      <c r="AM9" s="22"/>
      <c r="AN9" s="23">
        <f>L9*AL9</f>
        <v>0</v>
      </c>
      <c r="AO9" s="21">
        <f>AC9+AG9+AK9</f>
        <v>91</v>
      </c>
      <c r="AP9" s="22">
        <f t="shared" ref="AP9:AQ10" si="0">AD9+AH9+AL9</f>
        <v>2002</v>
      </c>
      <c r="AQ9" s="22">
        <f t="shared" ref="AQ9" si="1">AE9+AI9+AM9</f>
        <v>0</v>
      </c>
      <c r="AR9" s="23">
        <f>AF9+AJ9+AN9</f>
        <v>0</v>
      </c>
      <c r="AS9" s="61">
        <v>31</v>
      </c>
      <c r="AT9" s="22">
        <f>AS9*F9*G9*I9</f>
        <v>682</v>
      </c>
      <c r="AU9" s="22"/>
      <c r="AV9" s="23">
        <f>L9*AT9</f>
        <v>0</v>
      </c>
      <c r="AW9" s="61">
        <v>31</v>
      </c>
      <c r="AX9" s="22">
        <f>AW9*F9*G9*I9</f>
        <v>682</v>
      </c>
      <c r="AY9" s="22"/>
      <c r="AZ9" s="23">
        <f>AX9*L9</f>
        <v>0</v>
      </c>
      <c r="BA9" s="61">
        <v>30</v>
      </c>
      <c r="BB9" s="22">
        <f>BA9*F9*G9*I9</f>
        <v>660</v>
      </c>
      <c r="BC9" s="22"/>
      <c r="BD9" s="23">
        <f>BB9*L9</f>
        <v>0</v>
      </c>
      <c r="BE9" s="21">
        <f t="shared" ref="BE9:BH10" si="2">AS9+AW9+BA9</f>
        <v>92</v>
      </c>
      <c r="BF9" s="22">
        <f t="shared" ref="BF9" si="3">AT9+AX9+BB9</f>
        <v>2024</v>
      </c>
      <c r="BG9" s="22">
        <f t="shared" ref="BG9" si="4">AU9+AY9+BC9</f>
        <v>0</v>
      </c>
      <c r="BH9" s="23">
        <f t="shared" ref="BH9" si="5">AV9+AZ9+BD9</f>
        <v>0</v>
      </c>
      <c r="BI9" s="61">
        <v>31</v>
      </c>
      <c r="BJ9" s="22">
        <f>BI9*F9*G9*I9</f>
        <v>682</v>
      </c>
      <c r="BK9" s="22"/>
      <c r="BL9" s="23">
        <f>BJ9*L9</f>
        <v>0</v>
      </c>
      <c r="BM9" s="61">
        <v>30</v>
      </c>
      <c r="BN9" s="22">
        <f>BM9*F9*G9*I9</f>
        <v>660</v>
      </c>
      <c r="BO9" s="22"/>
      <c r="BP9" s="23">
        <f>BN9*L9</f>
        <v>0</v>
      </c>
      <c r="BQ9" s="61">
        <v>31</v>
      </c>
      <c r="BR9" s="22">
        <f>BQ9*F9*G9*I9</f>
        <v>682</v>
      </c>
      <c r="BS9" s="22"/>
      <c r="BT9" s="23">
        <f>BR9*L9</f>
        <v>0</v>
      </c>
      <c r="BU9" s="21">
        <f t="shared" ref="BU9:BX10" si="6">BI9+BM9+BQ9</f>
        <v>92</v>
      </c>
      <c r="BV9" s="22">
        <f t="shared" ref="BV9" si="7">BJ9+BN9+BR9</f>
        <v>2024</v>
      </c>
      <c r="BW9" s="22">
        <f t="shared" ref="BW9" si="8">BK9+BO9+BS9</f>
        <v>0</v>
      </c>
      <c r="BX9" s="23">
        <f t="shared" ref="BX9" si="9">BL9+BP9+BT9</f>
        <v>0</v>
      </c>
      <c r="BY9" s="21">
        <f t="shared" ref="BY9:BY10" si="10">BF9+BV9+Z9+AP9</f>
        <v>8052</v>
      </c>
      <c r="BZ9" s="21">
        <f t="shared" ref="BZ9:BZ10" si="11">BG9+BW9+AQ9+AA9</f>
        <v>0</v>
      </c>
      <c r="CA9" s="20">
        <f t="shared" ref="CA9:CA10" si="12">BH9+BX9+AB9+AR9</f>
        <v>0</v>
      </c>
    </row>
    <row r="10" spans="1:80" s="24" customFormat="1" ht="39" customHeight="1" x14ac:dyDescent="0.2">
      <c r="A10" s="16">
        <v>2</v>
      </c>
      <c r="B10" s="17" t="s">
        <v>63</v>
      </c>
      <c r="C10" s="18" t="s">
        <v>48</v>
      </c>
      <c r="D10" s="18" t="s">
        <v>52</v>
      </c>
      <c r="E10" s="19">
        <v>912</v>
      </c>
      <c r="F10" s="19">
        <v>1</v>
      </c>
      <c r="G10" s="19">
        <v>2</v>
      </c>
      <c r="H10" s="19">
        <v>7</v>
      </c>
      <c r="I10" s="19">
        <v>11</v>
      </c>
      <c r="J10" s="21">
        <f>Y10+AO10+BE10+BU10</f>
        <v>366</v>
      </c>
      <c r="K10" s="19">
        <v>180</v>
      </c>
      <c r="L10" s="20"/>
      <c r="M10" s="61">
        <v>31</v>
      </c>
      <c r="N10" s="22">
        <f>I10*M10*G10</f>
        <v>682</v>
      </c>
      <c r="O10" s="22">
        <f>K10*G10*F10</f>
        <v>360</v>
      </c>
      <c r="P10" s="23">
        <f>L10*N10</f>
        <v>0</v>
      </c>
      <c r="Q10" s="61">
        <v>29</v>
      </c>
      <c r="R10" s="22">
        <f>I10*Q10*G10</f>
        <v>638</v>
      </c>
      <c r="S10" s="22">
        <f>K10*G10*F10</f>
        <v>360</v>
      </c>
      <c r="T10" s="23">
        <f>L10*R10</f>
        <v>0</v>
      </c>
      <c r="U10" s="61">
        <v>31</v>
      </c>
      <c r="V10" s="22">
        <f>I10*U10*G10</f>
        <v>682</v>
      </c>
      <c r="W10" s="22">
        <f>I10*K10*G10</f>
        <v>3960</v>
      </c>
      <c r="X10" s="23">
        <f>L10*V10</f>
        <v>0</v>
      </c>
      <c r="Y10" s="21">
        <f>M10+Q10+U10</f>
        <v>91</v>
      </c>
      <c r="Z10" s="22">
        <f>N10+R10+V10</f>
        <v>2002</v>
      </c>
      <c r="AA10" s="22"/>
      <c r="AB10" s="23">
        <f>P10+T10+X10</f>
        <v>0</v>
      </c>
      <c r="AC10" s="61">
        <v>30</v>
      </c>
      <c r="AD10" s="22">
        <f>F10*G10*I10*AC10</f>
        <v>660</v>
      </c>
      <c r="AE10" s="22"/>
      <c r="AF10" s="23">
        <f>AD10*L10</f>
        <v>0</v>
      </c>
      <c r="AG10" s="61">
        <v>31</v>
      </c>
      <c r="AH10" s="22">
        <f>AG10*F10*G10*I10</f>
        <v>682</v>
      </c>
      <c r="AI10" s="22"/>
      <c r="AJ10" s="23">
        <f>AH10*L10</f>
        <v>0</v>
      </c>
      <c r="AK10" s="61">
        <v>30</v>
      </c>
      <c r="AL10" s="22">
        <f>AK10*F10*G10*I10</f>
        <v>660</v>
      </c>
      <c r="AM10" s="22"/>
      <c r="AN10" s="23">
        <f>L10*AL10</f>
        <v>0</v>
      </c>
      <c r="AO10" s="21">
        <f>AC10+AG10+AK10</f>
        <v>91</v>
      </c>
      <c r="AP10" s="22">
        <f t="shared" si="0"/>
        <v>2002</v>
      </c>
      <c r="AQ10" s="22">
        <f t="shared" si="0"/>
        <v>0</v>
      </c>
      <c r="AR10" s="23">
        <f>AF10+AJ10+AN10</f>
        <v>0</v>
      </c>
      <c r="AS10" s="61">
        <v>31</v>
      </c>
      <c r="AT10" s="22">
        <f>AS10*F10*G10*I10</f>
        <v>682</v>
      </c>
      <c r="AU10" s="22"/>
      <c r="AV10" s="23">
        <f>L10*AT10</f>
        <v>0</v>
      </c>
      <c r="AW10" s="61">
        <v>31</v>
      </c>
      <c r="AX10" s="22">
        <f>AW10*F10*G10*I10</f>
        <v>682</v>
      </c>
      <c r="AY10" s="22"/>
      <c r="AZ10" s="23">
        <f>AX10*L10</f>
        <v>0</v>
      </c>
      <c r="BA10" s="61">
        <v>30</v>
      </c>
      <c r="BB10" s="22">
        <f>BA10*F10*G10*I10</f>
        <v>660</v>
      </c>
      <c r="BC10" s="22"/>
      <c r="BD10" s="23">
        <f>BB10*L10</f>
        <v>0</v>
      </c>
      <c r="BE10" s="21">
        <f t="shared" si="2"/>
        <v>92</v>
      </c>
      <c r="BF10" s="22">
        <f t="shared" si="2"/>
        <v>2024</v>
      </c>
      <c r="BG10" s="22">
        <f t="shared" si="2"/>
        <v>0</v>
      </c>
      <c r="BH10" s="23">
        <f t="shared" si="2"/>
        <v>0</v>
      </c>
      <c r="BI10" s="61">
        <v>31</v>
      </c>
      <c r="BJ10" s="22">
        <f>BI10*F10*G10*I10</f>
        <v>682</v>
      </c>
      <c r="BK10" s="22"/>
      <c r="BL10" s="23">
        <f>BJ10*L10</f>
        <v>0</v>
      </c>
      <c r="BM10" s="61">
        <v>30</v>
      </c>
      <c r="BN10" s="22">
        <f>BM10*F10*G10*I10</f>
        <v>660</v>
      </c>
      <c r="BO10" s="22"/>
      <c r="BP10" s="23">
        <f>BN10*L10</f>
        <v>0</v>
      </c>
      <c r="BQ10" s="61">
        <v>31</v>
      </c>
      <c r="BR10" s="22">
        <f>BQ10*F10*G10*I10</f>
        <v>682</v>
      </c>
      <c r="BS10" s="22"/>
      <c r="BT10" s="23">
        <f>BR10*L10</f>
        <v>0</v>
      </c>
      <c r="BU10" s="21">
        <f t="shared" si="6"/>
        <v>92</v>
      </c>
      <c r="BV10" s="22">
        <f t="shared" si="6"/>
        <v>2024</v>
      </c>
      <c r="BW10" s="22">
        <f t="shared" si="6"/>
        <v>0</v>
      </c>
      <c r="BX10" s="23">
        <f t="shared" si="6"/>
        <v>0</v>
      </c>
      <c r="BY10" s="21">
        <f t="shared" si="10"/>
        <v>8052</v>
      </c>
      <c r="BZ10" s="21">
        <f t="shared" si="11"/>
        <v>0</v>
      </c>
      <c r="CA10" s="20">
        <f t="shared" si="12"/>
        <v>0</v>
      </c>
    </row>
    <row r="11" spans="1:80" s="11" customFormat="1" x14ac:dyDescent="0.2">
      <c r="A11" s="5"/>
      <c r="B11" s="25" t="s">
        <v>22</v>
      </c>
      <c r="C11" s="5"/>
      <c r="D11" s="10"/>
      <c r="E11" s="10"/>
      <c r="F11" s="10"/>
      <c r="G11" s="10"/>
      <c r="H11" s="10"/>
      <c r="I11" s="10"/>
      <c r="J11" s="10"/>
      <c r="K11" s="5"/>
      <c r="L11" s="6"/>
      <c r="M11" s="7"/>
      <c r="N11" s="8"/>
      <c r="O11" s="8"/>
      <c r="P11" s="6"/>
      <c r="Q11" s="7"/>
      <c r="R11" s="8"/>
      <c r="S11" s="8"/>
      <c r="T11" s="6"/>
      <c r="U11" s="7"/>
      <c r="V11" s="8"/>
      <c r="W11" s="8"/>
      <c r="X11" s="6"/>
      <c r="Y11" s="9"/>
      <c r="Z11" s="7">
        <f>Z9+Z10</f>
        <v>4004</v>
      </c>
      <c r="AA11" s="6"/>
      <c r="AB11" s="26">
        <f>AB9+AB10</f>
        <v>0</v>
      </c>
      <c r="AC11" s="26"/>
      <c r="AD11" s="6"/>
      <c r="AE11" s="6"/>
      <c r="AF11" s="6"/>
      <c r="AG11" s="26"/>
      <c r="AH11" s="6"/>
      <c r="AI11" s="6"/>
      <c r="AJ11" s="6"/>
      <c r="AK11" s="26"/>
      <c r="AL11" s="6"/>
      <c r="AM11" s="6"/>
      <c r="AN11" s="6"/>
      <c r="AO11" s="26"/>
      <c r="AP11" s="7">
        <f>AP9+AP10</f>
        <v>4004</v>
      </c>
      <c r="AQ11" s="6"/>
      <c r="AR11" s="26">
        <f>AR9+AR10</f>
        <v>0</v>
      </c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7">
        <f>BF9+BF10</f>
        <v>4048</v>
      </c>
      <c r="BG11" s="6"/>
      <c r="BH11" s="26">
        <f>BH9+BH10</f>
        <v>0</v>
      </c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7">
        <f>BV9+BV10</f>
        <v>4048</v>
      </c>
      <c r="BW11" s="6"/>
      <c r="BX11" s="26">
        <f>BX9+BX10</f>
        <v>0</v>
      </c>
      <c r="BY11" s="7">
        <f>BY9+BY10</f>
        <v>16104</v>
      </c>
      <c r="BZ11" s="6"/>
      <c r="CA11" s="26">
        <f>CA9+CA10</f>
        <v>0</v>
      </c>
    </row>
    <row r="13" spans="1:80" ht="12.75" x14ac:dyDescent="0.2">
      <c r="A13" s="12" t="s">
        <v>58</v>
      </c>
    </row>
    <row r="14" spans="1:80" s="38" customFormat="1" ht="18" customHeight="1" x14ac:dyDescent="0.2">
      <c r="A14" s="70" t="s">
        <v>0</v>
      </c>
      <c r="B14" s="71" t="s">
        <v>20</v>
      </c>
      <c r="C14" s="71" t="s">
        <v>21</v>
      </c>
      <c r="D14" s="74" t="s">
        <v>25</v>
      </c>
      <c r="E14" s="70" t="s">
        <v>16</v>
      </c>
      <c r="F14" s="75" t="s">
        <v>41</v>
      </c>
      <c r="G14" s="75" t="s">
        <v>42</v>
      </c>
      <c r="H14" s="75" t="s">
        <v>43</v>
      </c>
      <c r="I14" s="75" t="s">
        <v>44</v>
      </c>
      <c r="J14" s="75" t="s">
        <v>45</v>
      </c>
      <c r="K14" s="75" t="s">
        <v>46</v>
      </c>
      <c r="L14" s="70" t="s">
        <v>47</v>
      </c>
      <c r="M14" s="69" t="s">
        <v>3</v>
      </c>
      <c r="N14" s="69"/>
      <c r="O14" s="69"/>
      <c r="P14" s="69"/>
      <c r="Q14" s="69" t="s">
        <v>4</v>
      </c>
      <c r="R14" s="69"/>
      <c r="S14" s="69"/>
      <c r="T14" s="69"/>
      <c r="U14" s="69" t="s">
        <v>5</v>
      </c>
      <c r="V14" s="69"/>
      <c r="W14" s="69"/>
      <c r="X14" s="69"/>
      <c r="Y14" s="69" t="s">
        <v>36</v>
      </c>
      <c r="Z14" s="69"/>
      <c r="AA14" s="69"/>
      <c r="AB14" s="69"/>
      <c r="AC14" s="69" t="s">
        <v>6</v>
      </c>
      <c r="AD14" s="69"/>
      <c r="AE14" s="69"/>
      <c r="AF14" s="69"/>
      <c r="AG14" s="69" t="s">
        <v>7</v>
      </c>
      <c r="AH14" s="69"/>
      <c r="AI14" s="69"/>
      <c r="AJ14" s="69"/>
      <c r="AK14" s="69" t="s">
        <v>8</v>
      </c>
      <c r="AL14" s="69"/>
      <c r="AM14" s="69"/>
      <c r="AN14" s="69"/>
      <c r="AO14" s="66" t="s">
        <v>37</v>
      </c>
      <c r="AP14" s="66"/>
      <c r="AQ14" s="66"/>
      <c r="AR14" s="66"/>
      <c r="AS14" s="66" t="s">
        <v>9</v>
      </c>
      <c r="AT14" s="66"/>
      <c r="AU14" s="66"/>
      <c r="AV14" s="66"/>
      <c r="AW14" s="66" t="s">
        <v>10</v>
      </c>
      <c r="AX14" s="66"/>
      <c r="AY14" s="66"/>
      <c r="AZ14" s="66"/>
      <c r="BA14" s="66" t="s">
        <v>11</v>
      </c>
      <c r="BB14" s="66"/>
      <c r="BC14" s="66"/>
      <c r="BD14" s="66"/>
      <c r="BE14" s="66" t="s">
        <v>15</v>
      </c>
      <c r="BF14" s="66"/>
      <c r="BG14" s="66"/>
      <c r="BH14" s="66"/>
      <c r="BI14" s="66" t="s">
        <v>12</v>
      </c>
      <c r="BJ14" s="66"/>
      <c r="BK14" s="66"/>
      <c r="BL14" s="66"/>
      <c r="BM14" s="66" t="s">
        <v>13</v>
      </c>
      <c r="BN14" s="66"/>
      <c r="BO14" s="66"/>
      <c r="BP14" s="66"/>
      <c r="BQ14" s="66" t="s">
        <v>14</v>
      </c>
      <c r="BR14" s="66"/>
      <c r="BS14" s="66"/>
      <c r="BT14" s="66"/>
      <c r="BU14" s="66" t="s">
        <v>38</v>
      </c>
      <c r="BV14" s="66"/>
      <c r="BW14" s="66"/>
      <c r="BX14" s="66"/>
      <c r="BY14" s="66" t="s">
        <v>60</v>
      </c>
      <c r="BZ14" s="66"/>
      <c r="CA14" s="66"/>
    </row>
    <row r="15" spans="1:80" s="38" customFormat="1" ht="36" customHeight="1" x14ac:dyDescent="0.2">
      <c r="A15" s="70"/>
      <c r="B15" s="72"/>
      <c r="C15" s="73"/>
      <c r="D15" s="74"/>
      <c r="E15" s="70"/>
      <c r="F15" s="75"/>
      <c r="G15" s="75"/>
      <c r="H15" s="75"/>
      <c r="I15" s="75"/>
      <c r="J15" s="75"/>
      <c r="K15" s="75"/>
      <c r="L15" s="70"/>
      <c r="M15" s="59" t="s">
        <v>1</v>
      </c>
      <c r="N15" s="63" t="s">
        <v>39</v>
      </c>
      <c r="O15" s="63" t="s">
        <v>40</v>
      </c>
      <c r="P15" s="63" t="s">
        <v>2</v>
      </c>
      <c r="Q15" s="59" t="s">
        <v>1</v>
      </c>
      <c r="R15" s="63" t="s">
        <v>39</v>
      </c>
      <c r="S15" s="63" t="s">
        <v>40</v>
      </c>
      <c r="T15" s="63" t="s">
        <v>2</v>
      </c>
      <c r="U15" s="59" t="s">
        <v>1</v>
      </c>
      <c r="V15" s="63" t="s">
        <v>39</v>
      </c>
      <c r="W15" s="63" t="s">
        <v>40</v>
      </c>
      <c r="X15" s="63" t="s">
        <v>2</v>
      </c>
      <c r="Y15" s="59" t="s">
        <v>1</v>
      </c>
      <c r="Z15" s="63" t="s">
        <v>39</v>
      </c>
      <c r="AA15" s="63" t="s">
        <v>40</v>
      </c>
      <c r="AB15" s="63" t="s">
        <v>2</v>
      </c>
      <c r="AC15" s="59" t="s">
        <v>1</v>
      </c>
      <c r="AD15" s="63" t="s">
        <v>39</v>
      </c>
      <c r="AE15" s="63" t="s">
        <v>40</v>
      </c>
      <c r="AF15" s="63" t="s">
        <v>2</v>
      </c>
      <c r="AG15" s="59" t="s">
        <v>1</v>
      </c>
      <c r="AH15" s="63" t="s">
        <v>39</v>
      </c>
      <c r="AI15" s="63" t="s">
        <v>40</v>
      </c>
      <c r="AJ15" s="63" t="s">
        <v>2</v>
      </c>
      <c r="AK15" s="59" t="s">
        <v>1</v>
      </c>
      <c r="AL15" s="63" t="s">
        <v>39</v>
      </c>
      <c r="AM15" s="63" t="s">
        <v>40</v>
      </c>
      <c r="AN15" s="63" t="s">
        <v>2</v>
      </c>
      <c r="AO15" s="59" t="s">
        <v>1</v>
      </c>
      <c r="AP15" s="63" t="s">
        <v>39</v>
      </c>
      <c r="AQ15" s="63" t="s">
        <v>40</v>
      </c>
      <c r="AR15" s="63" t="s">
        <v>2</v>
      </c>
      <c r="AS15" s="59" t="s">
        <v>1</v>
      </c>
      <c r="AT15" s="63" t="s">
        <v>39</v>
      </c>
      <c r="AU15" s="63" t="s">
        <v>40</v>
      </c>
      <c r="AV15" s="63" t="s">
        <v>2</v>
      </c>
      <c r="AW15" s="59" t="s">
        <v>1</v>
      </c>
      <c r="AX15" s="63" t="s">
        <v>39</v>
      </c>
      <c r="AY15" s="63" t="s">
        <v>40</v>
      </c>
      <c r="AZ15" s="63" t="s">
        <v>2</v>
      </c>
      <c r="BA15" s="59" t="s">
        <v>1</v>
      </c>
      <c r="BB15" s="63" t="s">
        <v>39</v>
      </c>
      <c r="BC15" s="63" t="s">
        <v>40</v>
      </c>
      <c r="BD15" s="63" t="s">
        <v>2</v>
      </c>
      <c r="BE15" s="59" t="s">
        <v>1</v>
      </c>
      <c r="BF15" s="63" t="s">
        <v>39</v>
      </c>
      <c r="BG15" s="63" t="s">
        <v>40</v>
      </c>
      <c r="BH15" s="63" t="s">
        <v>2</v>
      </c>
      <c r="BI15" s="59" t="s">
        <v>1</v>
      </c>
      <c r="BJ15" s="63" t="s">
        <v>39</v>
      </c>
      <c r="BK15" s="63" t="s">
        <v>40</v>
      </c>
      <c r="BL15" s="63" t="s">
        <v>2</v>
      </c>
      <c r="BM15" s="59" t="s">
        <v>1</v>
      </c>
      <c r="BN15" s="63" t="s">
        <v>39</v>
      </c>
      <c r="BO15" s="63" t="s">
        <v>40</v>
      </c>
      <c r="BP15" s="63" t="s">
        <v>2</v>
      </c>
      <c r="BQ15" s="59" t="s">
        <v>1</v>
      </c>
      <c r="BR15" s="63" t="s">
        <v>39</v>
      </c>
      <c r="BS15" s="63" t="s">
        <v>40</v>
      </c>
      <c r="BT15" s="63" t="s">
        <v>2</v>
      </c>
      <c r="BU15" s="59" t="s">
        <v>1</v>
      </c>
      <c r="BV15" s="63" t="s">
        <v>39</v>
      </c>
      <c r="BW15" s="63" t="s">
        <v>40</v>
      </c>
      <c r="BX15" s="63" t="s">
        <v>2</v>
      </c>
      <c r="BY15" s="63" t="s">
        <v>39</v>
      </c>
      <c r="BZ15" s="63" t="s">
        <v>40</v>
      </c>
      <c r="CA15" s="63" t="s">
        <v>2</v>
      </c>
    </row>
    <row r="16" spans="1:80" s="24" customFormat="1" ht="39" customHeight="1" x14ac:dyDescent="0.2">
      <c r="A16" s="16">
        <v>1</v>
      </c>
      <c r="B16" s="17" t="s">
        <v>49</v>
      </c>
      <c r="C16" s="18" t="s">
        <v>48</v>
      </c>
      <c r="D16" s="18" t="s">
        <v>52</v>
      </c>
      <c r="E16" s="19">
        <v>912</v>
      </c>
      <c r="F16" s="19">
        <v>1</v>
      </c>
      <c r="G16" s="19">
        <v>2</v>
      </c>
      <c r="H16" s="19">
        <v>7</v>
      </c>
      <c r="I16" s="19">
        <v>11</v>
      </c>
      <c r="J16" s="21">
        <f>Y16+AO16+BE16+BU16</f>
        <v>365</v>
      </c>
      <c r="K16" s="19">
        <v>180</v>
      </c>
      <c r="L16" s="20"/>
      <c r="M16" s="61">
        <v>31</v>
      </c>
      <c r="N16" s="22">
        <f>I16*M16*G16</f>
        <v>682</v>
      </c>
      <c r="O16" s="22">
        <f>K16*G16*F16</f>
        <v>360</v>
      </c>
      <c r="P16" s="23">
        <f>L16*N16</f>
        <v>0</v>
      </c>
      <c r="Q16" s="61">
        <v>28</v>
      </c>
      <c r="R16" s="22">
        <f>I16*Q16*G16</f>
        <v>616</v>
      </c>
      <c r="S16" s="22">
        <f>K16*G16*F16</f>
        <v>360</v>
      </c>
      <c r="T16" s="23">
        <f>L16*R16</f>
        <v>0</v>
      </c>
      <c r="U16" s="61">
        <v>31</v>
      </c>
      <c r="V16" s="22">
        <f>I16*U16*G16</f>
        <v>682</v>
      </c>
      <c r="W16" s="22">
        <f>I16*K16*G16</f>
        <v>3960</v>
      </c>
      <c r="X16" s="23">
        <f>L16*V16</f>
        <v>0</v>
      </c>
      <c r="Y16" s="21">
        <f>M16+Q16+U16</f>
        <v>90</v>
      </c>
      <c r="Z16" s="22">
        <f>N16+R16+V16</f>
        <v>1980</v>
      </c>
      <c r="AA16" s="22"/>
      <c r="AB16" s="23">
        <f>P16+T16+X16</f>
        <v>0</v>
      </c>
      <c r="AC16" s="61">
        <v>30</v>
      </c>
      <c r="AD16" s="22">
        <f>F16*G16*I16*AC16</f>
        <v>660</v>
      </c>
      <c r="AE16" s="22"/>
      <c r="AF16" s="23">
        <f>AD16*L16</f>
        <v>0</v>
      </c>
      <c r="AG16" s="61">
        <v>31</v>
      </c>
      <c r="AH16" s="22">
        <f>AG16*F16*G16*I16</f>
        <v>682</v>
      </c>
      <c r="AI16" s="22"/>
      <c r="AJ16" s="23">
        <f>AH16*L16</f>
        <v>0</v>
      </c>
      <c r="AK16" s="61">
        <v>30</v>
      </c>
      <c r="AL16" s="22">
        <f>AK16*F16*G16*I16</f>
        <v>660</v>
      </c>
      <c r="AM16" s="22"/>
      <c r="AN16" s="23">
        <f>L16*AL16</f>
        <v>0</v>
      </c>
      <c r="AO16" s="21">
        <f>AC16+AG16+AK16</f>
        <v>91</v>
      </c>
      <c r="AP16" s="22">
        <f t="shared" ref="AP16:AP17" si="13">AD16+AH16+AL16</f>
        <v>2002</v>
      </c>
      <c r="AQ16" s="22">
        <f t="shared" ref="AQ16:AQ17" si="14">AE16+AI16+AM16</f>
        <v>0</v>
      </c>
      <c r="AR16" s="23">
        <f>AF16+AJ16+AN16</f>
        <v>0</v>
      </c>
      <c r="AS16" s="61">
        <v>31</v>
      </c>
      <c r="AT16" s="22">
        <f>AS16*F16*G16*I16</f>
        <v>682</v>
      </c>
      <c r="AU16" s="22"/>
      <c r="AV16" s="23">
        <f>L16*AT16</f>
        <v>0</v>
      </c>
      <c r="AW16" s="61">
        <v>31</v>
      </c>
      <c r="AX16" s="22">
        <f>AW16*F16*G16*I16</f>
        <v>682</v>
      </c>
      <c r="AY16" s="22"/>
      <c r="AZ16" s="23">
        <f>AX16*L16</f>
        <v>0</v>
      </c>
      <c r="BA16" s="61">
        <v>30</v>
      </c>
      <c r="BB16" s="22">
        <f>BA16*F16*G16*I16</f>
        <v>660</v>
      </c>
      <c r="BC16" s="22"/>
      <c r="BD16" s="23">
        <f>BB16*L16</f>
        <v>0</v>
      </c>
      <c r="BE16" s="21">
        <f t="shared" ref="BE16:BE17" si="15">AS16+AW16+BA16</f>
        <v>92</v>
      </c>
      <c r="BF16" s="22">
        <f t="shared" ref="BF16:BF17" si="16">AT16+AX16+BB16</f>
        <v>2024</v>
      </c>
      <c r="BG16" s="22">
        <f t="shared" ref="BG16:BG17" si="17">AU16+AY16+BC16</f>
        <v>0</v>
      </c>
      <c r="BH16" s="23">
        <f t="shared" ref="BH16:BH17" si="18">AV16+AZ16+BD16</f>
        <v>0</v>
      </c>
      <c r="BI16" s="61">
        <v>31</v>
      </c>
      <c r="BJ16" s="22">
        <f>BI16*F16*G16*I16</f>
        <v>682</v>
      </c>
      <c r="BK16" s="22"/>
      <c r="BL16" s="23">
        <f>BJ16*L16</f>
        <v>0</v>
      </c>
      <c r="BM16" s="61">
        <v>30</v>
      </c>
      <c r="BN16" s="22">
        <f>BM16*F16*G16*I16</f>
        <v>660</v>
      </c>
      <c r="BO16" s="22"/>
      <c r="BP16" s="23">
        <f>BN16*L16</f>
        <v>0</v>
      </c>
      <c r="BQ16" s="61">
        <v>31</v>
      </c>
      <c r="BR16" s="22">
        <f>BQ16*F16*G16*I16</f>
        <v>682</v>
      </c>
      <c r="BS16" s="22"/>
      <c r="BT16" s="23">
        <f>BR16*L16</f>
        <v>0</v>
      </c>
      <c r="BU16" s="21">
        <f t="shared" ref="BU16:BU17" si="19">BI16+BM16+BQ16</f>
        <v>92</v>
      </c>
      <c r="BV16" s="22">
        <f t="shared" ref="BV16:BV17" si="20">BJ16+BN16+BR16</f>
        <v>2024</v>
      </c>
      <c r="BW16" s="22">
        <f t="shared" ref="BW16:BW17" si="21">BK16+BO16+BS16</f>
        <v>0</v>
      </c>
      <c r="BX16" s="23">
        <f t="shared" ref="BX16:BX17" si="22">BL16+BP16+BT16</f>
        <v>0</v>
      </c>
      <c r="BY16" s="21">
        <f t="shared" ref="BY16:BY17" si="23">BF16+BV16+Z16+AP16</f>
        <v>8030</v>
      </c>
      <c r="BZ16" s="21">
        <f t="shared" ref="BZ16:BZ17" si="24">BG16+BW16+AQ16+AA16</f>
        <v>0</v>
      </c>
      <c r="CA16" s="20">
        <f t="shared" ref="CA16:CA17" si="25">BH16+BX16+AB16+AR16</f>
        <v>0</v>
      </c>
    </row>
    <row r="17" spans="1:79" s="24" customFormat="1" ht="39" customHeight="1" x14ac:dyDescent="0.2">
      <c r="A17" s="16">
        <v>2</v>
      </c>
      <c r="B17" s="17" t="s">
        <v>63</v>
      </c>
      <c r="C17" s="18" t="s">
        <v>48</v>
      </c>
      <c r="D17" s="18" t="s">
        <v>52</v>
      </c>
      <c r="E17" s="19">
        <v>912</v>
      </c>
      <c r="F17" s="19">
        <v>1</v>
      </c>
      <c r="G17" s="19">
        <v>2</v>
      </c>
      <c r="H17" s="19">
        <v>7</v>
      </c>
      <c r="I17" s="19">
        <v>11</v>
      </c>
      <c r="J17" s="21">
        <f>Y17+AO17+BE17+BU17</f>
        <v>365</v>
      </c>
      <c r="K17" s="19">
        <v>180</v>
      </c>
      <c r="L17" s="20"/>
      <c r="M17" s="61">
        <v>31</v>
      </c>
      <c r="N17" s="22">
        <f>I17*M17*G17</f>
        <v>682</v>
      </c>
      <c r="O17" s="22">
        <f>K17*G17*F17</f>
        <v>360</v>
      </c>
      <c r="P17" s="23">
        <f>L17*N17</f>
        <v>0</v>
      </c>
      <c r="Q17" s="61">
        <v>28</v>
      </c>
      <c r="R17" s="22">
        <f>I17*Q17*G17</f>
        <v>616</v>
      </c>
      <c r="S17" s="22">
        <f>K17*G17*F17</f>
        <v>360</v>
      </c>
      <c r="T17" s="23">
        <f>L17*R17</f>
        <v>0</v>
      </c>
      <c r="U17" s="61">
        <v>31</v>
      </c>
      <c r="V17" s="22">
        <f>I17*U17*G17</f>
        <v>682</v>
      </c>
      <c r="W17" s="22">
        <f>I17*K17*G17</f>
        <v>3960</v>
      </c>
      <c r="X17" s="23">
        <f>L17*V17</f>
        <v>0</v>
      </c>
      <c r="Y17" s="21">
        <f>M17+Q17+U17</f>
        <v>90</v>
      </c>
      <c r="Z17" s="22">
        <f>N17+R17+V17</f>
        <v>1980</v>
      </c>
      <c r="AA17" s="22"/>
      <c r="AB17" s="23">
        <f>P17+T17+X17</f>
        <v>0</v>
      </c>
      <c r="AC17" s="61">
        <v>30</v>
      </c>
      <c r="AD17" s="22">
        <f>F17*G17*I17*AC17</f>
        <v>660</v>
      </c>
      <c r="AE17" s="22"/>
      <c r="AF17" s="23">
        <f>AD17*L17</f>
        <v>0</v>
      </c>
      <c r="AG17" s="61">
        <v>31</v>
      </c>
      <c r="AH17" s="22">
        <f>AG17*F17*G17*I17</f>
        <v>682</v>
      </c>
      <c r="AI17" s="22"/>
      <c r="AJ17" s="23">
        <f>AH17*L17</f>
        <v>0</v>
      </c>
      <c r="AK17" s="61">
        <v>30</v>
      </c>
      <c r="AL17" s="22">
        <f>AK17*F17*G17*I17</f>
        <v>660</v>
      </c>
      <c r="AM17" s="22"/>
      <c r="AN17" s="23">
        <f>L17*AL17</f>
        <v>0</v>
      </c>
      <c r="AO17" s="21">
        <f>AC17+AG17+AK17</f>
        <v>91</v>
      </c>
      <c r="AP17" s="22">
        <f t="shared" si="13"/>
        <v>2002</v>
      </c>
      <c r="AQ17" s="22">
        <f t="shared" si="14"/>
        <v>0</v>
      </c>
      <c r="AR17" s="23">
        <f>AF17+AJ17+AN17</f>
        <v>0</v>
      </c>
      <c r="AS17" s="61">
        <v>31</v>
      </c>
      <c r="AT17" s="22">
        <f>AS17*F17*G17*I17</f>
        <v>682</v>
      </c>
      <c r="AU17" s="22"/>
      <c r="AV17" s="23">
        <f>L17*AT17</f>
        <v>0</v>
      </c>
      <c r="AW17" s="61">
        <v>31</v>
      </c>
      <c r="AX17" s="22">
        <f>AW17*F17*G17*I17</f>
        <v>682</v>
      </c>
      <c r="AY17" s="22"/>
      <c r="AZ17" s="23">
        <f>AX17*L17</f>
        <v>0</v>
      </c>
      <c r="BA17" s="61">
        <v>30</v>
      </c>
      <c r="BB17" s="22">
        <f>BA17*F17*G17*I17</f>
        <v>660</v>
      </c>
      <c r="BC17" s="22"/>
      <c r="BD17" s="23">
        <f>BB17*L17</f>
        <v>0</v>
      </c>
      <c r="BE17" s="21">
        <f t="shared" si="15"/>
        <v>92</v>
      </c>
      <c r="BF17" s="22">
        <f t="shared" si="16"/>
        <v>2024</v>
      </c>
      <c r="BG17" s="22">
        <f t="shared" si="17"/>
        <v>0</v>
      </c>
      <c r="BH17" s="23">
        <f t="shared" si="18"/>
        <v>0</v>
      </c>
      <c r="BI17" s="61">
        <v>31</v>
      </c>
      <c r="BJ17" s="22">
        <f>BI17*F17*G17*I17</f>
        <v>682</v>
      </c>
      <c r="BK17" s="22"/>
      <c r="BL17" s="23">
        <f>BJ17*L17</f>
        <v>0</v>
      </c>
      <c r="BM17" s="61">
        <v>30</v>
      </c>
      <c r="BN17" s="22">
        <f>BM17*F17*G17*I17</f>
        <v>660</v>
      </c>
      <c r="BO17" s="22"/>
      <c r="BP17" s="23">
        <f>BN17*L17</f>
        <v>0</v>
      </c>
      <c r="BQ17" s="61">
        <v>31</v>
      </c>
      <c r="BR17" s="22">
        <f>BQ17*F17*G17*I17</f>
        <v>682</v>
      </c>
      <c r="BS17" s="22"/>
      <c r="BT17" s="23">
        <f>BR17*L17</f>
        <v>0</v>
      </c>
      <c r="BU17" s="21">
        <f t="shared" si="19"/>
        <v>92</v>
      </c>
      <c r="BV17" s="22">
        <f t="shared" si="20"/>
        <v>2024</v>
      </c>
      <c r="BW17" s="22">
        <f t="shared" si="21"/>
        <v>0</v>
      </c>
      <c r="BX17" s="23">
        <f t="shared" si="22"/>
        <v>0</v>
      </c>
      <c r="BY17" s="21">
        <f t="shared" si="23"/>
        <v>8030</v>
      </c>
      <c r="BZ17" s="21">
        <f t="shared" si="24"/>
        <v>0</v>
      </c>
      <c r="CA17" s="20">
        <f t="shared" si="25"/>
        <v>0</v>
      </c>
    </row>
    <row r="18" spans="1:79" s="11" customFormat="1" x14ac:dyDescent="0.2">
      <c r="A18" s="5"/>
      <c r="B18" s="25" t="s">
        <v>22</v>
      </c>
      <c r="C18" s="5"/>
      <c r="D18" s="10"/>
      <c r="E18" s="10"/>
      <c r="F18" s="10"/>
      <c r="G18" s="10"/>
      <c r="H18" s="10"/>
      <c r="I18" s="10"/>
      <c r="J18" s="10"/>
      <c r="K18" s="5"/>
      <c r="L18" s="6"/>
      <c r="M18" s="7"/>
      <c r="N18" s="8"/>
      <c r="O18" s="8"/>
      <c r="P18" s="6"/>
      <c r="Q18" s="7"/>
      <c r="R18" s="8"/>
      <c r="S18" s="8"/>
      <c r="T18" s="6"/>
      <c r="U18" s="7"/>
      <c r="V18" s="8"/>
      <c r="W18" s="8"/>
      <c r="X18" s="6"/>
      <c r="Y18" s="9"/>
      <c r="Z18" s="7">
        <f>Z16+Z17</f>
        <v>3960</v>
      </c>
      <c r="AA18" s="6"/>
      <c r="AB18" s="26">
        <f>AB16+AB17</f>
        <v>0</v>
      </c>
      <c r="AC18" s="26"/>
      <c r="AD18" s="6"/>
      <c r="AE18" s="6"/>
      <c r="AF18" s="6"/>
      <c r="AG18" s="26"/>
      <c r="AH18" s="6"/>
      <c r="AI18" s="6"/>
      <c r="AJ18" s="6"/>
      <c r="AK18" s="26"/>
      <c r="AL18" s="6"/>
      <c r="AM18" s="6"/>
      <c r="AN18" s="6"/>
      <c r="AO18" s="26"/>
      <c r="AP18" s="7">
        <f>AP16+AP17</f>
        <v>4004</v>
      </c>
      <c r="AQ18" s="6"/>
      <c r="AR18" s="26">
        <f>AR16+AR17</f>
        <v>0</v>
      </c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7">
        <f>BF16+BF17</f>
        <v>4048</v>
      </c>
      <c r="BG18" s="6"/>
      <c r="BH18" s="26">
        <f>BH16+BH17</f>
        <v>0</v>
      </c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7">
        <f>BV16+BV17</f>
        <v>4048</v>
      </c>
      <c r="BW18" s="6"/>
      <c r="BX18" s="26">
        <f>BX16+BX17</f>
        <v>0</v>
      </c>
      <c r="BY18" s="7">
        <f>BY16+BY17</f>
        <v>16060</v>
      </c>
      <c r="BZ18" s="6"/>
      <c r="CA18" s="26">
        <f>CA16+CA17</f>
        <v>0</v>
      </c>
    </row>
    <row r="20" spans="1:79" ht="12.75" x14ac:dyDescent="0.2">
      <c r="A20" s="12" t="s">
        <v>59</v>
      </c>
    </row>
    <row r="21" spans="1:79" s="38" customFormat="1" ht="18" customHeight="1" x14ac:dyDescent="0.2">
      <c r="A21" s="70" t="s">
        <v>0</v>
      </c>
      <c r="B21" s="71" t="s">
        <v>20</v>
      </c>
      <c r="C21" s="71" t="s">
        <v>21</v>
      </c>
      <c r="D21" s="74" t="s">
        <v>25</v>
      </c>
      <c r="E21" s="70" t="s">
        <v>16</v>
      </c>
      <c r="F21" s="75" t="s">
        <v>41</v>
      </c>
      <c r="G21" s="75" t="s">
        <v>42</v>
      </c>
      <c r="H21" s="75" t="s">
        <v>43</v>
      </c>
      <c r="I21" s="75" t="s">
        <v>44</v>
      </c>
      <c r="J21" s="75" t="s">
        <v>45</v>
      </c>
      <c r="K21" s="75" t="s">
        <v>46</v>
      </c>
      <c r="L21" s="70" t="s">
        <v>47</v>
      </c>
      <c r="M21" s="69" t="s">
        <v>3</v>
      </c>
      <c r="N21" s="69"/>
      <c r="O21" s="69"/>
      <c r="P21" s="69"/>
      <c r="Q21" s="69" t="s">
        <v>4</v>
      </c>
      <c r="R21" s="69"/>
      <c r="S21" s="69"/>
      <c r="T21" s="69"/>
      <c r="U21" s="69" t="s">
        <v>5</v>
      </c>
      <c r="V21" s="69"/>
      <c r="W21" s="69"/>
      <c r="X21" s="69"/>
      <c r="Y21" s="69" t="s">
        <v>36</v>
      </c>
      <c r="Z21" s="69"/>
      <c r="AA21" s="69"/>
      <c r="AB21" s="69"/>
      <c r="AC21" s="69" t="s">
        <v>6</v>
      </c>
      <c r="AD21" s="69"/>
      <c r="AE21" s="69"/>
      <c r="AF21" s="69"/>
      <c r="AG21" s="69" t="s">
        <v>7</v>
      </c>
      <c r="AH21" s="69"/>
      <c r="AI21" s="69"/>
      <c r="AJ21" s="69"/>
      <c r="AK21" s="69" t="s">
        <v>8</v>
      </c>
      <c r="AL21" s="69"/>
      <c r="AM21" s="69"/>
      <c r="AN21" s="69"/>
      <c r="AO21" s="66" t="s">
        <v>37</v>
      </c>
      <c r="AP21" s="66"/>
      <c r="AQ21" s="66"/>
      <c r="AR21" s="66"/>
      <c r="AS21" s="66" t="s">
        <v>9</v>
      </c>
      <c r="AT21" s="66"/>
      <c r="AU21" s="66"/>
      <c r="AV21" s="66"/>
      <c r="AW21" s="66" t="s">
        <v>10</v>
      </c>
      <c r="AX21" s="66"/>
      <c r="AY21" s="66"/>
      <c r="AZ21" s="66"/>
      <c r="BA21" s="66" t="s">
        <v>11</v>
      </c>
      <c r="BB21" s="66"/>
      <c r="BC21" s="66"/>
      <c r="BD21" s="66"/>
      <c r="BE21" s="66" t="s">
        <v>15</v>
      </c>
      <c r="BF21" s="66"/>
      <c r="BG21" s="66"/>
      <c r="BH21" s="66"/>
      <c r="BI21" s="66" t="s">
        <v>12</v>
      </c>
      <c r="BJ21" s="66"/>
      <c r="BK21" s="66"/>
      <c r="BL21" s="66"/>
      <c r="BM21" s="66" t="s">
        <v>13</v>
      </c>
      <c r="BN21" s="66"/>
      <c r="BO21" s="66"/>
      <c r="BP21" s="66"/>
      <c r="BQ21" s="66" t="s">
        <v>14</v>
      </c>
      <c r="BR21" s="66"/>
      <c r="BS21" s="66"/>
      <c r="BT21" s="66"/>
      <c r="BU21" s="66" t="s">
        <v>38</v>
      </c>
      <c r="BV21" s="66"/>
      <c r="BW21" s="66"/>
      <c r="BX21" s="66"/>
      <c r="BY21" s="66" t="s">
        <v>61</v>
      </c>
      <c r="BZ21" s="66"/>
      <c r="CA21" s="66"/>
    </row>
    <row r="22" spans="1:79" s="38" customFormat="1" ht="35.25" customHeight="1" x14ac:dyDescent="0.2">
      <c r="A22" s="70"/>
      <c r="B22" s="72"/>
      <c r="C22" s="73"/>
      <c r="D22" s="74"/>
      <c r="E22" s="70"/>
      <c r="F22" s="75"/>
      <c r="G22" s="75"/>
      <c r="H22" s="75"/>
      <c r="I22" s="75"/>
      <c r="J22" s="75"/>
      <c r="K22" s="75"/>
      <c r="L22" s="70"/>
      <c r="M22" s="59" t="s">
        <v>1</v>
      </c>
      <c r="N22" s="63" t="s">
        <v>39</v>
      </c>
      <c r="O22" s="63" t="s">
        <v>40</v>
      </c>
      <c r="P22" s="63" t="s">
        <v>2</v>
      </c>
      <c r="Q22" s="59" t="s">
        <v>1</v>
      </c>
      <c r="R22" s="63" t="s">
        <v>39</v>
      </c>
      <c r="S22" s="63" t="s">
        <v>40</v>
      </c>
      <c r="T22" s="63" t="s">
        <v>2</v>
      </c>
      <c r="U22" s="59" t="s">
        <v>1</v>
      </c>
      <c r="V22" s="63" t="s">
        <v>39</v>
      </c>
      <c r="W22" s="63" t="s">
        <v>40</v>
      </c>
      <c r="X22" s="63" t="s">
        <v>2</v>
      </c>
      <c r="Y22" s="59" t="s">
        <v>1</v>
      </c>
      <c r="Z22" s="63" t="s">
        <v>39</v>
      </c>
      <c r="AA22" s="63" t="s">
        <v>40</v>
      </c>
      <c r="AB22" s="63" t="s">
        <v>2</v>
      </c>
      <c r="AC22" s="59" t="s">
        <v>1</v>
      </c>
      <c r="AD22" s="63" t="s">
        <v>39</v>
      </c>
      <c r="AE22" s="63" t="s">
        <v>40</v>
      </c>
      <c r="AF22" s="63" t="s">
        <v>2</v>
      </c>
      <c r="AG22" s="59" t="s">
        <v>1</v>
      </c>
      <c r="AH22" s="63" t="s">
        <v>39</v>
      </c>
      <c r="AI22" s="63" t="s">
        <v>40</v>
      </c>
      <c r="AJ22" s="63" t="s">
        <v>2</v>
      </c>
      <c r="AK22" s="59" t="s">
        <v>1</v>
      </c>
      <c r="AL22" s="63" t="s">
        <v>39</v>
      </c>
      <c r="AM22" s="63" t="s">
        <v>40</v>
      </c>
      <c r="AN22" s="63" t="s">
        <v>2</v>
      </c>
      <c r="AO22" s="59" t="s">
        <v>1</v>
      </c>
      <c r="AP22" s="63" t="s">
        <v>39</v>
      </c>
      <c r="AQ22" s="63" t="s">
        <v>40</v>
      </c>
      <c r="AR22" s="63" t="s">
        <v>2</v>
      </c>
      <c r="AS22" s="59" t="s">
        <v>1</v>
      </c>
      <c r="AT22" s="63" t="s">
        <v>39</v>
      </c>
      <c r="AU22" s="63" t="s">
        <v>40</v>
      </c>
      <c r="AV22" s="63" t="s">
        <v>2</v>
      </c>
      <c r="AW22" s="59" t="s">
        <v>1</v>
      </c>
      <c r="AX22" s="63" t="s">
        <v>39</v>
      </c>
      <c r="AY22" s="63" t="s">
        <v>40</v>
      </c>
      <c r="AZ22" s="63" t="s">
        <v>2</v>
      </c>
      <c r="BA22" s="59" t="s">
        <v>1</v>
      </c>
      <c r="BB22" s="63" t="s">
        <v>39</v>
      </c>
      <c r="BC22" s="63" t="s">
        <v>40</v>
      </c>
      <c r="BD22" s="63" t="s">
        <v>2</v>
      </c>
      <c r="BE22" s="59" t="s">
        <v>1</v>
      </c>
      <c r="BF22" s="63" t="s">
        <v>39</v>
      </c>
      <c r="BG22" s="63" t="s">
        <v>40</v>
      </c>
      <c r="BH22" s="63" t="s">
        <v>2</v>
      </c>
      <c r="BI22" s="59" t="s">
        <v>1</v>
      </c>
      <c r="BJ22" s="63" t="s">
        <v>39</v>
      </c>
      <c r="BK22" s="63" t="s">
        <v>40</v>
      </c>
      <c r="BL22" s="63" t="s">
        <v>2</v>
      </c>
      <c r="BM22" s="59" t="s">
        <v>1</v>
      </c>
      <c r="BN22" s="63" t="s">
        <v>39</v>
      </c>
      <c r="BO22" s="63" t="s">
        <v>40</v>
      </c>
      <c r="BP22" s="63" t="s">
        <v>2</v>
      </c>
      <c r="BQ22" s="59" t="s">
        <v>1</v>
      </c>
      <c r="BR22" s="63" t="s">
        <v>39</v>
      </c>
      <c r="BS22" s="63" t="s">
        <v>40</v>
      </c>
      <c r="BT22" s="63" t="s">
        <v>2</v>
      </c>
      <c r="BU22" s="59" t="s">
        <v>1</v>
      </c>
      <c r="BV22" s="63" t="s">
        <v>39</v>
      </c>
      <c r="BW22" s="63" t="s">
        <v>40</v>
      </c>
      <c r="BX22" s="63" t="s">
        <v>2</v>
      </c>
      <c r="BY22" s="63" t="s">
        <v>39</v>
      </c>
      <c r="BZ22" s="63" t="s">
        <v>40</v>
      </c>
      <c r="CA22" s="63" t="s">
        <v>2</v>
      </c>
    </row>
    <row r="23" spans="1:79" s="24" customFormat="1" ht="39" customHeight="1" x14ac:dyDescent="0.2">
      <c r="A23" s="16">
        <v>1</v>
      </c>
      <c r="B23" s="17" t="s">
        <v>49</v>
      </c>
      <c r="C23" s="18" t="s">
        <v>48</v>
      </c>
      <c r="D23" s="18" t="s">
        <v>52</v>
      </c>
      <c r="E23" s="19">
        <v>912</v>
      </c>
      <c r="F23" s="19">
        <v>1</v>
      </c>
      <c r="G23" s="19">
        <v>2</v>
      </c>
      <c r="H23" s="19">
        <v>7</v>
      </c>
      <c r="I23" s="19">
        <v>11</v>
      </c>
      <c r="J23" s="21">
        <f>Y23+AO23+BE23+BU23</f>
        <v>365</v>
      </c>
      <c r="K23" s="19">
        <v>180</v>
      </c>
      <c r="L23" s="20"/>
      <c r="M23" s="61">
        <v>31</v>
      </c>
      <c r="N23" s="22">
        <f>I23*M23*G23</f>
        <v>682</v>
      </c>
      <c r="O23" s="22">
        <f>K23*G23*F23</f>
        <v>360</v>
      </c>
      <c r="P23" s="23">
        <f>L23*N23</f>
        <v>0</v>
      </c>
      <c r="Q23" s="61">
        <v>28</v>
      </c>
      <c r="R23" s="22">
        <f>I23*Q23*G23</f>
        <v>616</v>
      </c>
      <c r="S23" s="22">
        <f>K23*G23*F23</f>
        <v>360</v>
      </c>
      <c r="T23" s="23">
        <f>L23*R23</f>
        <v>0</v>
      </c>
      <c r="U23" s="61">
        <v>31</v>
      </c>
      <c r="V23" s="22">
        <f>I23*U23*G23</f>
        <v>682</v>
      </c>
      <c r="W23" s="22">
        <f>I23*K23*G23</f>
        <v>3960</v>
      </c>
      <c r="X23" s="23">
        <f>L23*V23</f>
        <v>0</v>
      </c>
      <c r="Y23" s="21">
        <f>M23+Q23+U23</f>
        <v>90</v>
      </c>
      <c r="Z23" s="22">
        <f>N23+R23+V23</f>
        <v>1980</v>
      </c>
      <c r="AA23" s="22"/>
      <c r="AB23" s="23">
        <f>P23+T23+X23</f>
        <v>0</v>
      </c>
      <c r="AC23" s="61">
        <v>30</v>
      </c>
      <c r="AD23" s="22">
        <f>F23*G23*I23*AC23</f>
        <v>660</v>
      </c>
      <c r="AE23" s="22"/>
      <c r="AF23" s="23">
        <f>AD23*L23</f>
        <v>0</v>
      </c>
      <c r="AG23" s="61">
        <v>31</v>
      </c>
      <c r="AH23" s="22">
        <f>AG23*F23*G23*I23</f>
        <v>682</v>
      </c>
      <c r="AI23" s="22"/>
      <c r="AJ23" s="23">
        <f>AH23*L23</f>
        <v>0</v>
      </c>
      <c r="AK23" s="61">
        <v>30</v>
      </c>
      <c r="AL23" s="22">
        <f>AK23*F23*G23*I23</f>
        <v>660</v>
      </c>
      <c r="AM23" s="22"/>
      <c r="AN23" s="23">
        <f>L23*AL23</f>
        <v>0</v>
      </c>
      <c r="AO23" s="21">
        <f>AC23+AG23+AK23</f>
        <v>91</v>
      </c>
      <c r="AP23" s="22">
        <f t="shared" ref="AP23:AP24" si="26">AD23+AH23+AL23</f>
        <v>2002</v>
      </c>
      <c r="AQ23" s="22">
        <f t="shared" ref="AQ23:AQ24" si="27">AE23+AI23+AM23</f>
        <v>0</v>
      </c>
      <c r="AR23" s="23">
        <f>AF23+AJ23+AN23</f>
        <v>0</v>
      </c>
      <c r="AS23" s="61">
        <v>31</v>
      </c>
      <c r="AT23" s="22">
        <f>AS23*F23*G23*I23</f>
        <v>682</v>
      </c>
      <c r="AU23" s="22"/>
      <c r="AV23" s="23">
        <f>L23*AT23</f>
        <v>0</v>
      </c>
      <c r="AW23" s="61">
        <v>31</v>
      </c>
      <c r="AX23" s="22">
        <f>AW23*F23*G23*I23</f>
        <v>682</v>
      </c>
      <c r="AY23" s="22"/>
      <c r="AZ23" s="23">
        <f>AX23*L23</f>
        <v>0</v>
      </c>
      <c r="BA23" s="61">
        <v>30</v>
      </c>
      <c r="BB23" s="22">
        <f>BA23*F23*G23*I23</f>
        <v>660</v>
      </c>
      <c r="BC23" s="22"/>
      <c r="BD23" s="23">
        <f>BB23*L23</f>
        <v>0</v>
      </c>
      <c r="BE23" s="21">
        <f t="shared" ref="BE23:BE24" si="28">AS23+AW23+BA23</f>
        <v>92</v>
      </c>
      <c r="BF23" s="22">
        <f t="shared" ref="BF23:BF24" si="29">AT23+AX23+BB23</f>
        <v>2024</v>
      </c>
      <c r="BG23" s="22">
        <f t="shared" ref="BG23:BG24" si="30">AU23+AY23+BC23</f>
        <v>0</v>
      </c>
      <c r="BH23" s="23">
        <f t="shared" ref="BH23:BH24" si="31">AV23+AZ23+BD23</f>
        <v>0</v>
      </c>
      <c r="BI23" s="61">
        <v>31</v>
      </c>
      <c r="BJ23" s="22">
        <f>BI23*F23*G23*I23</f>
        <v>682</v>
      </c>
      <c r="BK23" s="22"/>
      <c r="BL23" s="23">
        <f>BJ23*L23</f>
        <v>0</v>
      </c>
      <c r="BM23" s="61">
        <v>30</v>
      </c>
      <c r="BN23" s="22">
        <f>BM23*F23*G23*I23</f>
        <v>660</v>
      </c>
      <c r="BO23" s="22"/>
      <c r="BP23" s="23">
        <f>BN23*L23</f>
        <v>0</v>
      </c>
      <c r="BQ23" s="61">
        <v>31</v>
      </c>
      <c r="BR23" s="22">
        <f>BQ23*F23*G23*I23</f>
        <v>682</v>
      </c>
      <c r="BS23" s="22"/>
      <c r="BT23" s="23">
        <f>BR23*L23</f>
        <v>0</v>
      </c>
      <c r="BU23" s="21">
        <f t="shared" ref="BU23:BU24" si="32">BI23+BM23+BQ23</f>
        <v>92</v>
      </c>
      <c r="BV23" s="22">
        <f t="shared" ref="BV23:BV24" si="33">BJ23+BN23+BR23</f>
        <v>2024</v>
      </c>
      <c r="BW23" s="22">
        <f t="shared" ref="BW23:BW24" si="34">BK23+BO23+BS23</f>
        <v>0</v>
      </c>
      <c r="BX23" s="23">
        <f t="shared" ref="BX23:BX24" si="35">BL23+BP23+BT23</f>
        <v>0</v>
      </c>
      <c r="BY23" s="21">
        <f t="shared" ref="BY23:BY24" si="36">BF23+BV23+Z23+AP23</f>
        <v>8030</v>
      </c>
      <c r="BZ23" s="21">
        <f t="shared" ref="BZ23:BZ24" si="37">BG23+BW23+AQ23+AA23</f>
        <v>0</v>
      </c>
      <c r="CA23" s="20">
        <f t="shared" ref="CA23:CA24" si="38">BH23+BX23+AB23+AR23</f>
        <v>0</v>
      </c>
    </row>
    <row r="24" spans="1:79" s="24" customFormat="1" ht="39" customHeight="1" x14ac:dyDescent="0.2">
      <c r="A24" s="16">
        <v>2</v>
      </c>
      <c r="B24" s="17" t="s">
        <v>63</v>
      </c>
      <c r="C24" s="18" t="s">
        <v>48</v>
      </c>
      <c r="D24" s="18" t="s">
        <v>52</v>
      </c>
      <c r="E24" s="19">
        <v>912</v>
      </c>
      <c r="F24" s="19">
        <v>1</v>
      </c>
      <c r="G24" s="19">
        <v>2</v>
      </c>
      <c r="H24" s="19">
        <v>7</v>
      </c>
      <c r="I24" s="19">
        <v>11</v>
      </c>
      <c r="J24" s="21">
        <f>Y24+AO24+BE24+BU24</f>
        <v>365</v>
      </c>
      <c r="K24" s="19">
        <v>180</v>
      </c>
      <c r="L24" s="20"/>
      <c r="M24" s="61">
        <v>31</v>
      </c>
      <c r="N24" s="22">
        <f>I24*M24*G24</f>
        <v>682</v>
      </c>
      <c r="O24" s="22">
        <f>K24*G24*F24</f>
        <v>360</v>
      </c>
      <c r="P24" s="23">
        <f>L24*N24</f>
        <v>0</v>
      </c>
      <c r="Q24" s="61">
        <v>28</v>
      </c>
      <c r="R24" s="22">
        <f>I24*Q24*G24</f>
        <v>616</v>
      </c>
      <c r="S24" s="22">
        <f>K24*G24*F24</f>
        <v>360</v>
      </c>
      <c r="T24" s="23">
        <f>L24*R24</f>
        <v>0</v>
      </c>
      <c r="U24" s="61">
        <v>31</v>
      </c>
      <c r="V24" s="22">
        <f>I24*U24*G24</f>
        <v>682</v>
      </c>
      <c r="W24" s="22">
        <f>I24*K24*G24</f>
        <v>3960</v>
      </c>
      <c r="X24" s="23">
        <f>L24*V24</f>
        <v>0</v>
      </c>
      <c r="Y24" s="21">
        <f>M24+Q24+U24</f>
        <v>90</v>
      </c>
      <c r="Z24" s="22">
        <f>N24+R24+V24</f>
        <v>1980</v>
      </c>
      <c r="AA24" s="22"/>
      <c r="AB24" s="23">
        <f>P24+T24+X24</f>
        <v>0</v>
      </c>
      <c r="AC24" s="61">
        <v>30</v>
      </c>
      <c r="AD24" s="22">
        <f>F24*G24*I24*AC24</f>
        <v>660</v>
      </c>
      <c r="AE24" s="22"/>
      <c r="AF24" s="23">
        <f>AD24*L24</f>
        <v>0</v>
      </c>
      <c r="AG24" s="61">
        <v>31</v>
      </c>
      <c r="AH24" s="22">
        <f>AG24*F24*G24*I24</f>
        <v>682</v>
      </c>
      <c r="AI24" s="22"/>
      <c r="AJ24" s="23">
        <f>AH24*L24</f>
        <v>0</v>
      </c>
      <c r="AK24" s="61">
        <v>30</v>
      </c>
      <c r="AL24" s="22">
        <f>AK24*F24*G24*I24</f>
        <v>660</v>
      </c>
      <c r="AM24" s="22"/>
      <c r="AN24" s="23">
        <f>L24*AL24</f>
        <v>0</v>
      </c>
      <c r="AO24" s="21">
        <f>AC24+AG24+AK24</f>
        <v>91</v>
      </c>
      <c r="AP24" s="22">
        <f t="shared" si="26"/>
        <v>2002</v>
      </c>
      <c r="AQ24" s="22">
        <f t="shared" si="27"/>
        <v>0</v>
      </c>
      <c r="AR24" s="23">
        <f>AF24+AJ24+AN24</f>
        <v>0</v>
      </c>
      <c r="AS24" s="61">
        <v>31</v>
      </c>
      <c r="AT24" s="22">
        <f>AS24*F24*G24*I24</f>
        <v>682</v>
      </c>
      <c r="AU24" s="22"/>
      <c r="AV24" s="23">
        <f>L24*AT24</f>
        <v>0</v>
      </c>
      <c r="AW24" s="61">
        <v>31</v>
      </c>
      <c r="AX24" s="22">
        <f>AW24*F24*G24*I24</f>
        <v>682</v>
      </c>
      <c r="AY24" s="22"/>
      <c r="AZ24" s="23">
        <f>AX24*L24</f>
        <v>0</v>
      </c>
      <c r="BA24" s="61">
        <v>30</v>
      </c>
      <c r="BB24" s="22">
        <f>BA24*F24*G24*I24</f>
        <v>660</v>
      </c>
      <c r="BC24" s="22"/>
      <c r="BD24" s="23">
        <f>BB24*L24</f>
        <v>0</v>
      </c>
      <c r="BE24" s="21">
        <f t="shared" si="28"/>
        <v>92</v>
      </c>
      <c r="BF24" s="22">
        <f t="shared" si="29"/>
        <v>2024</v>
      </c>
      <c r="BG24" s="22">
        <f t="shared" si="30"/>
        <v>0</v>
      </c>
      <c r="BH24" s="23">
        <f t="shared" si="31"/>
        <v>0</v>
      </c>
      <c r="BI24" s="61">
        <v>31</v>
      </c>
      <c r="BJ24" s="22">
        <f>BI24*F24*G24*I24</f>
        <v>682</v>
      </c>
      <c r="BK24" s="22"/>
      <c r="BL24" s="23">
        <f>BJ24*L24</f>
        <v>0</v>
      </c>
      <c r="BM24" s="61">
        <v>30</v>
      </c>
      <c r="BN24" s="22">
        <f>BM24*F24*G24*I24</f>
        <v>660</v>
      </c>
      <c r="BO24" s="22"/>
      <c r="BP24" s="23">
        <f>BN24*L24</f>
        <v>0</v>
      </c>
      <c r="BQ24" s="61">
        <v>31</v>
      </c>
      <c r="BR24" s="22">
        <f>BQ24*F24*G24*I24</f>
        <v>682</v>
      </c>
      <c r="BS24" s="22"/>
      <c r="BT24" s="23">
        <f>BR24*L24</f>
        <v>0</v>
      </c>
      <c r="BU24" s="21">
        <f t="shared" si="32"/>
        <v>92</v>
      </c>
      <c r="BV24" s="22">
        <f t="shared" si="33"/>
        <v>2024</v>
      </c>
      <c r="BW24" s="22">
        <f t="shared" si="34"/>
        <v>0</v>
      </c>
      <c r="BX24" s="23">
        <f t="shared" si="35"/>
        <v>0</v>
      </c>
      <c r="BY24" s="21">
        <f t="shared" si="36"/>
        <v>8030</v>
      </c>
      <c r="BZ24" s="21">
        <f t="shared" si="37"/>
        <v>0</v>
      </c>
      <c r="CA24" s="20">
        <f t="shared" si="38"/>
        <v>0</v>
      </c>
    </row>
    <row r="25" spans="1:79" s="11" customFormat="1" x14ac:dyDescent="0.2">
      <c r="A25" s="5"/>
      <c r="B25" s="25" t="s">
        <v>22</v>
      </c>
      <c r="C25" s="5"/>
      <c r="D25" s="10"/>
      <c r="E25" s="10"/>
      <c r="F25" s="10"/>
      <c r="G25" s="10"/>
      <c r="H25" s="10"/>
      <c r="I25" s="10"/>
      <c r="J25" s="10"/>
      <c r="K25" s="5"/>
      <c r="L25" s="6"/>
      <c r="M25" s="7"/>
      <c r="N25" s="8"/>
      <c r="O25" s="8"/>
      <c r="P25" s="6"/>
      <c r="Q25" s="7"/>
      <c r="R25" s="8"/>
      <c r="S25" s="8"/>
      <c r="T25" s="6"/>
      <c r="U25" s="7"/>
      <c r="V25" s="8"/>
      <c r="W25" s="8"/>
      <c r="X25" s="6"/>
      <c r="Y25" s="9"/>
      <c r="Z25" s="7">
        <f>Z23+Z24</f>
        <v>3960</v>
      </c>
      <c r="AA25" s="6"/>
      <c r="AB25" s="26">
        <f>AB23+AB24</f>
        <v>0</v>
      </c>
      <c r="AC25" s="26"/>
      <c r="AD25" s="6"/>
      <c r="AE25" s="6"/>
      <c r="AF25" s="6"/>
      <c r="AG25" s="26"/>
      <c r="AH25" s="6"/>
      <c r="AI25" s="6"/>
      <c r="AJ25" s="6"/>
      <c r="AK25" s="26"/>
      <c r="AL25" s="6"/>
      <c r="AM25" s="6"/>
      <c r="AN25" s="6"/>
      <c r="AO25" s="26"/>
      <c r="AP25" s="7">
        <f>AP23+AP24</f>
        <v>4004</v>
      </c>
      <c r="AQ25" s="6"/>
      <c r="AR25" s="26">
        <f>AR23+AR24</f>
        <v>0</v>
      </c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7">
        <f>BF23+BF24</f>
        <v>4048</v>
      </c>
      <c r="BG25" s="6"/>
      <c r="BH25" s="26">
        <f>BH23+BH24</f>
        <v>0</v>
      </c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7">
        <f>BV23+BV24</f>
        <v>4048</v>
      </c>
      <c r="BW25" s="6"/>
      <c r="BX25" s="26">
        <f>BX23+BX24</f>
        <v>0</v>
      </c>
      <c r="BY25" s="7">
        <f>BY23+BY24</f>
        <v>16060</v>
      </c>
      <c r="BZ25" s="6"/>
      <c r="CA25" s="26">
        <f>CA23+CA24</f>
        <v>0</v>
      </c>
    </row>
    <row r="27" spans="1:79" s="41" customFormat="1" ht="15" customHeight="1" x14ac:dyDescent="0.25">
      <c r="A27" s="79" t="s">
        <v>26</v>
      </c>
      <c r="B27" s="79"/>
      <c r="C27" s="80"/>
      <c r="D27" s="80"/>
      <c r="E27" s="42"/>
      <c r="F27" s="42"/>
      <c r="G27" s="42"/>
      <c r="H27" s="42"/>
      <c r="I27" s="42"/>
      <c r="J27" s="42"/>
      <c r="K27" s="42"/>
      <c r="L27" s="42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79" s="41" customFormat="1" ht="15" customHeight="1" x14ac:dyDescent="0.2">
      <c r="A28" s="44" t="s">
        <v>27</v>
      </c>
      <c r="B28" s="76" t="s">
        <v>28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58"/>
    </row>
    <row r="29" spans="1:79" s="41" customFormat="1" ht="15" customHeight="1" x14ac:dyDescent="0.2">
      <c r="A29" s="44"/>
      <c r="B29" s="77" t="s">
        <v>51</v>
      </c>
      <c r="C29" s="77"/>
      <c r="D29" s="77"/>
      <c r="E29" s="77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79" s="41" customFormat="1" ht="18" customHeight="1" x14ac:dyDescent="0.2">
      <c r="A30" s="44" t="s">
        <v>29</v>
      </c>
      <c r="B30" s="77" t="s">
        <v>35</v>
      </c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BX30" s="57"/>
    </row>
    <row r="31" spans="1:79" s="41" customFormat="1" ht="17.25" customHeight="1" x14ac:dyDescent="0.2">
      <c r="A31" s="44" t="s">
        <v>30</v>
      </c>
      <c r="B31" s="77" t="s">
        <v>53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</row>
    <row r="32" spans="1:79" s="41" customFormat="1" ht="32.25" customHeight="1" x14ac:dyDescent="0.2">
      <c r="A32" s="44" t="s">
        <v>31</v>
      </c>
      <c r="B32" s="77" t="s">
        <v>55</v>
      </c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</row>
    <row r="33" spans="1:83" s="41" customFormat="1" ht="32.25" customHeight="1" x14ac:dyDescent="0.3">
      <c r="A33" s="44" t="s">
        <v>32</v>
      </c>
      <c r="B33" s="77" t="s">
        <v>54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45"/>
      <c r="T33" s="46"/>
      <c r="U33" s="47"/>
      <c r="V33" s="47"/>
      <c r="W33" s="47"/>
      <c r="X33" s="47"/>
      <c r="Y33" s="78"/>
      <c r="Z33" s="78"/>
      <c r="AA33" s="78"/>
      <c r="AB33" s="78"/>
      <c r="AC33" s="78"/>
      <c r="AD33" s="78"/>
      <c r="AE33" s="78"/>
      <c r="AF33" s="78"/>
      <c r="AG33" s="48"/>
      <c r="AH33" s="48"/>
      <c r="AI33" s="48"/>
      <c r="AJ33" s="48"/>
      <c r="AK33" s="48"/>
      <c r="AL33" s="49"/>
      <c r="AM33" s="49"/>
    </row>
    <row r="34" spans="1:83" s="41" customFormat="1" ht="17.25" customHeight="1" x14ac:dyDescent="0.3">
      <c r="A34" s="44" t="s">
        <v>33</v>
      </c>
      <c r="B34" s="77" t="s">
        <v>34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50"/>
      <c r="R34" s="46"/>
      <c r="S34" s="46"/>
      <c r="T34" s="46"/>
      <c r="U34" s="47"/>
      <c r="V34" s="47"/>
      <c r="W34" s="47"/>
      <c r="X34" s="47"/>
      <c r="Y34" s="78"/>
      <c r="Z34" s="78"/>
      <c r="AA34" s="78"/>
      <c r="AB34" s="78"/>
      <c r="AC34" s="78"/>
      <c r="AD34" s="78"/>
      <c r="AE34" s="78"/>
      <c r="AF34" s="78"/>
      <c r="AG34" s="48"/>
      <c r="AH34" s="48"/>
      <c r="AI34" s="48"/>
      <c r="AJ34" s="48"/>
      <c r="AK34" s="48"/>
      <c r="AL34" s="48"/>
      <c r="AM34" s="48"/>
    </row>
    <row r="35" spans="1:83" s="41" customFormat="1" ht="15" customHeight="1" x14ac:dyDescent="0.3">
      <c r="K35" s="51"/>
      <c r="R35" s="48"/>
      <c r="S35" s="48"/>
      <c r="T35" s="48"/>
      <c r="U35" s="48"/>
      <c r="V35" s="48"/>
      <c r="W35" s="48"/>
      <c r="X35" s="48"/>
      <c r="Y35" s="78"/>
      <c r="Z35" s="78"/>
      <c r="AA35" s="78"/>
      <c r="AB35" s="78"/>
      <c r="AC35" s="78"/>
      <c r="AD35" s="78"/>
      <c r="AE35" s="78"/>
      <c r="AF35" s="78"/>
      <c r="AG35" s="48"/>
      <c r="AH35" s="48"/>
      <c r="AI35" s="48"/>
      <c r="AJ35" s="48"/>
      <c r="AK35" s="48"/>
      <c r="AL35" s="49"/>
      <c r="AM35" s="49"/>
    </row>
    <row r="36" spans="1:83" s="41" customFormat="1" ht="18.75" customHeight="1" x14ac:dyDescent="0.3">
      <c r="A36" s="67" t="s">
        <v>62</v>
      </c>
      <c r="B36" s="67"/>
      <c r="C36" s="67"/>
      <c r="D36" s="67"/>
      <c r="E36" s="67"/>
      <c r="F36" s="64"/>
      <c r="G36" s="68">
        <f>CA11+CA18+CA25</f>
        <v>0</v>
      </c>
      <c r="H36" s="68"/>
      <c r="I36" s="68"/>
      <c r="J36" s="52"/>
      <c r="K36" s="52"/>
      <c r="L36" s="52"/>
      <c r="M36" s="52"/>
      <c r="N36" s="52"/>
      <c r="O36" s="52"/>
      <c r="P36" s="52"/>
      <c r="Q36" s="52"/>
      <c r="R36" s="48"/>
      <c r="S36" s="48"/>
      <c r="T36" s="48"/>
      <c r="U36" s="48"/>
      <c r="V36" s="48"/>
      <c r="W36" s="48"/>
      <c r="X36" s="48"/>
      <c r="Y36" s="78"/>
      <c r="Z36" s="78"/>
      <c r="AA36" s="78"/>
      <c r="AB36" s="78"/>
      <c r="AC36" s="78"/>
      <c r="AD36" s="78"/>
      <c r="AE36" s="78"/>
      <c r="AF36" s="78"/>
      <c r="AG36" s="48"/>
      <c r="AH36" s="48"/>
      <c r="AI36" s="48"/>
      <c r="AJ36" s="48"/>
      <c r="AK36" s="48"/>
      <c r="AL36" s="49"/>
      <c r="AM36" s="49"/>
      <c r="AO36" s="53"/>
    </row>
    <row r="37" spans="1:83" ht="12.75" x14ac:dyDescent="0.2">
      <c r="BV37" s="1"/>
      <c r="BW37" s="1"/>
      <c r="BX37" s="4"/>
      <c r="CB37" s="4"/>
      <c r="CE37" s="4"/>
    </row>
    <row r="38" spans="1:83" x14ac:dyDescent="0.2">
      <c r="B38" s="62"/>
      <c r="C38" s="62"/>
    </row>
    <row r="39" spans="1:83" x14ac:dyDescent="0.2">
      <c r="D39" s="2" t="s">
        <v>65</v>
      </c>
      <c r="E39" s="2" t="s">
        <v>66</v>
      </c>
    </row>
    <row r="40" spans="1:83" x14ac:dyDescent="0.2">
      <c r="D40" s="65" t="s">
        <v>67</v>
      </c>
    </row>
    <row r="41" spans="1:83" ht="15.75" x14ac:dyDescent="0.25">
      <c r="E41" s="54"/>
      <c r="F41" s="54"/>
      <c r="G41" s="54"/>
      <c r="H41" s="54"/>
      <c r="I41" s="54"/>
      <c r="J41" s="54"/>
      <c r="K41" s="54"/>
      <c r="L41" s="54"/>
      <c r="M41" s="55"/>
      <c r="N41" s="54"/>
      <c r="O41" s="54"/>
      <c r="P41" s="54"/>
      <c r="Q41" s="55"/>
      <c r="R41" s="54"/>
      <c r="S41" s="54"/>
      <c r="T41" s="54"/>
      <c r="U41" s="55"/>
      <c r="V41" s="54"/>
      <c r="W41" s="54"/>
      <c r="X41" s="54"/>
      <c r="Y41" s="54"/>
      <c r="Z41" s="54"/>
      <c r="AA41" s="54"/>
      <c r="AB41" s="54"/>
      <c r="AC41" s="56"/>
      <c r="AD41" s="54"/>
      <c r="AE41" s="54"/>
      <c r="AF41" s="54"/>
      <c r="AG41" s="56"/>
      <c r="AH41" s="54"/>
      <c r="AI41" s="54"/>
      <c r="AJ41" s="54"/>
      <c r="AK41" s="56"/>
      <c r="AL41" s="54"/>
      <c r="AM41" s="54"/>
      <c r="AN41" s="54"/>
      <c r="AO41" s="54"/>
      <c r="AP41" s="54"/>
      <c r="AQ41" s="54"/>
      <c r="AR41" s="54"/>
      <c r="AS41" s="56"/>
      <c r="AT41" s="54"/>
      <c r="AU41" s="54"/>
      <c r="AV41" s="54"/>
      <c r="AW41" s="56"/>
      <c r="AX41" s="54"/>
      <c r="AY41" s="54"/>
      <c r="AZ41" s="54"/>
      <c r="BA41" s="56"/>
      <c r="BB41" s="54"/>
      <c r="BC41" s="54"/>
      <c r="BD41" s="54"/>
      <c r="BE41" s="54"/>
      <c r="BF41" s="54"/>
      <c r="BG41" s="54"/>
    </row>
  </sheetData>
  <mergeCells count="102">
    <mergeCell ref="A14:A15"/>
    <mergeCell ref="B14:B15"/>
    <mergeCell ref="C14:C15"/>
    <mergeCell ref="D14:D15"/>
    <mergeCell ref="E14:E15"/>
    <mergeCell ref="A7:A8"/>
    <mergeCell ref="B7:B8"/>
    <mergeCell ref="D7:D8"/>
    <mergeCell ref="E7:E8"/>
    <mergeCell ref="Y7:AB7"/>
    <mergeCell ref="F7:F8"/>
    <mergeCell ref="G7:G8"/>
    <mergeCell ref="H7:H8"/>
    <mergeCell ref="I7:I8"/>
    <mergeCell ref="J7:J8"/>
    <mergeCell ref="K7:K8"/>
    <mergeCell ref="L7:L8"/>
    <mergeCell ref="M7:P7"/>
    <mergeCell ref="B33:R33"/>
    <mergeCell ref="Y33:AF33"/>
    <mergeCell ref="B34:P34"/>
    <mergeCell ref="Y34:AF34"/>
    <mergeCell ref="B29:E29"/>
    <mergeCell ref="B31:AO31"/>
    <mergeCell ref="BY7:CA7"/>
    <mergeCell ref="AG7:AJ7"/>
    <mergeCell ref="AK7:AN7"/>
    <mergeCell ref="AO7:AR7"/>
    <mergeCell ref="AS7:AV7"/>
    <mergeCell ref="AW7:AZ7"/>
    <mergeCell ref="BA7:BD7"/>
    <mergeCell ref="BE7:BH7"/>
    <mergeCell ref="BI7:BL7"/>
    <mergeCell ref="BM7:BP7"/>
    <mergeCell ref="BQ7:BT7"/>
    <mergeCell ref="BU7:BX7"/>
    <mergeCell ref="C7:C8"/>
    <mergeCell ref="A27:B27"/>
    <mergeCell ref="C27:D27"/>
    <mergeCell ref="AC7:AF7"/>
    <mergeCell ref="Q7:T7"/>
    <mergeCell ref="U7:X7"/>
    <mergeCell ref="AK14:AN14"/>
    <mergeCell ref="AO14:AR14"/>
    <mergeCell ref="K14:K15"/>
    <mergeCell ref="L14:L15"/>
    <mergeCell ref="M14:P14"/>
    <mergeCell ref="Q14:T14"/>
    <mergeCell ref="U14:X14"/>
    <mergeCell ref="F14:F15"/>
    <mergeCell ref="G14:G15"/>
    <mergeCell ref="H14:H15"/>
    <mergeCell ref="I14:I15"/>
    <mergeCell ref="J14:J15"/>
    <mergeCell ref="BM14:BP14"/>
    <mergeCell ref="BQ14:BT14"/>
    <mergeCell ref="BU14:BX14"/>
    <mergeCell ref="BY14:CA14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AS14:AV14"/>
    <mergeCell ref="AW14:AZ14"/>
    <mergeCell ref="BA14:BD14"/>
    <mergeCell ref="BE14:BH14"/>
    <mergeCell ref="BI14:BL14"/>
    <mergeCell ref="Y14:AB14"/>
    <mergeCell ref="AC14:AF14"/>
    <mergeCell ref="AG14:AJ14"/>
    <mergeCell ref="BU21:BX21"/>
    <mergeCell ref="BY21:CA21"/>
    <mergeCell ref="A36:E36"/>
    <mergeCell ref="G36:I36"/>
    <mergeCell ref="BA21:BD21"/>
    <mergeCell ref="BE21:BH21"/>
    <mergeCell ref="BI21:BL21"/>
    <mergeCell ref="BM21:BP21"/>
    <mergeCell ref="BQ21:BT21"/>
    <mergeCell ref="AG21:AJ21"/>
    <mergeCell ref="AK21:AN21"/>
    <mergeCell ref="AO21:AR21"/>
    <mergeCell ref="AS21:AV21"/>
    <mergeCell ref="AW21:AZ21"/>
    <mergeCell ref="M21:P21"/>
    <mergeCell ref="Q21:T21"/>
    <mergeCell ref="U21:X21"/>
    <mergeCell ref="Y21:AB21"/>
    <mergeCell ref="AC21:AF21"/>
    <mergeCell ref="B28:AD28"/>
    <mergeCell ref="B30:AG30"/>
    <mergeCell ref="Y35:AF35"/>
    <mergeCell ref="Y36:AF36"/>
    <mergeCell ref="B32:AG32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61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Сергеевич Масло</dc:creator>
  <cp:lastModifiedBy>Александр Сергеевич Масло</cp:lastModifiedBy>
  <cp:lastPrinted>2015-07-23T04:16:16Z</cp:lastPrinted>
  <dcterms:created xsi:type="dcterms:W3CDTF">2009-09-23T01:42:11Z</dcterms:created>
  <dcterms:modified xsi:type="dcterms:W3CDTF">2015-07-27T16:30:18Z</dcterms:modified>
</cp:coreProperties>
</file>