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0" yWindow="720" windowWidth="18840" windowHeight="11640"/>
  </bookViews>
  <sheets>
    <sheet name="лот" sheetId="1" r:id="rId1"/>
  </sheets>
  <definedNames>
    <definedName name="_xlnm.Print_Area" localSheetId="0">лот!$A$1:$G$37</definedName>
  </definedNames>
  <calcPr calcId="145621"/>
</workbook>
</file>

<file path=xl/calcChain.xml><?xml version="1.0" encoding="utf-8"?>
<calcChain xmlns="http://schemas.openxmlformats.org/spreadsheetml/2006/main">
  <c r="F34" i="1" l="1"/>
  <c r="F19" i="1" l="1"/>
  <c r="D12" i="1" l="1"/>
  <c r="D23" i="1" s="1"/>
  <c r="F23" i="1" s="1"/>
  <c r="D10" i="1"/>
  <c r="D21" i="1" s="1"/>
  <c r="F21" i="1" s="1"/>
  <c r="F12" i="1" l="1"/>
  <c r="F10" i="1"/>
  <c r="F29" i="1" l="1"/>
  <c r="F28" i="1"/>
  <c r="F26" i="1"/>
  <c r="F25" i="1"/>
  <c r="F18" i="1"/>
  <c r="F17" i="1"/>
  <c r="F15" i="1"/>
  <c r="F14" i="1"/>
  <c r="D11" i="1"/>
  <c r="F11" i="1" s="1"/>
  <c r="D9" i="1"/>
  <c r="F9" i="1" s="1"/>
  <c r="D20" i="1" l="1"/>
  <c r="F20" i="1" s="1"/>
  <c r="D22" i="1"/>
  <c r="F22" i="1" s="1"/>
  <c r="F30" i="1" l="1"/>
  <c r="F16" i="1"/>
  <c r="F13" i="1" l="1"/>
  <c r="F31" i="1" s="1"/>
  <c r="F27" i="1"/>
  <c r="F24" i="1"/>
  <c r="F32" i="1" l="1"/>
  <c r="F33" i="1" s="1"/>
</calcChain>
</file>

<file path=xl/sharedStrings.xml><?xml version="1.0" encoding="utf-8"?>
<sst xmlns="http://schemas.openxmlformats.org/spreadsheetml/2006/main" count="81" uniqueCount="49">
  <si>
    <t>Объект 
исследований</t>
  </si>
  <si>
    <t>Колнчество объектов, м</t>
  </si>
  <si>
    <r>
      <rPr>
        <b/>
        <sz val="12"/>
        <rFont val="Times New Roman"/>
        <family val="1"/>
        <charset val="204"/>
      </rPr>
      <t>Наименование этана работ</t>
    </r>
  </si>
  <si>
    <t>Стоимость работ, руб. (без НДС)</t>
  </si>
  <si>
    <t>Сроки исполнения</t>
  </si>
  <si>
    <t>№
этапа</t>
  </si>
  <si>
    <t>Стоимость
1 объекта исследования, руб. (без НДС)</t>
  </si>
  <si>
    <t>1 лист</t>
  </si>
  <si>
    <t>м</t>
  </si>
  <si>
    <t>ИТОГО</t>
  </si>
  <si>
    <t>Хранение, учет, ведение базы данных керна по эксплуатационным  скважинам, пробуренным в 2016 году</t>
  </si>
  <si>
    <t>1 метр</t>
  </si>
  <si>
    <t>Хранение, учет, ведение базы данных керна по эксплуатационным  скважинам, пробуренным в 2017 году</t>
  </si>
  <si>
    <t>01.06.2016-31.12.2016</t>
  </si>
  <si>
    <t>01.06.2017-31.12.2017</t>
  </si>
  <si>
    <r>
      <t xml:space="preserve">Хранение, учет, ведение базы данных керна по </t>
    </r>
    <r>
      <rPr>
        <b/>
        <sz val="12"/>
        <rFont val="Times New Roman"/>
        <family val="1"/>
        <charset val="204"/>
      </rPr>
      <t>поисковым и разведочным скважинам</t>
    </r>
    <r>
      <rPr>
        <sz val="12"/>
        <rFont val="Times New Roman"/>
        <family val="1"/>
        <charset val="204"/>
      </rPr>
      <t>, пробуренным в 2016 году</t>
    </r>
  </si>
  <si>
    <t>01.09.2016-31.12.2016</t>
  </si>
  <si>
    <r>
      <t xml:space="preserve">Фотографирование керна </t>
    </r>
    <r>
      <rPr>
        <b/>
        <sz val="12"/>
        <rFont val="Times New Roman"/>
        <family val="1"/>
        <charset val="204"/>
      </rPr>
      <t>эксплуатационных скважин,пробуренных в 2016г, в ультрафиолетовом  свете</t>
    </r>
  </si>
  <si>
    <r>
      <t xml:space="preserve">Фотографирование керна </t>
    </r>
    <r>
      <rPr>
        <b/>
        <sz val="12"/>
        <rFont val="Times New Roman"/>
        <family val="1"/>
        <charset val="204"/>
      </rPr>
      <t>эксплуатационных скважин,пробуренных в 2016г, в естественном свете</t>
    </r>
  </si>
  <si>
    <r>
      <t xml:space="preserve">Фотографирование керна </t>
    </r>
    <r>
      <rPr>
        <b/>
        <sz val="12"/>
        <rFont val="Times New Roman"/>
        <family val="1"/>
        <charset val="204"/>
      </rPr>
      <t>поисковых и разведочных скважин, пробуренных в 2016г,  в естественном свете</t>
    </r>
  </si>
  <si>
    <r>
      <t xml:space="preserve">Фотографирование керна  </t>
    </r>
    <r>
      <rPr>
        <b/>
        <sz val="12"/>
        <rFont val="Times New Roman"/>
        <family val="1"/>
        <charset val="204"/>
      </rPr>
      <t>поисковых и разведочных скважин, пробуренных в 2016г, в ультрафиолетовом свете</t>
    </r>
  </si>
  <si>
    <t>Хранение, учет, ведение базы данных керна по поисковым и разведочным скважинам, пробуренных в 2017 году</t>
  </si>
  <si>
    <t>01.09.2017-31.12.2017</t>
  </si>
  <si>
    <r>
      <t xml:space="preserve">Фотографирование керна </t>
    </r>
    <r>
      <rPr>
        <b/>
        <sz val="12"/>
        <rFont val="Times New Roman"/>
        <family val="1"/>
        <charset val="204"/>
      </rPr>
      <t>поисковых и разведочных скважин, пробуренных в 2017г,  в естественном свете</t>
    </r>
  </si>
  <si>
    <r>
      <t xml:space="preserve">Фотографирование керна  </t>
    </r>
    <r>
      <rPr>
        <b/>
        <sz val="12"/>
        <rFont val="Times New Roman"/>
        <family val="1"/>
        <charset val="204"/>
      </rPr>
      <t>поисковых и разведочных скважин, пробуренных в 2017г, в ультрафиолетовом свете</t>
    </r>
  </si>
  <si>
    <r>
      <t xml:space="preserve">Фотографирование керна </t>
    </r>
    <r>
      <rPr>
        <b/>
        <sz val="12"/>
        <rFont val="Times New Roman"/>
        <family val="1"/>
        <charset val="204"/>
      </rPr>
      <t>эксплуатационных скважин,пробуренных в 2017г, в естественном свете</t>
    </r>
  </si>
  <si>
    <r>
      <t xml:space="preserve">Фотографирование керна </t>
    </r>
    <r>
      <rPr>
        <b/>
        <sz val="12"/>
        <rFont val="Times New Roman"/>
        <family val="1"/>
        <charset val="204"/>
      </rPr>
      <t>эксплуатационных скважин,пробуренных в 2017г, в ультрафиолетовом  свете</t>
    </r>
  </si>
  <si>
    <t>1 метр/6 мес.</t>
  </si>
  <si>
    <t>01.01.2016-30.06.2016</t>
  </si>
  <si>
    <t>30.06.2016-31.12.2016</t>
  </si>
  <si>
    <r>
      <t xml:space="preserve">Хранение, учет, ведение базы данных керна по </t>
    </r>
    <r>
      <rPr>
        <b/>
        <sz val="12"/>
        <rFont val="Times New Roman"/>
        <family val="1"/>
        <charset val="204"/>
      </rPr>
      <t xml:space="preserve">поисковым и разведочным скважинам, </t>
    </r>
    <r>
      <rPr>
        <sz val="12"/>
        <rFont val="Times New Roman"/>
        <family val="1"/>
        <charset val="204"/>
      </rPr>
      <t>пробуренным до 2016 года (30.06.2016-31.12.2016)</t>
    </r>
  </si>
  <si>
    <r>
      <t xml:space="preserve">Хранение, учет, ведение базы данных керна по </t>
    </r>
    <r>
      <rPr>
        <b/>
        <sz val="12"/>
        <rFont val="Times New Roman"/>
        <family val="1"/>
        <charset val="204"/>
      </rPr>
      <t>эксплуатационным  скважинам</t>
    </r>
    <r>
      <rPr>
        <sz val="12"/>
        <rFont val="Times New Roman"/>
        <family val="1"/>
        <charset val="204"/>
      </rPr>
      <t>, пробуренным до 2016 года  (30.06.2016-31.12.2016)</t>
    </r>
  </si>
  <si>
    <t>Паспортизация архивных отчетов по комплексным исследованиям керна скважин, пробуренных до 01.07.2015г. (Сканирование документации формата А4 в 2016г)</t>
  </si>
  <si>
    <t>01.01.2017-30.06.2017</t>
  </si>
  <si>
    <t>30.06.2017-31.12.2017</t>
  </si>
  <si>
    <t>ИТОГО 2016г</t>
  </si>
  <si>
    <t>ИТОГО 2017г</t>
  </si>
  <si>
    <t xml:space="preserve">Руководитель предприятия </t>
  </si>
  <si>
    <t>м.п.</t>
  </si>
  <si>
    <t>Форма 4</t>
  </si>
  <si>
    <t>НДС (18%)</t>
  </si>
  <si>
    <t>ЛОТ № 431.1 
на  выполнения работ по хранению, учету и паспортизации керна скважин в 2016-2017гг</t>
  </si>
  <si>
    <r>
      <t xml:space="preserve">Хранение, учет, ведение базы данных керна по </t>
    </r>
    <r>
      <rPr>
        <b/>
        <sz val="12"/>
        <rFont val="Times New Roman"/>
        <family val="1"/>
        <charset val="204"/>
      </rPr>
      <t xml:space="preserve">поисковым и разведочным скважинам, </t>
    </r>
    <r>
      <rPr>
        <sz val="12"/>
        <rFont val="Times New Roman"/>
        <family val="1"/>
        <charset val="204"/>
      </rPr>
      <t>пробуренным до 2016 года (01.01.2016-30.06.2016)</t>
    </r>
  </si>
  <si>
    <r>
      <t xml:space="preserve">Хранение, учет, ведение базы данных керна по </t>
    </r>
    <r>
      <rPr>
        <b/>
        <sz val="12"/>
        <rFont val="Times New Roman"/>
        <family val="1"/>
        <charset val="204"/>
      </rPr>
      <t>эксплуатационным  скважинам</t>
    </r>
    <r>
      <rPr>
        <sz val="12"/>
        <rFont val="Times New Roman"/>
        <family val="1"/>
        <charset val="204"/>
      </rPr>
      <t>, пробуренным до 2016 года (01.01.2016-30.06.2016)</t>
    </r>
  </si>
  <si>
    <t>Хранение, учет, ведение базы данных керна по поисковым и разведочным скважинам, пробуренным до 2017 года (01.01.2017-30.06.2017)</t>
  </si>
  <si>
    <t>Хранение, учет, ведение базы данных керна по эксплуатационным  скважинам, пробуренным до 2017 года(01.01.2017-30.06.2017)</t>
  </si>
  <si>
    <t>Хранение, учет, ведение базы данных керна по эксплуатационным  скважинам, пробуренным до 2017 года  (30.06.2017-31.12.2017)</t>
  </si>
  <si>
    <t>Хранение, учет, ведение базы данных керна по поисковым и разведочным скважинам, пробуренным до 2017 года (30.06.2017-31.12.2017)</t>
  </si>
  <si>
    <t>Паспортизация архивных отчетов по комплексным исследованиям керна скважин, пробуренных до 01.07.2015г. (Сканирование документации формата А4 в 2017г)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</si>
</sst>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21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0" fillId="0" borderId="0" xfId="0" applyNumberFormat="1"/>
    <xf numFmtId="164" fontId="3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0" fontId="4" fillId="0" borderId="1" xfId="0" applyFont="1" applyBorder="1"/>
    <xf numFmtId="0" fontId="0" fillId="0" borderId="1" xfId="0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" fontId="1" fillId="0" borderId="4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view="pageBreakPreview" topLeftCell="A28" zoomScale="85" zoomScaleNormal="70" zoomScaleSheetLayoutView="85" workbookViewId="0">
      <selection activeCell="B30" sqref="B30"/>
    </sheetView>
  </sheetViews>
  <sheetFormatPr defaultRowHeight="12.75" x14ac:dyDescent="0.2"/>
  <cols>
    <col min="1" max="1" width="7"/>
    <col min="2" max="2" width="48.42578125" customWidth="1"/>
    <col min="3" max="3" width="19.140625" customWidth="1"/>
    <col min="4" max="4" width="18.28515625" customWidth="1"/>
    <col min="5" max="5" width="17"/>
    <col min="6" max="6" width="24.7109375" customWidth="1"/>
    <col min="7" max="7" width="18.5703125" customWidth="1"/>
    <col min="8" max="8" width="55.140625" customWidth="1"/>
    <col min="9" max="9" width="24.5703125" customWidth="1"/>
  </cols>
  <sheetData>
    <row r="1" spans="1:8" ht="14.25" x14ac:dyDescent="0.2">
      <c r="G1" s="39" t="s">
        <v>39</v>
      </c>
    </row>
    <row r="6" spans="1:8" ht="41.25" customHeight="1" x14ac:dyDescent="0.2">
      <c r="A6" s="40" t="s">
        <v>41</v>
      </c>
      <c r="B6" s="40"/>
      <c r="C6" s="40"/>
      <c r="D6" s="40"/>
      <c r="E6" s="40"/>
      <c r="F6" s="40"/>
      <c r="G6" s="40"/>
    </row>
    <row r="7" spans="1:8" ht="15.75" x14ac:dyDescent="0.2">
      <c r="A7" s="34"/>
      <c r="B7" s="34"/>
      <c r="C7" s="34"/>
      <c r="D7" s="34"/>
      <c r="E7" s="34"/>
      <c r="F7" s="34"/>
      <c r="G7" s="34"/>
    </row>
    <row r="8" spans="1:8" ht="71.25" customHeight="1" x14ac:dyDescent="0.2">
      <c r="A8" s="2" t="s">
        <v>5</v>
      </c>
      <c r="B8" s="2" t="s">
        <v>2</v>
      </c>
      <c r="C8" s="4" t="s">
        <v>0</v>
      </c>
      <c r="D8" s="4" t="s">
        <v>1</v>
      </c>
      <c r="E8" s="4" t="s">
        <v>6</v>
      </c>
      <c r="F8" s="4" t="s">
        <v>3</v>
      </c>
      <c r="G8" s="4" t="s">
        <v>4</v>
      </c>
    </row>
    <row r="9" spans="1:8" ht="69" customHeight="1" x14ac:dyDescent="0.2">
      <c r="A9" s="14">
        <v>1</v>
      </c>
      <c r="B9" s="15" t="s">
        <v>42</v>
      </c>
      <c r="C9" s="14" t="s">
        <v>27</v>
      </c>
      <c r="D9" s="16">
        <f>1137+500</f>
        <v>1637</v>
      </c>
      <c r="E9" s="17"/>
      <c r="F9" s="18">
        <f>D9*E9</f>
        <v>0</v>
      </c>
      <c r="G9" s="14" t="s">
        <v>28</v>
      </c>
      <c r="H9" s="20"/>
    </row>
    <row r="10" spans="1:8" ht="69" customHeight="1" x14ac:dyDescent="0.2">
      <c r="A10" s="14">
        <v>2</v>
      </c>
      <c r="B10" s="15" t="s">
        <v>30</v>
      </c>
      <c r="C10" s="14" t="s">
        <v>27</v>
      </c>
      <c r="D10" s="16">
        <f>1137+500</f>
        <v>1637</v>
      </c>
      <c r="E10" s="17"/>
      <c r="F10" s="18">
        <f>D10*E10</f>
        <v>0</v>
      </c>
      <c r="G10" s="14" t="s">
        <v>29</v>
      </c>
      <c r="H10" s="20"/>
    </row>
    <row r="11" spans="1:8" ht="69.75" customHeight="1" x14ac:dyDescent="0.2">
      <c r="A11" s="14">
        <v>3</v>
      </c>
      <c r="B11" s="15" t="s">
        <v>43</v>
      </c>
      <c r="C11" s="14" t="s">
        <v>27</v>
      </c>
      <c r="D11" s="16">
        <f>100.7+105+80</f>
        <v>285.7</v>
      </c>
      <c r="E11" s="17"/>
      <c r="F11" s="18">
        <f>D11*E11</f>
        <v>0</v>
      </c>
      <c r="G11" s="14" t="s">
        <v>28</v>
      </c>
      <c r="H11" s="20"/>
    </row>
    <row r="12" spans="1:8" ht="69.75" customHeight="1" x14ac:dyDescent="0.2">
      <c r="A12" s="14">
        <v>4</v>
      </c>
      <c r="B12" s="15" t="s">
        <v>31</v>
      </c>
      <c r="C12" s="14" t="s">
        <v>27</v>
      </c>
      <c r="D12" s="16">
        <f>100.7+105+80</f>
        <v>285.7</v>
      </c>
      <c r="E12" s="17"/>
      <c r="F12" s="18">
        <f>D12*E12</f>
        <v>0</v>
      </c>
      <c r="G12" s="14" t="s">
        <v>29</v>
      </c>
      <c r="H12" s="20"/>
    </row>
    <row r="13" spans="1:8" ht="76.5" customHeight="1" x14ac:dyDescent="0.2">
      <c r="A13" s="14">
        <v>5</v>
      </c>
      <c r="B13" s="15" t="s">
        <v>15</v>
      </c>
      <c r="C13" s="14" t="s">
        <v>11</v>
      </c>
      <c r="D13" s="21">
        <v>500</v>
      </c>
      <c r="E13" s="16"/>
      <c r="F13" s="18">
        <f>E13*D13</f>
        <v>0</v>
      </c>
      <c r="G13" s="14" t="s">
        <v>13</v>
      </c>
      <c r="H13" s="13"/>
    </row>
    <row r="14" spans="1:8" ht="76.5" customHeight="1" x14ac:dyDescent="0.2">
      <c r="A14" s="14">
        <v>6</v>
      </c>
      <c r="B14" s="15" t="s">
        <v>19</v>
      </c>
      <c r="C14" s="14" t="s">
        <v>11</v>
      </c>
      <c r="D14" s="17">
        <v>500</v>
      </c>
      <c r="E14" s="17"/>
      <c r="F14" s="19">
        <f>D14*E14</f>
        <v>0</v>
      </c>
      <c r="G14" s="22" t="s">
        <v>16</v>
      </c>
      <c r="H14" s="13"/>
    </row>
    <row r="15" spans="1:8" ht="76.5" customHeight="1" x14ac:dyDescent="0.2">
      <c r="A15" s="14">
        <v>7</v>
      </c>
      <c r="B15" s="15" t="s">
        <v>20</v>
      </c>
      <c r="C15" s="14" t="s">
        <v>11</v>
      </c>
      <c r="D15" s="17">
        <v>500</v>
      </c>
      <c r="E15" s="17"/>
      <c r="F15" s="19">
        <f>D15*E15</f>
        <v>0</v>
      </c>
      <c r="G15" s="22" t="s">
        <v>16</v>
      </c>
      <c r="H15" s="13"/>
    </row>
    <row r="16" spans="1:8" ht="61.5" customHeight="1" x14ac:dyDescent="0.2">
      <c r="A16" s="14">
        <v>8</v>
      </c>
      <c r="B16" s="15" t="s">
        <v>10</v>
      </c>
      <c r="C16" s="14" t="s">
        <v>11</v>
      </c>
      <c r="D16" s="17">
        <v>250</v>
      </c>
      <c r="E16" s="16"/>
      <c r="F16" s="19">
        <f t="shared" ref="F16" si="0">D16*E16</f>
        <v>0</v>
      </c>
      <c r="G16" s="14" t="s">
        <v>13</v>
      </c>
      <c r="H16" s="13"/>
    </row>
    <row r="17" spans="1:9" ht="61.5" customHeight="1" x14ac:dyDescent="0.2">
      <c r="A17" s="14">
        <v>9</v>
      </c>
      <c r="B17" s="15" t="s">
        <v>18</v>
      </c>
      <c r="C17" s="14" t="s">
        <v>8</v>
      </c>
      <c r="D17" s="17">
        <v>250</v>
      </c>
      <c r="E17" s="17"/>
      <c r="F17" s="19">
        <f t="shared" ref="F17:F23" si="1">D17*E17</f>
        <v>0</v>
      </c>
      <c r="G17" s="22" t="s">
        <v>16</v>
      </c>
      <c r="H17" s="13"/>
    </row>
    <row r="18" spans="1:9" ht="61.5" customHeight="1" x14ac:dyDescent="0.2">
      <c r="A18" s="14">
        <v>10</v>
      </c>
      <c r="B18" s="15" t="s">
        <v>17</v>
      </c>
      <c r="C18" s="14" t="s">
        <v>8</v>
      </c>
      <c r="D18" s="17">
        <v>250</v>
      </c>
      <c r="E18" s="17"/>
      <c r="F18" s="19">
        <f t="shared" si="1"/>
        <v>0</v>
      </c>
      <c r="G18" s="22" t="s">
        <v>16</v>
      </c>
      <c r="H18" s="13"/>
    </row>
    <row r="19" spans="1:9" ht="61.5" customHeight="1" x14ac:dyDescent="0.2">
      <c r="A19" s="14">
        <v>11</v>
      </c>
      <c r="B19" s="15" t="s">
        <v>32</v>
      </c>
      <c r="C19" s="14" t="s">
        <v>7</v>
      </c>
      <c r="D19" s="17">
        <v>6000</v>
      </c>
      <c r="E19" s="17"/>
      <c r="F19" s="19">
        <f t="shared" si="1"/>
        <v>0</v>
      </c>
      <c r="G19" s="22" t="s">
        <v>16</v>
      </c>
      <c r="H19" s="13"/>
    </row>
    <row r="20" spans="1:9" ht="71.25" customHeight="1" x14ac:dyDescent="0.2">
      <c r="A20" s="14">
        <v>12</v>
      </c>
      <c r="B20" s="15" t="s">
        <v>44</v>
      </c>
      <c r="C20" s="14" t="s">
        <v>27</v>
      </c>
      <c r="D20" s="16">
        <f>D9+D13</f>
        <v>2137</v>
      </c>
      <c r="E20" s="17"/>
      <c r="F20" s="19">
        <f t="shared" si="1"/>
        <v>0</v>
      </c>
      <c r="G20" s="14" t="s">
        <v>33</v>
      </c>
      <c r="H20" s="13"/>
    </row>
    <row r="21" spans="1:9" ht="71.25" customHeight="1" x14ac:dyDescent="0.2">
      <c r="A21" s="14">
        <v>13</v>
      </c>
      <c r="B21" s="15" t="s">
        <v>47</v>
      </c>
      <c r="C21" s="14" t="s">
        <v>27</v>
      </c>
      <c r="D21" s="16">
        <f>D10+D14</f>
        <v>2137</v>
      </c>
      <c r="E21" s="17"/>
      <c r="F21" s="19">
        <f t="shared" si="1"/>
        <v>0</v>
      </c>
      <c r="G21" s="14" t="s">
        <v>34</v>
      </c>
      <c r="H21" s="13"/>
    </row>
    <row r="22" spans="1:9" ht="71.25" customHeight="1" x14ac:dyDescent="0.2">
      <c r="A22" s="14">
        <v>14</v>
      </c>
      <c r="B22" s="15" t="s">
        <v>45</v>
      </c>
      <c r="C22" s="14" t="s">
        <v>27</v>
      </c>
      <c r="D22" s="16">
        <f>D11+D16</f>
        <v>535.70000000000005</v>
      </c>
      <c r="E22" s="17"/>
      <c r="F22" s="19">
        <f t="shared" si="1"/>
        <v>0</v>
      </c>
      <c r="G22" s="14" t="s">
        <v>33</v>
      </c>
      <c r="H22" s="13"/>
    </row>
    <row r="23" spans="1:9" ht="71.25" customHeight="1" x14ac:dyDescent="0.2">
      <c r="A23" s="14">
        <v>15</v>
      </c>
      <c r="B23" s="15" t="s">
        <v>46</v>
      </c>
      <c r="C23" s="14" t="s">
        <v>27</v>
      </c>
      <c r="D23" s="16">
        <f>D12+D17</f>
        <v>535.70000000000005</v>
      </c>
      <c r="E23" s="17"/>
      <c r="F23" s="19">
        <f t="shared" si="1"/>
        <v>0</v>
      </c>
      <c r="G23" s="14" t="s">
        <v>34</v>
      </c>
      <c r="H23" s="13"/>
    </row>
    <row r="24" spans="1:9" ht="69.75" customHeight="1" x14ac:dyDescent="0.2">
      <c r="A24" s="14">
        <v>16</v>
      </c>
      <c r="B24" s="15" t="s">
        <v>21</v>
      </c>
      <c r="C24" s="14" t="s">
        <v>11</v>
      </c>
      <c r="D24" s="17">
        <v>500</v>
      </c>
      <c r="E24" s="16"/>
      <c r="F24" s="19">
        <f t="shared" ref="F24:F27" si="2">D24*E24</f>
        <v>0</v>
      </c>
      <c r="G24" s="14" t="s">
        <v>14</v>
      </c>
      <c r="H24" s="13"/>
    </row>
    <row r="25" spans="1:9" ht="69.75" customHeight="1" x14ac:dyDescent="0.2">
      <c r="A25" s="14">
        <v>17</v>
      </c>
      <c r="B25" s="15" t="s">
        <v>23</v>
      </c>
      <c r="C25" s="14" t="s">
        <v>8</v>
      </c>
      <c r="D25" s="17">
        <v>500</v>
      </c>
      <c r="E25" s="17"/>
      <c r="F25" s="19">
        <f>D25*E25</f>
        <v>0</v>
      </c>
      <c r="G25" s="22" t="s">
        <v>22</v>
      </c>
      <c r="H25" s="13"/>
    </row>
    <row r="26" spans="1:9" ht="69.75" customHeight="1" x14ac:dyDescent="0.2">
      <c r="A26" s="14">
        <v>18</v>
      </c>
      <c r="B26" s="15" t="s">
        <v>24</v>
      </c>
      <c r="C26" s="14" t="s">
        <v>8</v>
      </c>
      <c r="D26" s="17">
        <v>500</v>
      </c>
      <c r="E26" s="17"/>
      <c r="F26" s="19">
        <f>D26*E26</f>
        <v>0</v>
      </c>
      <c r="G26" s="22" t="s">
        <v>22</v>
      </c>
      <c r="H26" s="13"/>
    </row>
    <row r="27" spans="1:9" ht="86.25" customHeight="1" x14ac:dyDescent="0.2">
      <c r="A27" s="14">
        <v>19</v>
      </c>
      <c r="B27" s="15" t="s">
        <v>12</v>
      </c>
      <c r="C27" s="14" t="s">
        <v>11</v>
      </c>
      <c r="D27" s="17">
        <v>250</v>
      </c>
      <c r="E27" s="16"/>
      <c r="F27" s="19">
        <f t="shared" si="2"/>
        <v>0</v>
      </c>
      <c r="G27" s="14" t="s">
        <v>14</v>
      </c>
      <c r="H27" s="13"/>
      <c r="I27" s="7"/>
    </row>
    <row r="28" spans="1:9" ht="86.25" customHeight="1" x14ac:dyDescent="0.2">
      <c r="A28" s="14">
        <v>20</v>
      </c>
      <c r="B28" s="15" t="s">
        <v>25</v>
      </c>
      <c r="C28" s="14" t="s">
        <v>8</v>
      </c>
      <c r="D28" s="17">
        <v>250</v>
      </c>
      <c r="E28" s="17"/>
      <c r="F28" s="19">
        <f>D28*E28</f>
        <v>0</v>
      </c>
      <c r="G28" s="22" t="s">
        <v>22</v>
      </c>
      <c r="H28" s="10"/>
      <c r="I28" s="7"/>
    </row>
    <row r="29" spans="1:9" ht="86.25" customHeight="1" x14ac:dyDescent="0.2">
      <c r="A29" s="14">
        <v>21</v>
      </c>
      <c r="B29" s="15" t="s">
        <v>26</v>
      </c>
      <c r="C29" s="14" t="s">
        <v>8</v>
      </c>
      <c r="D29" s="17">
        <v>250</v>
      </c>
      <c r="E29" s="17"/>
      <c r="F29" s="19">
        <f>D29*E29</f>
        <v>0</v>
      </c>
      <c r="G29" s="22" t="s">
        <v>22</v>
      </c>
      <c r="H29" s="10"/>
    </row>
    <row r="30" spans="1:9" ht="86.25" customHeight="1" x14ac:dyDescent="0.2">
      <c r="A30" s="14">
        <v>22</v>
      </c>
      <c r="B30" s="15" t="s">
        <v>48</v>
      </c>
      <c r="C30" s="14" t="s">
        <v>7</v>
      </c>
      <c r="D30" s="16">
        <v>6000</v>
      </c>
      <c r="E30" s="16"/>
      <c r="F30" s="19">
        <f>D30*E30</f>
        <v>0</v>
      </c>
      <c r="G30" s="22" t="s">
        <v>22</v>
      </c>
      <c r="H30" s="11"/>
    </row>
    <row r="31" spans="1:9" ht="86.25" customHeight="1" x14ac:dyDescent="0.2">
      <c r="A31" s="22"/>
      <c r="B31" s="15"/>
      <c r="C31" s="14"/>
      <c r="D31" s="16"/>
      <c r="E31" s="8" t="s">
        <v>35</v>
      </c>
      <c r="F31" s="19">
        <f>F9+F10+F11+F12+F13+F14+F15+F16+F17+F18+F19</f>
        <v>0</v>
      </c>
      <c r="G31" s="22"/>
      <c r="H31" s="11"/>
    </row>
    <row r="32" spans="1:9" ht="86.25" customHeight="1" x14ac:dyDescent="0.2">
      <c r="A32" s="22"/>
      <c r="B32" s="15"/>
      <c r="C32" s="14"/>
      <c r="D32" s="16"/>
      <c r="E32" s="8" t="s">
        <v>36</v>
      </c>
      <c r="F32" s="19">
        <f>F20+F21+F22+F23+F24+F25+F26+F27+F28+F29+F30</f>
        <v>0</v>
      </c>
      <c r="G32" s="22"/>
      <c r="H32" s="11"/>
    </row>
    <row r="33" spans="1:11" ht="86.25" customHeight="1" x14ac:dyDescent="0.2">
      <c r="A33" s="6"/>
      <c r="B33" s="3"/>
      <c r="C33" s="2"/>
      <c r="D33" s="5"/>
      <c r="E33" s="8" t="s">
        <v>9</v>
      </c>
      <c r="F33" s="8">
        <f>F31+F32</f>
        <v>0</v>
      </c>
      <c r="G33" s="24"/>
      <c r="H33" s="23"/>
      <c r="I33" s="30"/>
    </row>
    <row r="34" spans="1:11" ht="86.25" customHeight="1" x14ac:dyDescent="0.2">
      <c r="A34" s="25"/>
      <c r="B34" s="31"/>
      <c r="C34" s="32"/>
      <c r="D34" s="33"/>
      <c r="E34" s="38" t="s">
        <v>40</v>
      </c>
      <c r="F34" s="8">
        <f>F33*1.18</f>
        <v>0</v>
      </c>
      <c r="G34" s="2"/>
      <c r="H34" s="12"/>
    </row>
    <row r="35" spans="1:11" ht="15.75" x14ac:dyDescent="0.2">
      <c r="A35" s="26"/>
      <c r="B35" s="27"/>
      <c r="C35" s="9"/>
      <c r="D35" s="26"/>
      <c r="E35" s="37"/>
      <c r="F35" s="37"/>
      <c r="G35" s="9"/>
      <c r="H35" s="12"/>
    </row>
    <row r="36" spans="1:11" ht="26.25" x14ac:dyDescent="0.2">
      <c r="A36" s="41" t="s">
        <v>37</v>
      </c>
      <c r="B36" s="41"/>
      <c r="C36" s="36"/>
      <c r="D36" s="36"/>
      <c r="E36" s="36"/>
      <c r="F36" s="36"/>
      <c r="G36" s="35"/>
      <c r="H36" s="35"/>
      <c r="I36" s="35"/>
      <c r="J36" s="35"/>
      <c r="K36" s="35"/>
    </row>
    <row r="37" spans="1:11" s="11" customFormat="1" ht="15.75" x14ac:dyDescent="0.2">
      <c r="A37" s="26"/>
      <c r="B37" s="27"/>
      <c r="C37" s="9"/>
      <c r="D37" s="26"/>
      <c r="F37" s="28" t="s">
        <v>38</v>
      </c>
      <c r="G37" s="9"/>
      <c r="H37" s="12"/>
    </row>
    <row r="38" spans="1:11" s="11" customFormat="1" ht="86.25" customHeight="1" x14ac:dyDescent="0.2">
      <c r="A38" s="26"/>
      <c r="B38" s="27"/>
      <c r="C38" s="9"/>
      <c r="D38" s="26"/>
      <c r="E38" s="28"/>
      <c r="F38" s="29"/>
      <c r="G38" s="9"/>
      <c r="H38" s="12"/>
    </row>
    <row r="39" spans="1:11" ht="15.75" x14ac:dyDescent="0.2">
      <c r="B39" s="1"/>
    </row>
    <row r="40" spans="1:11" ht="15.75" x14ac:dyDescent="0.2">
      <c r="B40" s="1"/>
    </row>
    <row r="41" spans="1:11" ht="15.75" x14ac:dyDescent="0.2">
      <c r="B41" s="1"/>
    </row>
    <row r="42" spans="1:11" ht="15.75" x14ac:dyDescent="0.2">
      <c r="B42" s="1"/>
    </row>
    <row r="43" spans="1:11" ht="15.75" x14ac:dyDescent="0.2">
      <c r="B43" s="1"/>
    </row>
    <row r="44" spans="1:11" ht="15.75" x14ac:dyDescent="0.2">
      <c r="B44" s="1"/>
    </row>
  </sheetData>
  <mergeCells count="2">
    <mergeCell ref="A6:G6"/>
    <mergeCell ref="A36:B3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</vt:lpstr>
      <vt:lpstr>лот!Область_печати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Неля Наримановна Юдина</dc:creator>
  <cp:lastModifiedBy>Александр Ефимович Шохин</cp:lastModifiedBy>
  <cp:lastPrinted>2015-08-17T12:19:00Z</cp:lastPrinted>
  <dcterms:created xsi:type="dcterms:W3CDTF">2015-06-15T15:18:53Z</dcterms:created>
  <dcterms:modified xsi:type="dcterms:W3CDTF">2015-09-09T09:07:37Z</dcterms:modified>
</cp:coreProperties>
</file>