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Titles" localSheetId="0">Лист1!$6:$6</definedName>
    <definedName name="_xlnm.Print_Area" localSheetId="0">Лист1!$A$1:$K$57</definedName>
  </definedNames>
  <calcPr calcId="145621"/>
</workbook>
</file>

<file path=xl/calcChain.xml><?xml version="1.0" encoding="utf-8"?>
<calcChain xmlns="http://schemas.openxmlformats.org/spreadsheetml/2006/main">
  <c r="E32" i="1" l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F19" i="1" s="1"/>
  <c r="E18" i="1"/>
  <c r="E17" i="1"/>
  <c r="D16" i="1"/>
  <c r="D15" i="1"/>
  <c r="F15" i="1" s="1"/>
  <c r="D14" i="1"/>
  <c r="F14" i="1" s="1"/>
  <c r="D13" i="1"/>
  <c r="D12" i="1"/>
  <c r="D11" i="1"/>
  <c r="F11" i="1" s="1"/>
  <c r="D10" i="1"/>
  <c r="F10" i="1" s="1"/>
  <c r="D9" i="1"/>
  <c r="D8" i="1"/>
  <c r="F20" i="1" l="1"/>
  <c r="F22" i="1"/>
  <c r="F24" i="1"/>
  <c r="F26" i="1"/>
  <c r="F28" i="1"/>
  <c r="F30" i="1"/>
  <c r="F32" i="1"/>
  <c r="F18" i="1"/>
  <c r="F21" i="1"/>
  <c r="F23" i="1"/>
  <c r="F25" i="1"/>
  <c r="F27" i="1"/>
  <c r="F29" i="1"/>
  <c r="F31" i="1"/>
  <c r="F9" i="1"/>
  <c r="F17" i="1"/>
  <c r="D7" i="1"/>
  <c r="F13" i="1"/>
  <c r="E7" i="1"/>
  <c r="F8" i="1"/>
  <c r="F12" i="1"/>
  <c r="F16" i="1"/>
  <c r="F7" i="1" l="1"/>
</calcChain>
</file>

<file path=xl/sharedStrings.xml><?xml version="1.0" encoding="utf-8"?>
<sst xmlns="http://schemas.openxmlformats.org/spreadsheetml/2006/main" count="72" uniqueCount="49">
  <si>
    <t>Наименование услуги</t>
  </si>
  <si>
    <t>Ед.изм.</t>
  </si>
  <si>
    <t>Кол-во для АНГДУ</t>
  </si>
  <si>
    <t>Кол-во для ВНГДУ</t>
  </si>
  <si>
    <t>Кол-во всего</t>
  </si>
  <si>
    <t>Аганское м/р</t>
  </si>
  <si>
    <t>сут.</t>
  </si>
  <si>
    <t>Южно-Аганское м/р</t>
  </si>
  <si>
    <t>Мегионское м/р</t>
  </si>
  <si>
    <t>Ново-Покурское м/р</t>
  </si>
  <si>
    <t>Кетовское м/р</t>
  </si>
  <si>
    <t>Покамасовское м/р</t>
  </si>
  <si>
    <t>Локосовское м/р</t>
  </si>
  <si>
    <t>Северо-Островное м/р</t>
  </si>
  <si>
    <t>Южно-Покамасовское м/р</t>
  </si>
  <si>
    <t>Ватинское м/р (НГП-1)</t>
  </si>
  <si>
    <t>Ватинское м/р (НГП-2)</t>
  </si>
  <si>
    <t>Северо-Покурское м/р</t>
  </si>
  <si>
    <t>шт.</t>
  </si>
  <si>
    <t>Техническое обслуживание редуктора Ц2НШ-750Б</t>
  </si>
  <si>
    <t>Техническое обслуживание редуктора R35</t>
  </si>
  <si>
    <t>Техническое обслуживание редуктора R55</t>
  </si>
  <si>
    <t>Дефектовка редуктора Ц2НШ-750Б</t>
  </si>
  <si>
    <t>Дефектовка редуктора R35</t>
  </si>
  <si>
    <t>Дефектовка редуктора R55</t>
  </si>
  <si>
    <t>Итого Сервисное обслуживание</t>
  </si>
  <si>
    <t>Итого Прочие услуги</t>
  </si>
  <si>
    <t>ВСЕГО:</t>
  </si>
  <si>
    <t>Приложение:</t>
  </si>
  <si>
    <t>1. Расчет суток обслуживания станков-качалок (по месторождениям) на 2015 год</t>
  </si>
  <si>
    <t>Таблица цен</t>
  </si>
  <si>
    <t xml:space="preserve">Форма 4 "Таблица цен" </t>
  </si>
  <si>
    <t>Базис оказания услуг</t>
  </si>
  <si>
    <t>(подпись,М.П.)</t>
  </si>
  <si>
    <t>(фамилия, имя, отчество подписавшего, должность)</t>
  </si>
  <si>
    <t>Стоимость, руб. без НДС</t>
  </si>
  <si>
    <t>Цена за ед., руб.</t>
  </si>
  <si>
    <t>НДС (18%), руб.</t>
  </si>
  <si>
    <t>Стоимость всего с НДС, руб.</t>
  </si>
  <si>
    <t>№ п/п</t>
  </si>
  <si>
    <r>
      <rPr>
        <b/>
        <sz val="12"/>
        <rFont val="Times New Roman"/>
        <family val="1"/>
        <charset val="204"/>
      </rPr>
      <t>Сервисное обслуживание станков-качалок,</t>
    </r>
    <r>
      <rPr>
        <i/>
        <sz val="12"/>
        <rFont val="Times New Roman"/>
        <family val="1"/>
        <charset val="204"/>
      </rPr>
      <t xml:space="preserve">
в т.ч. по месторождениям*</t>
    </r>
  </si>
  <si>
    <r>
      <t xml:space="preserve">Запуск СК
</t>
    </r>
    <r>
      <rPr>
        <i/>
        <sz val="12"/>
        <rFont val="Times New Roman"/>
        <family val="1"/>
        <charset val="204"/>
      </rPr>
      <t>(после монтажа, из бездействия, при смене способа эксплуатации)</t>
    </r>
  </si>
  <si>
    <r>
      <t xml:space="preserve">Снятие станка-качалки
</t>
    </r>
    <r>
      <rPr>
        <i/>
        <sz val="12"/>
        <rFont val="Times New Roman"/>
        <family val="1"/>
        <charset val="204"/>
      </rPr>
      <t>(со складированием на кустовой площадке)</t>
    </r>
  </si>
  <si>
    <r>
      <t xml:space="preserve">Снятие и транпортировка станка-качалки
</t>
    </r>
    <r>
      <rPr>
        <i/>
        <sz val="12"/>
        <rFont val="Times New Roman"/>
        <family val="1"/>
        <charset val="204"/>
      </rPr>
      <t>(с кустовой площадки к месту хранения)</t>
    </r>
  </si>
  <si>
    <r>
      <t>Установка станка-качалки на основание (фундамент)
(</t>
    </r>
    <r>
      <rPr>
        <i/>
        <sz val="12"/>
        <rFont val="Times New Roman"/>
        <family val="1"/>
        <charset val="204"/>
      </rPr>
      <t>при нахождении СК на кустовой площадке)</t>
    </r>
  </si>
  <si>
    <r>
      <t xml:space="preserve">Транспортировка и установка СК на основание (фундамент)
</t>
    </r>
    <r>
      <rPr>
        <i/>
        <sz val="12"/>
        <rFont val="Times New Roman"/>
        <family val="1"/>
        <charset val="204"/>
      </rPr>
      <t>(от места хранения на кустовую площадку)</t>
    </r>
  </si>
  <si>
    <r>
      <t xml:space="preserve">Разборка и транспортировка быстромонтируемого основания СК
</t>
    </r>
    <r>
      <rPr>
        <i/>
        <sz val="12"/>
        <rFont val="Times New Roman"/>
        <family val="1"/>
        <charset val="204"/>
      </rPr>
      <t>(на другую кустовую площадку или к месту хранения)</t>
    </r>
  </si>
  <si>
    <r>
      <t xml:space="preserve">Сборка быстромонтируемого основания СК
</t>
    </r>
    <r>
      <rPr>
        <i/>
        <sz val="12"/>
        <rFont val="Times New Roman"/>
        <family val="1"/>
        <charset val="204"/>
      </rPr>
      <t>(на подготовленном месте на кустовой площадке)</t>
    </r>
  </si>
  <si>
    <t>Месторождения ОАО"СН-МНГ", производственная база контрагента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</si>
</sst>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5" xfId="0" applyBorder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right" vertical="center"/>
    </xf>
    <xf numFmtId="3" fontId="7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Border="1" applyAlignment="1">
      <alignment horizontal="right" vertical="center"/>
    </xf>
    <xf numFmtId="3" fontId="3" fillId="0" borderId="2" xfId="0" applyNumberFormat="1" applyFont="1" applyFill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 vertical="center"/>
    </xf>
    <xf numFmtId="3" fontId="8" fillId="0" borderId="3" xfId="0" applyNumberFormat="1" applyFont="1" applyBorder="1" applyAlignment="1">
      <alignment horizontal="right" vertical="center"/>
    </xf>
    <xf numFmtId="3" fontId="3" fillId="0" borderId="3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3" fontId="8" fillId="0" borderId="5" xfId="0" applyNumberFormat="1" applyFont="1" applyBorder="1" applyAlignment="1">
      <alignment horizontal="right" vertical="center"/>
    </xf>
    <xf numFmtId="3" fontId="3" fillId="0" borderId="5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vertical="center"/>
    </xf>
    <xf numFmtId="3" fontId="3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right" vertical="center"/>
    </xf>
    <xf numFmtId="0" fontId="5" fillId="0" borderId="8" xfId="0" applyFont="1" applyBorder="1" applyAlignment="1">
      <alignment horizontal="left" vertical="center"/>
    </xf>
    <xf numFmtId="3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9" xfId="0" applyFont="1" applyBorder="1"/>
    <xf numFmtId="0" fontId="9" fillId="0" borderId="11" xfId="0" applyFont="1" applyBorder="1"/>
    <xf numFmtId="0" fontId="9" fillId="0" borderId="10" xfId="0" applyFont="1" applyBorder="1"/>
    <xf numFmtId="0" fontId="9" fillId="0" borderId="12" xfId="0" applyFont="1" applyBorder="1"/>
    <xf numFmtId="0" fontId="9" fillId="0" borderId="13" xfId="0" applyFont="1" applyBorder="1"/>
    <xf numFmtId="0" fontId="9" fillId="0" borderId="0" xfId="0" applyFont="1" applyBorder="1"/>
    <xf numFmtId="0" fontId="9" fillId="0" borderId="14" xfId="0" applyFont="1" applyBorder="1"/>
    <xf numFmtId="0" fontId="9" fillId="0" borderId="16" xfId="0" applyFont="1" applyBorder="1"/>
    <xf numFmtId="0" fontId="9" fillId="0" borderId="15" xfId="0" applyFont="1" applyBorder="1"/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9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07_&#1057;&#1054;%20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  <sheetName val="Расчет объемов СО"/>
      <sheetName val="Лот_ДЗУ"/>
      <sheetName val="Спецификация"/>
      <sheetName val="АНГДУ"/>
      <sheetName val="ВНГДУ"/>
    </sheetNames>
    <sheetDataSet>
      <sheetData sheetId="0">
        <row r="5">
          <cell r="B5" t="str">
            <v>Сервисное обслуживание станков-качалок,
в т.ч. по месторождениям*</v>
          </cell>
        </row>
        <row r="18">
          <cell r="D18">
            <v>3</v>
          </cell>
          <cell r="E18">
            <v>5</v>
          </cell>
        </row>
        <row r="19">
          <cell r="D19">
            <v>25</v>
          </cell>
          <cell r="E19">
            <v>30</v>
          </cell>
        </row>
        <row r="20">
          <cell r="D20">
            <v>15</v>
          </cell>
          <cell r="E20">
            <v>17</v>
          </cell>
        </row>
        <row r="21">
          <cell r="D21">
            <v>2</v>
          </cell>
          <cell r="E21">
            <v>3</v>
          </cell>
        </row>
        <row r="22">
          <cell r="D22">
            <v>2</v>
          </cell>
          <cell r="E22">
            <v>3</v>
          </cell>
        </row>
        <row r="23">
          <cell r="D23">
            <v>2</v>
          </cell>
          <cell r="E23">
            <v>3</v>
          </cell>
        </row>
        <row r="24">
          <cell r="D24">
            <v>2</v>
          </cell>
          <cell r="E24">
            <v>3</v>
          </cell>
        </row>
        <row r="25">
          <cell r="D25">
            <v>3</v>
          </cell>
          <cell r="E25">
            <v>5</v>
          </cell>
        </row>
        <row r="26">
          <cell r="D26">
            <v>5</v>
          </cell>
          <cell r="E26">
            <v>7</v>
          </cell>
        </row>
        <row r="27">
          <cell r="D27">
            <v>3</v>
          </cell>
          <cell r="E27">
            <v>5</v>
          </cell>
        </row>
        <row r="28">
          <cell r="D28">
            <v>2</v>
          </cell>
          <cell r="E28">
            <v>3</v>
          </cell>
        </row>
        <row r="29">
          <cell r="D29">
            <v>2</v>
          </cell>
          <cell r="E29">
            <v>3</v>
          </cell>
        </row>
        <row r="30">
          <cell r="D30">
            <v>2</v>
          </cell>
          <cell r="E30">
            <v>3</v>
          </cell>
        </row>
      </sheetData>
      <sheetData sheetId="1">
        <row r="24">
          <cell r="N24">
            <v>1001</v>
          </cell>
        </row>
        <row r="25">
          <cell r="N25">
            <v>909</v>
          </cell>
        </row>
        <row r="26">
          <cell r="N26">
            <v>2548</v>
          </cell>
        </row>
        <row r="27">
          <cell r="N27">
            <v>365</v>
          </cell>
        </row>
        <row r="28">
          <cell r="N28">
            <v>1910</v>
          </cell>
        </row>
        <row r="29">
          <cell r="N29">
            <v>728</v>
          </cell>
        </row>
        <row r="30">
          <cell r="N30">
            <v>365</v>
          </cell>
        </row>
        <row r="31">
          <cell r="N31">
            <v>546</v>
          </cell>
        </row>
        <row r="32">
          <cell r="N32">
            <v>365</v>
          </cell>
        </row>
        <row r="33">
          <cell r="N33">
            <v>5049</v>
          </cell>
        </row>
        <row r="34">
          <cell r="N34">
            <v>7905</v>
          </cell>
        </row>
        <row r="35">
          <cell r="N35">
            <v>3648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"/>
  <sheetViews>
    <sheetView tabSelected="1" view="pageBreakPreview" zoomScale="130" zoomScaleNormal="100" zoomScaleSheetLayoutView="130" workbookViewId="0">
      <selection activeCell="A33" sqref="A33:G33"/>
    </sheetView>
  </sheetViews>
  <sheetFormatPr defaultRowHeight="15" x14ac:dyDescent="0.25"/>
  <cols>
    <col min="1" max="1" width="6.140625" customWidth="1"/>
    <col min="2" max="2" width="45.7109375" customWidth="1"/>
    <col min="3" max="3" width="6.85546875" customWidth="1"/>
    <col min="4" max="4" width="11.140625" customWidth="1"/>
    <col min="5" max="5" width="10.5703125" customWidth="1"/>
    <col min="6" max="6" width="10.28515625" customWidth="1"/>
    <col min="7" max="9" width="15.28515625" customWidth="1"/>
    <col min="10" max="10" width="20.28515625" customWidth="1"/>
  </cols>
  <sheetData>
    <row r="2" spans="1:10" x14ac:dyDescent="0.25">
      <c r="J2" s="5" t="s">
        <v>31</v>
      </c>
    </row>
    <row r="4" spans="1:10" x14ac:dyDescent="0.25">
      <c r="A4" t="s">
        <v>30</v>
      </c>
    </row>
    <row r="6" spans="1:10" ht="25.5" x14ac:dyDescent="0.25">
      <c r="A6" s="1" t="s">
        <v>39</v>
      </c>
      <c r="B6" s="2" t="s">
        <v>0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36</v>
      </c>
      <c r="H6" s="2" t="s">
        <v>35</v>
      </c>
      <c r="I6" s="2" t="s">
        <v>37</v>
      </c>
      <c r="J6" s="2" t="s">
        <v>38</v>
      </c>
    </row>
    <row r="7" spans="1:10" ht="47.25" x14ac:dyDescent="0.25">
      <c r="A7" s="6">
        <v>1</v>
      </c>
      <c r="B7" s="7" t="s">
        <v>40</v>
      </c>
      <c r="C7" s="8"/>
      <c r="D7" s="9">
        <f>SUM(D8:D19)</f>
        <v>8737</v>
      </c>
      <c r="E7" s="9">
        <f>SUM(E8:E19)</f>
        <v>16602</v>
      </c>
      <c r="F7" s="9">
        <f>D7+E7</f>
        <v>25339</v>
      </c>
      <c r="G7" s="10"/>
      <c r="H7" s="10"/>
      <c r="I7" s="10"/>
      <c r="J7" s="9"/>
    </row>
    <row r="8" spans="1:10" ht="15.75" x14ac:dyDescent="0.25">
      <c r="A8" s="11"/>
      <c r="B8" s="12" t="s">
        <v>5</v>
      </c>
      <c r="C8" s="13" t="s">
        <v>6</v>
      </c>
      <c r="D8" s="14">
        <f>'[1]Расчет объемов СО'!N24</f>
        <v>1001</v>
      </c>
      <c r="E8" s="14"/>
      <c r="F8" s="14">
        <f t="shared" ref="F8:F32" si="0">D8+E8</f>
        <v>1001</v>
      </c>
      <c r="G8" s="15"/>
      <c r="H8" s="15"/>
      <c r="I8" s="15"/>
      <c r="J8" s="16"/>
    </row>
    <row r="9" spans="1:10" ht="15.75" x14ac:dyDescent="0.25">
      <c r="A9" s="17"/>
      <c r="B9" s="18" t="s">
        <v>7</v>
      </c>
      <c r="C9" s="19" t="s">
        <v>6</v>
      </c>
      <c r="D9" s="20">
        <f>'[1]Расчет объемов СО'!N25</f>
        <v>909</v>
      </c>
      <c r="E9" s="20"/>
      <c r="F9" s="20">
        <f t="shared" si="0"/>
        <v>909</v>
      </c>
      <c r="G9" s="21"/>
      <c r="H9" s="21"/>
      <c r="I9" s="21"/>
      <c r="J9" s="22"/>
    </row>
    <row r="10" spans="1:10" ht="15.75" x14ac:dyDescent="0.25">
      <c r="A10" s="17"/>
      <c r="B10" s="18" t="s">
        <v>8</v>
      </c>
      <c r="C10" s="19" t="s">
        <v>6</v>
      </c>
      <c r="D10" s="20">
        <f>'[1]Расчет объемов СО'!N26</f>
        <v>2548</v>
      </c>
      <c r="E10" s="20"/>
      <c r="F10" s="20">
        <f t="shared" si="0"/>
        <v>2548</v>
      </c>
      <c r="G10" s="21"/>
      <c r="H10" s="21"/>
      <c r="I10" s="21"/>
      <c r="J10" s="22"/>
    </row>
    <row r="11" spans="1:10" ht="15.75" x14ac:dyDescent="0.25">
      <c r="A11" s="17"/>
      <c r="B11" s="18" t="s">
        <v>9</v>
      </c>
      <c r="C11" s="19" t="s">
        <v>6</v>
      </c>
      <c r="D11" s="20">
        <f>'[1]Расчет объемов СО'!N27</f>
        <v>365</v>
      </c>
      <c r="E11" s="20"/>
      <c r="F11" s="20">
        <f t="shared" si="0"/>
        <v>365</v>
      </c>
      <c r="G11" s="21"/>
      <c r="H11" s="21"/>
      <c r="I11" s="21"/>
      <c r="J11" s="22"/>
    </row>
    <row r="12" spans="1:10" ht="15.75" x14ac:dyDescent="0.25">
      <c r="A12" s="17"/>
      <c r="B12" s="18" t="s">
        <v>10</v>
      </c>
      <c r="C12" s="19" t="s">
        <v>6</v>
      </c>
      <c r="D12" s="20">
        <f>'[1]Расчет объемов СО'!N28</f>
        <v>1910</v>
      </c>
      <c r="E12" s="20"/>
      <c r="F12" s="20">
        <f t="shared" si="0"/>
        <v>1910</v>
      </c>
      <c r="G12" s="21"/>
      <c r="H12" s="21"/>
      <c r="I12" s="21"/>
      <c r="J12" s="22"/>
    </row>
    <row r="13" spans="1:10" ht="15.75" x14ac:dyDescent="0.25">
      <c r="A13" s="17"/>
      <c r="B13" s="18" t="s">
        <v>11</v>
      </c>
      <c r="C13" s="19" t="s">
        <v>6</v>
      </c>
      <c r="D13" s="20">
        <f>'[1]Расчет объемов СО'!N29</f>
        <v>728</v>
      </c>
      <c r="E13" s="20"/>
      <c r="F13" s="20">
        <f t="shared" si="0"/>
        <v>728</v>
      </c>
      <c r="G13" s="21"/>
      <c r="H13" s="21"/>
      <c r="I13" s="21"/>
      <c r="J13" s="22"/>
    </row>
    <row r="14" spans="1:10" ht="15.75" x14ac:dyDescent="0.25">
      <c r="A14" s="17"/>
      <c r="B14" s="18" t="s">
        <v>12</v>
      </c>
      <c r="C14" s="19" t="s">
        <v>6</v>
      </c>
      <c r="D14" s="20">
        <f>'[1]Расчет объемов СО'!N30</f>
        <v>365</v>
      </c>
      <c r="E14" s="20"/>
      <c r="F14" s="20">
        <f t="shared" si="0"/>
        <v>365</v>
      </c>
      <c r="G14" s="21"/>
      <c r="H14" s="21"/>
      <c r="I14" s="21"/>
      <c r="J14" s="22"/>
    </row>
    <row r="15" spans="1:10" ht="15.75" x14ac:dyDescent="0.25">
      <c r="A15" s="17"/>
      <c r="B15" s="18" t="s">
        <v>13</v>
      </c>
      <c r="C15" s="19" t="s">
        <v>6</v>
      </c>
      <c r="D15" s="20">
        <f>'[1]Расчет объемов СО'!N31</f>
        <v>546</v>
      </c>
      <c r="E15" s="20"/>
      <c r="F15" s="20">
        <f t="shared" si="0"/>
        <v>546</v>
      </c>
      <c r="G15" s="21"/>
      <c r="H15" s="21"/>
      <c r="I15" s="21"/>
      <c r="J15" s="22"/>
    </row>
    <row r="16" spans="1:10" ht="15.75" x14ac:dyDescent="0.25">
      <c r="A16" s="17"/>
      <c r="B16" s="18" t="s">
        <v>14</v>
      </c>
      <c r="C16" s="19" t="s">
        <v>6</v>
      </c>
      <c r="D16" s="20">
        <f>'[1]Расчет объемов СО'!N32</f>
        <v>365</v>
      </c>
      <c r="E16" s="20"/>
      <c r="F16" s="20">
        <f t="shared" si="0"/>
        <v>365</v>
      </c>
      <c r="G16" s="21"/>
      <c r="H16" s="21"/>
      <c r="I16" s="21"/>
      <c r="J16" s="22"/>
    </row>
    <row r="17" spans="1:10" ht="15.75" x14ac:dyDescent="0.25">
      <c r="A17" s="17"/>
      <c r="B17" s="18" t="s">
        <v>15</v>
      </c>
      <c r="C17" s="19" t="s">
        <v>6</v>
      </c>
      <c r="D17" s="20"/>
      <c r="E17" s="20">
        <f>'[1]Расчет объемов СО'!N33</f>
        <v>5049</v>
      </c>
      <c r="F17" s="20">
        <f t="shared" si="0"/>
        <v>5049</v>
      </c>
      <c r="G17" s="21"/>
      <c r="H17" s="21"/>
      <c r="I17" s="21"/>
      <c r="J17" s="22"/>
    </row>
    <row r="18" spans="1:10" ht="15.75" x14ac:dyDescent="0.25">
      <c r="A18" s="23"/>
      <c r="B18" s="18" t="s">
        <v>16</v>
      </c>
      <c r="C18" s="19" t="s">
        <v>6</v>
      </c>
      <c r="D18" s="24"/>
      <c r="E18" s="20">
        <f>'[1]Расчет объемов СО'!N34</f>
        <v>7905</v>
      </c>
      <c r="F18" s="24">
        <f t="shared" si="0"/>
        <v>7905</v>
      </c>
      <c r="G18" s="21"/>
      <c r="H18" s="21"/>
      <c r="I18" s="21"/>
      <c r="J18" s="22"/>
    </row>
    <row r="19" spans="1:10" ht="15.75" x14ac:dyDescent="0.25">
      <c r="A19" s="25"/>
      <c r="B19" s="26" t="s">
        <v>17</v>
      </c>
      <c r="C19" s="27" t="s">
        <v>6</v>
      </c>
      <c r="D19" s="28"/>
      <c r="E19" s="28">
        <f>'[1]Расчет объемов СО'!N35</f>
        <v>3648</v>
      </c>
      <c r="F19" s="28">
        <f t="shared" si="0"/>
        <v>3648</v>
      </c>
      <c r="G19" s="29"/>
      <c r="H19" s="29"/>
      <c r="I19" s="29"/>
      <c r="J19" s="30"/>
    </row>
    <row r="20" spans="1:10" ht="47.25" x14ac:dyDescent="0.25">
      <c r="A20" s="6">
        <v>2</v>
      </c>
      <c r="B20" s="31" t="s">
        <v>41</v>
      </c>
      <c r="C20" s="32" t="s">
        <v>18</v>
      </c>
      <c r="D20" s="6">
        <f>[1]Лот!D18</f>
        <v>3</v>
      </c>
      <c r="E20" s="6">
        <f>[1]Лот!E18</f>
        <v>5</v>
      </c>
      <c r="F20" s="6">
        <f t="shared" si="0"/>
        <v>8</v>
      </c>
      <c r="G20" s="33"/>
      <c r="H20" s="33"/>
      <c r="I20" s="33"/>
      <c r="J20" s="34"/>
    </row>
    <row r="21" spans="1:10" ht="31.5" x14ac:dyDescent="0.25">
      <c r="A21" s="6">
        <v>3</v>
      </c>
      <c r="B21" s="31" t="s">
        <v>42</v>
      </c>
      <c r="C21" s="32" t="s">
        <v>18</v>
      </c>
      <c r="D21" s="6">
        <f>[1]Лот!D19</f>
        <v>25</v>
      </c>
      <c r="E21" s="6">
        <f>[1]Лот!E19</f>
        <v>30</v>
      </c>
      <c r="F21" s="6">
        <f t="shared" si="0"/>
        <v>55</v>
      </c>
      <c r="G21" s="33"/>
      <c r="H21" s="33"/>
      <c r="I21" s="33"/>
      <c r="J21" s="34"/>
    </row>
    <row r="22" spans="1:10" ht="31.5" x14ac:dyDescent="0.25">
      <c r="A22" s="6">
        <v>4</v>
      </c>
      <c r="B22" s="31" t="s">
        <v>43</v>
      </c>
      <c r="C22" s="32" t="s">
        <v>18</v>
      </c>
      <c r="D22" s="6">
        <f>[1]Лот!D20</f>
        <v>15</v>
      </c>
      <c r="E22" s="6">
        <f>[1]Лот!E20</f>
        <v>17</v>
      </c>
      <c r="F22" s="6">
        <f t="shared" si="0"/>
        <v>32</v>
      </c>
      <c r="G22" s="33"/>
      <c r="H22" s="33"/>
      <c r="I22" s="33"/>
      <c r="J22" s="34"/>
    </row>
    <row r="23" spans="1:10" ht="63" x14ac:dyDescent="0.25">
      <c r="A23" s="6">
        <v>5</v>
      </c>
      <c r="B23" s="31" t="s">
        <v>44</v>
      </c>
      <c r="C23" s="32" t="s">
        <v>18</v>
      </c>
      <c r="D23" s="6">
        <f>[1]Лот!D21</f>
        <v>2</v>
      </c>
      <c r="E23" s="6">
        <f>[1]Лот!E21</f>
        <v>3</v>
      </c>
      <c r="F23" s="6">
        <f t="shared" si="0"/>
        <v>5</v>
      </c>
      <c r="G23" s="33"/>
      <c r="H23" s="33"/>
      <c r="I23" s="33"/>
      <c r="J23" s="34"/>
    </row>
    <row r="24" spans="1:10" ht="63" x14ac:dyDescent="0.25">
      <c r="A24" s="6">
        <v>6</v>
      </c>
      <c r="B24" s="31" t="s">
        <v>45</v>
      </c>
      <c r="C24" s="32" t="s">
        <v>18</v>
      </c>
      <c r="D24" s="6">
        <f>[1]Лот!D22</f>
        <v>2</v>
      </c>
      <c r="E24" s="6">
        <f>[1]Лот!E22</f>
        <v>3</v>
      </c>
      <c r="F24" s="6">
        <f t="shared" si="0"/>
        <v>5</v>
      </c>
      <c r="G24" s="33"/>
      <c r="H24" s="33"/>
      <c r="I24" s="33"/>
      <c r="J24" s="34"/>
    </row>
    <row r="25" spans="1:10" ht="63" x14ac:dyDescent="0.25">
      <c r="A25" s="6">
        <v>7</v>
      </c>
      <c r="B25" s="31" t="s">
        <v>46</v>
      </c>
      <c r="C25" s="32" t="s">
        <v>18</v>
      </c>
      <c r="D25" s="6">
        <f>[1]Лот!D23</f>
        <v>2</v>
      </c>
      <c r="E25" s="6">
        <f>[1]Лот!E23</f>
        <v>3</v>
      </c>
      <c r="F25" s="6">
        <f t="shared" si="0"/>
        <v>5</v>
      </c>
      <c r="G25" s="33"/>
      <c r="H25" s="33"/>
      <c r="I25" s="33"/>
      <c r="J25" s="34"/>
    </row>
    <row r="26" spans="1:10" ht="47.25" x14ac:dyDescent="0.25">
      <c r="A26" s="6">
        <v>8</v>
      </c>
      <c r="B26" s="31" t="s">
        <v>47</v>
      </c>
      <c r="C26" s="32" t="s">
        <v>18</v>
      </c>
      <c r="D26" s="6">
        <f>[1]Лот!D24</f>
        <v>2</v>
      </c>
      <c r="E26" s="6">
        <f>[1]Лот!E24</f>
        <v>3</v>
      </c>
      <c r="F26" s="6">
        <f t="shared" si="0"/>
        <v>5</v>
      </c>
      <c r="G26" s="33"/>
      <c r="H26" s="33"/>
      <c r="I26" s="33"/>
      <c r="J26" s="34"/>
    </row>
    <row r="27" spans="1:10" ht="31.5" x14ac:dyDescent="0.25">
      <c r="A27" s="6">
        <v>9</v>
      </c>
      <c r="B27" s="31" t="s">
        <v>19</v>
      </c>
      <c r="C27" s="32" t="s">
        <v>18</v>
      </c>
      <c r="D27" s="6">
        <f>[1]Лот!D25</f>
        <v>3</v>
      </c>
      <c r="E27" s="6">
        <f>[1]Лот!E25</f>
        <v>5</v>
      </c>
      <c r="F27" s="35">
        <f t="shared" si="0"/>
        <v>8</v>
      </c>
      <c r="G27" s="36"/>
      <c r="H27" s="36"/>
      <c r="I27" s="36"/>
      <c r="J27" s="34"/>
    </row>
    <row r="28" spans="1:10" ht="15.75" x14ac:dyDescent="0.25">
      <c r="A28" s="6">
        <v>10</v>
      </c>
      <c r="B28" s="31" t="s">
        <v>20</v>
      </c>
      <c r="C28" s="32" t="s">
        <v>18</v>
      </c>
      <c r="D28" s="6">
        <f>[1]Лот!D26</f>
        <v>5</v>
      </c>
      <c r="E28" s="6">
        <f>[1]Лот!E26</f>
        <v>7</v>
      </c>
      <c r="F28" s="35">
        <f t="shared" si="0"/>
        <v>12</v>
      </c>
      <c r="G28" s="36"/>
      <c r="H28" s="36"/>
      <c r="I28" s="36"/>
      <c r="J28" s="34"/>
    </row>
    <row r="29" spans="1:10" ht="15.75" x14ac:dyDescent="0.25">
      <c r="A29" s="6">
        <v>11</v>
      </c>
      <c r="B29" s="31" t="s">
        <v>21</v>
      </c>
      <c r="C29" s="32" t="s">
        <v>18</v>
      </c>
      <c r="D29" s="6">
        <f>[1]Лот!D27</f>
        <v>3</v>
      </c>
      <c r="E29" s="6">
        <f>[1]Лот!E27</f>
        <v>5</v>
      </c>
      <c r="F29" s="35">
        <f t="shared" si="0"/>
        <v>8</v>
      </c>
      <c r="G29" s="36"/>
      <c r="H29" s="36"/>
      <c r="I29" s="36"/>
      <c r="J29" s="34"/>
    </row>
    <row r="30" spans="1:10" ht="15.75" x14ac:dyDescent="0.25">
      <c r="A30" s="6">
        <v>12</v>
      </c>
      <c r="B30" s="31" t="s">
        <v>22</v>
      </c>
      <c r="C30" s="32" t="s">
        <v>18</v>
      </c>
      <c r="D30" s="6">
        <f>[1]Лот!D28</f>
        <v>2</v>
      </c>
      <c r="E30" s="6">
        <f>[1]Лот!E28</f>
        <v>3</v>
      </c>
      <c r="F30" s="35">
        <f t="shared" si="0"/>
        <v>5</v>
      </c>
      <c r="G30" s="36"/>
      <c r="H30" s="36"/>
      <c r="I30" s="36"/>
      <c r="J30" s="34"/>
    </row>
    <row r="31" spans="1:10" ht="15.75" x14ac:dyDescent="0.25">
      <c r="A31" s="6">
        <v>13</v>
      </c>
      <c r="B31" s="31" t="s">
        <v>23</v>
      </c>
      <c r="C31" s="32" t="s">
        <v>18</v>
      </c>
      <c r="D31" s="6">
        <f>[1]Лот!D29</f>
        <v>2</v>
      </c>
      <c r="E31" s="6">
        <f>[1]Лот!E29</f>
        <v>3</v>
      </c>
      <c r="F31" s="35">
        <f t="shared" si="0"/>
        <v>5</v>
      </c>
      <c r="G31" s="36"/>
      <c r="H31" s="36"/>
      <c r="I31" s="36"/>
      <c r="J31" s="34"/>
    </row>
    <row r="32" spans="1:10" ht="15.75" x14ac:dyDescent="0.25">
      <c r="A32" s="6">
        <v>14</v>
      </c>
      <c r="B32" s="31" t="s">
        <v>24</v>
      </c>
      <c r="C32" s="32" t="s">
        <v>18</v>
      </c>
      <c r="D32" s="6">
        <f>[1]Лот!D30</f>
        <v>2</v>
      </c>
      <c r="E32" s="6">
        <f>[1]Лот!E30</f>
        <v>3</v>
      </c>
      <c r="F32" s="35">
        <f t="shared" si="0"/>
        <v>5</v>
      </c>
      <c r="G32" s="36"/>
      <c r="H32" s="36"/>
      <c r="I32" s="36"/>
      <c r="J32" s="34"/>
    </row>
    <row r="33" spans="1:10" ht="15.75" x14ac:dyDescent="0.25">
      <c r="A33" s="53" t="s">
        <v>25</v>
      </c>
      <c r="B33" s="54"/>
      <c r="C33" s="54"/>
      <c r="D33" s="54"/>
      <c r="E33" s="54"/>
      <c r="F33" s="54"/>
      <c r="G33" s="55"/>
      <c r="H33" s="37"/>
      <c r="I33" s="37"/>
      <c r="J33" s="38"/>
    </row>
    <row r="34" spans="1:10" ht="15.75" x14ac:dyDescent="0.25">
      <c r="A34" s="53" t="s">
        <v>26</v>
      </c>
      <c r="B34" s="54"/>
      <c r="C34" s="54"/>
      <c r="D34" s="54"/>
      <c r="E34" s="54"/>
      <c r="F34" s="54"/>
      <c r="G34" s="55"/>
      <c r="H34" s="37"/>
      <c r="I34" s="37"/>
      <c r="J34" s="38"/>
    </row>
    <row r="35" spans="1:10" ht="15.75" x14ac:dyDescent="0.25">
      <c r="A35" s="39" t="s">
        <v>27</v>
      </c>
      <c r="B35" s="39"/>
      <c r="C35" s="39"/>
      <c r="D35" s="39"/>
      <c r="E35" s="39"/>
      <c r="F35" s="39"/>
      <c r="G35" s="39"/>
      <c r="H35" s="39"/>
      <c r="I35" s="39"/>
      <c r="J35" s="40"/>
    </row>
    <row r="36" spans="1:10" x14ac:dyDescent="0.25">
      <c r="A36" s="41"/>
      <c r="B36" s="41"/>
      <c r="C36" s="41"/>
      <c r="D36" s="41"/>
      <c r="E36" s="41"/>
      <c r="F36" s="41"/>
      <c r="G36" s="41"/>
      <c r="H36" s="41"/>
      <c r="I36" s="41"/>
      <c r="J36" s="41"/>
    </row>
    <row r="37" spans="1:10" ht="15" customHeight="1" x14ac:dyDescent="0.25">
      <c r="A37" s="56"/>
      <c r="B37" s="56"/>
      <c r="C37" s="56"/>
      <c r="D37" s="56"/>
      <c r="E37" s="56"/>
      <c r="F37" s="56"/>
      <c r="G37" s="56"/>
      <c r="H37" s="56"/>
      <c r="I37" s="56"/>
      <c r="J37" s="56"/>
    </row>
    <row r="38" spans="1:10" x14ac:dyDescent="0.25">
      <c r="A38" s="42"/>
      <c r="B38" s="42"/>
      <c r="C38" s="42"/>
      <c r="D38" s="42"/>
      <c r="E38" s="42"/>
      <c r="F38" s="42"/>
      <c r="G38" s="42"/>
      <c r="H38" s="42"/>
      <c r="I38" s="42"/>
      <c r="J38" s="42"/>
    </row>
    <row r="39" spans="1:10" x14ac:dyDescent="0.25">
      <c r="A39" s="43" t="s">
        <v>28</v>
      </c>
      <c r="B39" s="42"/>
      <c r="C39" s="42"/>
      <c r="D39" s="42"/>
      <c r="E39" s="42"/>
      <c r="F39" s="42"/>
      <c r="G39" s="42"/>
      <c r="H39" s="42"/>
      <c r="I39" s="42"/>
      <c r="J39" s="42"/>
    </row>
    <row r="40" spans="1:10" x14ac:dyDescent="0.25">
      <c r="A40" s="43" t="s">
        <v>29</v>
      </c>
      <c r="B40" s="42"/>
      <c r="C40" s="42"/>
      <c r="D40" s="42"/>
      <c r="E40" s="42"/>
      <c r="F40" s="42"/>
      <c r="G40" s="42"/>
      <c r="H40" s="42"/>
      <c r="I40" s="42"/>
      <c r="J40" s="42"/>
    </row>
    <row r="41" spans="1:10" x14ac:dyDescent="0.25">
      <c r="A41" s="43"/>
      <c r="B41" s="42"/>
      <c r="C41" s="42"/>
      <c r="D41" s="42"/>
      <c r="E41" s="42"/>
      <c r="F41" s="42"/>
      <c r="G41" s="42"/>
      <c r="H41" s="42"/>
      <c r="I41" s="42"/>
      <c r="J41" s="42"/>
    </row>
    <row r="42" spans="1:10" x14ac:dyDescent="0.25">
      <c r="A42" s="41"/>
      <c r="B42" s="41"/>
      <c r="C42" s="41"/>
      <c r="D42" s="41"/>
      <c r="E42" s="41"/>
      <c r="F42" s="41"/>
      <c r="G42" s="41"/>
      <c r="H42" s="41"/>
      <c r="I42" s="41"/>
      <c r="J42" s="41"/>
    </row>
    <row r="43" spans="1:10" x14ac:dyDescent="0.25">
      <c r="A43" s="44" t="s">
        <v>32</v>
      </c>
      <c r="B43" s="45"/>
      <c r="C43" s="46" t="s">
        <v>48</v>
      </c>
      <c r="D43" s="46"/>
      <c r="E43" s="46"/>
      <c r="F43" s="46"/>
      <c r="G43" s="46"/>
      <c r="H43" s="46"/>
      <c r="I43" s="46"/>
      <c r="J43" s="45"/>
    </row>
    <row r="44" spans="1:10" x14ac:dyDescent="0.25">
      <c r="A44" s="47"/>
      <c r="B44" s="48"/>
      <c r="C44" s="49"/>
      <c r="D44" s="49"/>
      <c r="E44" s="49"/>
      <c r="F44" s="49"/>
      <c r="G44" s="49"/>
      <c r="H44" s="49"/>
      <c r="I44" s="49"/>
      <c r="J44" s="48"/>
    </row>
    <row r="45" spans="1:10" x14ac:dyDescent="0.25">
      <c r="A45" s="50"/>
      <c r="B45" s="51"/>
      <c r="C45" s="52"/>
      <c r="D45" s="52"/>
      <c r="E45" s="52"/>
      <c r="F45" s="52"/>
      <c r="G45" s="52"/>
      <c r="H45" s="52"/>
      <c r="I45" s="52"/>
      <c r="J45" s="51"/>
    </row>
    <row r="46" spans="1:10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</row>
    <row r="49" spans="1:4" x14ac:dyDescent="0.25">
      <c r="A49" s="4"/>
      <c r="B49" s="4" t="s">
        <v>33</v>
      </c>
      <c r="C49" s="4"/>
      <c r="D49" s="4"/>
    </row>
    <row r="52" spans="1:4" x14ac:dyDescent="0.25">
      <c r="A52" s="4"/>
      <c r="B52" s="4" t="s">
        <v>34</v>
      </c>
      <c r="C52" s="4"/>
      <c r="D52" s="4"/>
    </row>
  </sheetData>
  <mergeCells count="3">
    <mergeCell ref="A33:G33"/>
    <mergeCell ref="A34:G34"/>
    <mergeCell ref="A37:J37"/>
  </mergeCells>
  <pageMargins left="0.31496062992125984" right="0.11811023622047245" top="0.35433070866141736" bottom="0.15748031496062992" header="0.31496062992125984" footer="0.31496062992125984"/>
  <pageSetup paperSize="9" scale="85" orientation="landscape" r:id="rId1"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2014-08-28T05:02:35Z</dcterms:modified>
</cp:coreProperties>
</file>