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0" windowWidth="19440" windowHeight="11835" activeTab="4"/>
  </bookViews>
  <sheets>
    <sheet name="свод 2016" sheetId="4" r:id="rId1"/>
    <sheet name="ЗУБ" sheetId="18" r:id="rId2"/>
    <sheet name="З-Асом" sheetId="19" r:id="rId3"/>
    <sheet name="Аган" sheetId="20" r:id="rId4"/>
    <sheet name="Вата" sheetId="17" r:id="rId5"/>
  </sheets>
  <definedNames>
    <definedName name="_3000_ЭУК" localSheetId="3">#REF!</definedName>
    <definedName name="_3000_ЭУК" localSheetId="4">#REF!</definedName>
    <definedName name="_3000_ЭУК" localSheetId="2">#REF!</definedName>
    <definedName name="_3000_ЭУК" localSheetId="1">#REF!</definedName>
    <definedName name="_3000_ЭУК">#REF!</definedName>
    <definedName name="_xlnm._FilterDatabase" localSheetId="3" hidden="1">Аган!$B$1:$B$47</definedName>
    <definedName name="_xlnm._FilterDatabase" localSheetId="4" hidden="1">Вата!$B$1:$B$94</definedName>
    <definedName name="_xlnm._FilterDatabase" localSheetId="2" hidden="1">'З-Асом'!$B$2:$B$47</definedName>
    <definedName name="_xlnm._FilterDatabase" localSheetId="1" hidden="1">ЗУБ!$B$2:$B$50</definedName>
    <definedName name="Excel_BuiltIn_Print_Area_10" localSheetId="3">Аган!$A$2:$K$6</definedName>
    <definedName name="Excel_BuiltIn_Print_Area_10" localSheetId="4">Вата!$A$2:$J$7</definedName>
    <definedName name="Excel_BuiltIn_Print_Area_10" localSheetId="2">'З-Асом'!$A$2:$K$6</definedName>
    <definedName name="Excel_BuiltIn_Print_Area_10" localSheetId="1">ЗУБ!$A$2:$K$6</definedName>
    <definedName name="Excel_BuiltIn_Print_Area_10" localSheetId="0">#REF!</definedName>
    <definedName name="Excel_BuiltIn_Print_Area_10">#REF!</definedName>
    <definedName name="Z_B3BC0D26_06AC_4738_8FC0_D28697980544_.wvu.PrintArea" localSheetId="3" hidden="1">Аган!$A$1:$O$47</definedName>
    <definedName name="Z_B3BC0D26_06AC_4738_8FC0_D28697980544_.wvu.PrintArea" localSheetId="4" hidden="1">Вата!$A$1:$U$94</definedName>
    <definedName name="Z_B3BC0D26_06AC_4738_8FC0_D28697980544_.wvu.PrintArea" localSheetId="2" hidden="1">'З-Асом'!$A$2:$O$47</definedName>
    <definedName name="Z_B3BC0D26_06AC_4738_8FC0_D28697980544_.wvu.PrintArea" localSheetId="1" hidden="1">ЗУБ!$A$2:$O$50</definedName>
    <definedName name="Z_B3BC0D26_06AC_4738_8FC0_D28697980544_.wvu.Rows" localSheetId="3" hidden="1">Аган!#REF!</definedName>
    <definedName name="Z_B3BC0D26_06AC_4738_8FC0_D28697980544_.wvu.Rows" localSheetId="4" hidden="1">Вата!#REF!</definedName>
    <definedName name="Z_B3BC0D26_06AC_4738_8FC0_D28697980544_.wvu.Rows" localSheetId="2" hidden="1">'З-Асом'!#REF!</definedName>
    <definedName name="Z_B3BC0D26_06AC_4738_8FC0_D28697980544_.wvu.Rows" localSheetId="1" hidden="1">ЗУБ!#REF!</definedName>
    <definedName name="ВАТИНСКОЕ__куст_№_251" localSheetId="3">#REF!</definedName>
    <definedName name="ВАТИНСКОЕ__куст_№_251" localSheetId="4">#REF!</definedName>
    <definedName name="ВАТИНСКОЕ__куст_№_251" localSheetId="2">#REF!</definedName>
    <definedName name="ВАТИНСКОЕ__куст_№_251" localSheetId="1">#REF!</definedName>
    <definedName name="ВАТИНСКОЕ__куст_№_251" localSheetId="0">#REF!</definedName>
    <definedName name="ВАТИНСКОЕ__куст_№_251">#REF!</definedName>
    <definedName name="_xlnm.Print_Area" localSheetId="3">Аган!$A$1:$K$52</definedName>
    <definedName name="_xlnm.Print_Area" localSheetId="4">Вата!$A$1:$Q$98</definedName>
    <definedName name="_xlnm.Print_Area" localSheetId="2">'З-Асом'!$A$1:$K$53</definedName>
    <definedName name="_xlnm.Print_Area" localSheetId="1">ЗУБ!$A$1:$K$49</definedName>
    <definedName name="_xlnm.Print_Area" localSheetId="0">'свод 2016'!$A$1:$Y$14</definedName>
  </definedNames>
  <calcPr calcId="145621"/>
</workbook>
</file>

<file path=xl/calcChain.xml><?xml version="1.0" encoding="utf-8"?>
<calcChain xmlns="http://schemas.openxmlformats.org/spreadsheetml/2006/main">
  <c r="M32" i="17" l="1"/>
  <c r="M33" i="17"/>
  <c r="M31" i="17"/>
  <c r="M29" i="17"/>
  <c r="M27" i="17"/>
  <c r="K30" i="17"/>
  <c r="K34" i="17" s="1"/>
  <c r="F32" i="17"/>
  <c r="F33" i="17"/>
  <c r="F31" i="17"/>
  <c r="F29" i="17"/>
  <c r="F27" i="17"/>
  <c r="D28" i="17"/>
  <c r="D26" i="17"/>
  <c r="G30" i="20"/>
  <c r="G31" i="20"/>
  <c r="G29" i="20"/>
  <c r="G27" i="20"/>
  <c r="G25" i="20"/>
  <c r="E28" i="20"/>
  <c r="E26" i="20"/>
  <c r="E24" i="20"/>
  <c r="G30" i="19"/>
  <c r="G31" i="19"/>
  <c r="G29" i="19"/>
  <c r="G27" i="19"/>
  <c r="G25" i="19"/>
  <c r="E28" i="19"/>
  <c r="E26" i="19"/>
  <c r="E24" i="19"/>
  <c r="E28" i="18"/>
  <c r="E26" i="18"/>
  <c r="E24" i="18"/>
  <c r="G30" i="18"/>
  <c r="G31" i="18"/>
  <c r="G29" i="18"/>
  <c r="G27" i="18"/>
  <c r="G25" i="18"/>
  <c r="G24" i="18" s="1"/>
  <c r="E32" i="20" l="1"/>
  <c r="E32" i="19"/>
  <c r="E32" i="18"/>
  <c r="D34" i="17"/>
  <c r="T9" i="4" l="1"/>
  <c r="S9" i="4"/>
  <c r="P9" i="4"/>
  <c r="P10" i="4" s="1"/>
  <c r="Q10" i="4"/>
  <c r="O10" i="4"/>
  <c r="N10" i="4"/>
  <c r="H10" i="4"/>
  <c r="G10" i="4"/>
  <c r="F10" i="4"/>
  <c r="M9" i="4"/>
  <c r="T8" i="4"/>
  <c r="S8" i="4"/>
  <c r="S6" i="4"/>
  <c r="T7" i="4"/>
  <c r="S7" i="4"/>
  <c r="K7" i="4"/>
  <c r="K10" i="4" s="1"/>
  <c r="T6" i="4"/>
  <c r="R8" i="4"/>
  <c r="R9" i="4" l="1"/>
  <c r="R10" i="4" s="1"/>
  <c r="F21" i="20" l="1"/>
  <c r="F20" i="20"/>
  <c r="J20" i="20" s="1"/>
  <c r="E18" i="20"/>
  <c r="E22" i="20" s="1"/>
  <c r="E16" i="20"/>
  <c r="F14" i="20"/>
  <c r="L8" i="4" s="1"/>
  <c r="F21" i="19"/>
  <c r="F20" i="19"/>
  <c r="E18" i="19"/>
  <c r="E22" i="19" s="1"/>
  <c r="E16" i="19"/>
  <c r="F14" i="19"/>
  <c r="F21" i="18"/>
  <c r="H21" i="18" s="1"/>
  <c r="F20" i="18"/>
  <c r="J20" i="18" s="1"/>
  <c r="E18" i="18"/>
  <c r="E16" i="18"/>
  <c r="F14" i="18"/>
  <c r="L6" i="4" s="1"/>
  <c r="L10" i="4" l="1"/>
  <c r="J21" i="20"/>
  <c r="H21" i="20"/>
  <c r="H20" i="19"/>
  <c r="H21" i="19"/>
  <c r="J20" i="19"/>
  <c r="F16" i="18"/>
  <c r="J21" i="18"/>
  <c r="K21" i="18" s="1"/>
  <c r="F18" i="18"/>
  <c r="E6" i="4" s="1"/>
  <c r="G24" i="20"/>
  <c r="G24" i="19"/>
  <c r="G26" i="20"/>
  <c r="E22" i="18"/>
  <c r="F22" i="18" s="1"/>
  <c r="J22" i="18" s="1"/>
  <c r="G28" i="19"/>
  <c r="G26" i="19"/>
  <c r="F18" i="20"/>
  <c r="E8" i="4" s="1"/>
  <c r="F16" i="20"/>
  <c r="F18" i="19"/>
  <c r="E7" i="4" s="1"/>
  <c r="F16" i="19"/>
  <c r="G28" i="20"/>
  <c r="G26" i="18"/>
  <c r="G32" i="18" s="1"/>
  <c r="G28" i="18"/>
  <c r="F22" i="20"/>
  <c r="J22" i="20" s="1"/>
  <c r="H20" i="20"/>
  <c r="K20" i="20" s="1"/>
  <c r="J21" i="19"/>
  <c r="K21" i="19" s="1"/>
  <c r="F22" i="19"/>
  <c r="J22" i="19" s="1"/>
  <c r="H20" i="18"/>
  <c r="K20" i="18" s="1"/>
  <c r="E16" i="17"/>
  <c r="J10" i="4"/>
  <c r="L16" i="17"/>
  <c r="L46" i="17"/>
  <c r="L45" i="17"/>
  <c r="L39" i="17"/>
  <c r="L23" i="17"/>
  <c r="L22" i="17"/>
  <c r="M78" i="17"/>
  <c r="F78" i="17"/>
  <c r="M77" i="17"/>
  <c r="F77" i="17"/>
  <c r="M76" i="17"/>
  <c r="F76" i="17"/>
  <c r="M75" i="17"/>
  <c r="F75" i="17"/>
  <c r="M74" i="17"/>
  <c r="F74" i="17"/>
  <c r="M73" i="17"/>
  <c r="F73" i="17"/>
  <c r="M72" i="17"/>
  <c r="F72" i="17"/>
  <c r="M71" i="17"/>
  <c r="F71" i="17"/>
  <c r="M70" i="17"/>
  <c r="F70" i="17"/>
  <c r="M69" i="17"/>
  <c r="F69" i="17"/>
  <c r="M68" i="17"/>
  <c r="F68" i="17"/>
  <c r="M67" i="17"/>
  <c r="F67" i="17"/>
  <c r="M66" i="17"/>
  <c r="F66" i="17"/>
  <c r="M65" i="17"/>
  <c r="F65" i="17"/>
  <c r="M64" i="17"/>
  <c r="F64" i="17"/>
  <c r="M63" i="17"/>
  <c r="F63" i="17"/>
  <c r="M61" i="17"/>
  <c r="F61" i="17"/>
  <c r="M60" i="17"/>
  <c r="F60" i="17"/>
  <c r="M59" i="17"/>
  <c r="F59" i="17"/>
  <c r="M58" i="17"/>
  <c r="F58" i="17"/>
  <c r="M57" i="17"/>
  <c r="F57" i="17"/>
  <c r="M56" i="17"/>
  <c r="F56" i="17"/>
  <c r="M55" i="17"/>
  <c r="F55" i="17"/>
  <c r="M54" i="17"/>
  <c r="F54" i="17"/>
  <c r="M53" i="17"/>
  <c r="F53" i="17"/>
  <c r="M51" i="17"/>
  <c r="F51" i="17"/>
  <c r="M50" i="17"/>
  <c r="F50" i="17"/>
  <c r="E46" i="17"/>
  <c r="I46" i="17" s="1"/>
  <c r="E45" i="17"/>
  <c r="G45" i="17" s="1"/>
  <c r="K43" i="17"/>
  <c r="K47" i="17" s="1"/>
  <c r="D43" i="17"/>
  <c r="D47" i="17" s="1"/>
  <c r="K41" i="17"/>
  <c r="D41" i="17"/>
  <c r="E39" i="17"/>
  <c r="M26" i="17"/>
  <c r="E23" i="17"/>
  <c r="E22" i="17"/>
  <c r="K20" i="17"/>
  <c r="K24" i="17" s="1"/>
  <c r="D20" i="17"/>
  <c r="D24" i="17" s="1"/>
  <c r="K18" i="17"/>
  <c r="I10" i="4"/>
  <c r="D18" i="17"/>
  <c r="K21" i="20" l="1"/>
  <c r="K20" i="19"/>
  <c r="M62" i="17"/>
  <c r="J18" i="20"/>
  <c r="F52" i="17"/>
  <c r="F49" i="17"/>
  <c r="M52" i="17"/>
  <c r="L41" i="17"/>
  <c r="M49" i="17"/>
  <c r="G46" i="17"/>
  <c r="F62" i="17"/>
  <c r="G23" i="17"/>
  <c r="M8" i="4"/>
  <c r="M28" i="17"/>
  <c r="J18" i="19"/>
  <c r="J18" i="18"/>
  <c r="F30" i="17"/>
  <c r="G32" i="19"/>
  <c r="V7" i="4" s="1"/>
  <c r="G32" i="20"/>
  <c r="V8" i="4" s="1"/>
  <c r="F26" i="17"/>
  <c r="V6" i="4"/>
  <c r="M30" i="17"/>
  <c r="E18" i="17"/>
  <c r="F28" i="17"/>
  <c r="L24" i="17"/>
  <c r="H22" i="20"/>
  <c r="K22" i="20" s="1"/>
  <c r="H22" i="19"/>
  <c r="K22" i="19" s="1"/>
  <c r="H22" i="18"/>
  <c r="K22" i="18" s="1"/>
  <c r="L18" i="17"/>
  <c r="L47" i="17"/>
  <c r="L43" i="17"/>
  <c r="L20" i="17"/>
  <c r="E41" i="17"/>
  <c r="E24" i="17"/>
  <c r="E47" i="17"/>
  <c r="E43" i="17"/>
  <c r="I45" i="17"/>
  <c r="G22" i="17"/>
  <c r="I23" i="17"/>
  <c r="J23" i="17" s="1"/>
  <c r="E20" i="17"/>
  <c r="I22" i="17"/>
  <c r="J22" i="17" l="1"/>
  <c r="M79" i="17"/>
  <c r="J46" i="17"/>
  <c r="F79" i="17"/>
  <c r="N23" i="17"/>
  <c r="M34" i="17"/>
  <c r="X9" i="4" s="1"/>
  <c r="X10" i="4" s="1"/>
  <c r="F34" i="17"/>
  <c r="V9" i="4" s="1"/>
  <c r="V10" i="4" s="1"/>
  <c r="E9" i="4"/>
  <c r="E10" i="4" s="1"/>
  <c r="N24" i="17"/>
  <c r="P24" i="17"/>
  <c r="H18" i="20"/>
  <c r="K18" i="20" s="1"/>
  <c r="H18" i="19"/>
  <c r="K18" i="19" s="1"/>
  <c r="H18" i="18"/>
  <c r="K18" i="18" s="1"/>
  <c r="I24" i="17"/>
  <c r="G24" i="17"/>
  <c r="G20" i="17" s="1"/>
  <c r="G47" i="17"/>
  <c r="G43" i="17" s="1"/>
  <c r="I47" i="17"/>
  <c r="I43" i="17" s="1"/>
  <c r="J45" i="17"/>
  <c r="R6" i="4"/>
  <c r="Q24" i="17" l="1"/>
  <c r="I20" i="17"/>
  <c r="J20" i="17" s="1"/>
  <c r="U9" i="4" s="1"/>
  <c r="J24" i="17"/>
  <c r="P46" i="17"/>
  <c r="N46" i="17"/>
  <c r="P23" i="17"/>
  <c r="Q23" i="17" s="1"/>
  <c r="J43" i="17"/>
  <c r="G33" i="20"/>
  <c r="G34" i="20" s="1"/>
  <c r="U8" i="4"/>
  <c r="Y8" i="4" s="1"/>
  <c r="U7" i="4"/>
  <c r="Y7" i="4" s="1"/>
  <c r="G33" i="18"/>
  <c r="G34" i="18" s="1"/>
  <c r="U6" i="4"/>
  <c r="P45" i="17"/>
  <c r="N45" i="17"/>
  <c r="J47" i="17"/>
  <c r="P22" i="17"/>
  <c r="N22" i="17"/>
  <c r="N20" i="17" s="1"/>
  <c r="R7" i="4"/>
  <c r="Q22" i="17" l="1"/>
  <c r="Q46" i="17"/>
  <c r="F80" i="17"/>
  <c r="U10" i="4"/>
  <c r="G33" i="19"/>
  <c r="G34" i="19" s="1"/>
  <c r="P20" i="17"/>
  <c r="Q20" i="17" s="1"/>
  <c r="Q45" i="17"/>
  <c r="P47" i="17"/>
  <c r="N47" i="17"/>
  <c r="N43" i="17" s="1"/>
  <c r="F35" i="17"/>
  <c r="Q47" i="17" l="1"/>
  <c r="P43" i="17"/>
  <c r="Q43" i="17" s="1"/>
  <c r="M80" i="17" s="1"/>
  <c r="Y6" i="4" l="1"/>
  <c r="W9" i="4"/>
  <c r="M35" i="17"/>
  <c r="M81" i="17" s="1"/>
  <c r="W10" i="4" l="1"/>
  <c r="Y9" i="4"/>
  <c r="Y10" i="4" s="1"/>
  <c r="M7" i="4"/>
  <c r="M6" i="4" l="1"/>
  <c r="M10" i="4" s="1"/>
</calcChain>
</file>

<file path=xl/sharedStrings.xml><?xml version="1.0" encoding="utf-8"?>
<sst xmlns="http://schemas.openxmlformats.org/spreadsheetml/2006/main" count="429" uniqueCount="168">
  <si>
    <t>ОАО "Славнефть-Мегионнефтегаз"</t>
  </si>
  <si>
    <r>
      <t>Раздел:</t>
    </r>
    <r>
      <rPr>
        <b/>
        <sz val="18"/>
        <rFont val="Times New Roman Cyr"/>
        <family val="1"/>
        <charset val="204"/>
      </rPr>
      <t xml:space="preserve"> "Бурение и ЗБС"</t>
    </r>
  </si>
  <si>
    <r>
      <t xml:space="preserve">Тип сделки: </t>
    </r>
    <r>
      <rPr>
        <b/>
        <sz val="18"/>
        <rFont val="Times New Roman Cyr"/>
        <family val="1"/>
        <charset val="204"/>
      </rPr>
      <t>"Бурение скважин по суточной ставке и ВМР"</t>
    </r>
  </si>
  <si>
    <t>территория производства работ (месторождение или нефтепромысел)</t>
  </si>
  <si>
    <t xml:space="preserve"> № п/п</t>
  </si>
  <si>
    <t>Номенклатура</t>
  </si>
  <si>
    <t>Пласты</t>
  </si>
  <si>
    <t xml:space="preserve">Ю </t>
  </si>
  <si>
    <t>Всего</t>
  </si>
  <si>
    <t>ИТОГО  (руб без НДС)</t>
  </si>
  <si>
    <t>1</t>
  </si>
  <si>
    <t>Конструкция скважин</t>
  </si>
  <si>
    <t>Стоимость бурения всего (руб без НДС)</t>
  </si>
  <si>
    <t>Количество скв.</t>
  </si>
  <si>
    <t>Суточная ставка бурения</t>
  </si>
  <si>
    <t>Всего стоимость бурения</t>
  </si>
  <si>
    <t>Сут.ставка вывоза бурового шлама</t>
  </si>
  <si>
    <t>Всего стоимость вывоза шлама</t>
  </si>
  <si>
    <t>Сред. проходка по скважине, (м)</t>
  </si>
  <si>
    <t>Проходка всего, (м)</t>
  </si>
  <si>
    <t>Продолжитель.  бурения 1 скв (сут).</t>
  </si>
  <si>
    <t>Продолжитель.  бурения всего (сут).</t>
  </si>
  <si>
    <t>-</t>
  </si>
  <si>
    <t>в том числе</t>
  </si>
  <si>
    <t>СВП</t>
  </si>
  <si>
    <t>2</t>
  </si>
  <si>
    <t>Вышкомонтажные работы:</t>
  </si>
  <si>
    <t>Продолжительность</t>
  </si>
  <si>
    <t>Стоимость 1 операции ВМР</t>
  </si>
  <si>
    <t>Стоимость ВМР всего</t>
  </si>
  <si>
    <t>2.1.Транспортировка БУ</t>
  </si>
  <si>
    <t>2.2. Монтаж БУ</t>
  </si>
  <si>
    <t>до 35 суток</t>
  </si>
  <si>
    <t>Монтаж БУ</t>
  </si>
  <si>
    <t>ПНР</t>
  </si>
  <si>
    <t>Бурение водяного колодца</t>
  </si>
  <si>
    <t>Монтаж основания под ДЭС</t>
  </si>
  <si>
    <t>Монтаж БДЕ</t>
  </si>
  <si>
    <t>Монтаж ПВО</t>
  </si>
  <si>
    <t>Утепление БУ</t>
  </si>
  <si>
    <t>2.3. Демонтаж БУ</t>
  </si>
  <si>
    <t>до 12 суток</t>
  </si>
  <si>
    <t xml:space="preserve">Демонтаж БУ </t>
  </si>
  <si>
    <t>Демонтаж БДЕ</t>
  </si>
  <si>
    <t>Демонтаж ПВО</t>
  </si>
  <si>
    <t>Демонтаж основания под ДЭС</t>
  </si>
  <si>
    <t>Ликвидация водяного колодца</t>
  </si>
  <si>
    <t>2.4. Стаскивание БУ</t>
  </si>
  <si>
    <t>до 24 часов</t>
  </si>
  <si>
    <t>2.5. Передвижка 5 м.</t>
  </si>
  <si>
    <t>до 8 часов</t>
  </si>
  <si>
    <t>2.6. Передвижка 9 м.</t>
  </si>
  <si>
    <t>до 12 часов</t>
  </si>
  <si>
    <t>2.7. Передвижка 13 м.</t>
  </si>
  <si>
    <t>до 14 часов</t>
  </si>
  <si>
    <t>2.8. Передвижка 15 м.</t>
  </si>
  <si>
    <t>до 16 часов</t>
  </si>
  <si>
    <t>2.9. Передвижка 18 м.</t>
  </si>
  <si>
    <t>до 18 часов</t>
  </si>
  <si>
    <t>2.10. Передвижка 22 м.</t>
  </si>
  <si>
    <t>до 20 часов</t>
  </si>
  <si>
    <t>2.11. Передвижка 25 м.</t>
  </si>
  <si>
    <t>Итого по ВМР:</t>
  </si>
  <si>
    <t xml:space="preserve">Примечание: В лоте обязательно заполняются все стоимости по всем месторождениям. В случае изменения производственной программы, будет применяться опцион в сторону увеличения, с учетом стоимостей указанных в лоте;
;                     </t>
  </si>
  <si>
    <t xml:space="preserve">            Стоимость вывоза бурового шлама указывается только на безамбарных кустах;                     </t>
  </si>
  <si>
    <t xml:space="preserve">                         Сроки бурения не включают в себя продолжительность на транспортировку, монтаж и демонтаж БУ</t>
  </si>
  <si>
    <t xml:space="preserve">                         В случае разного расстояния транспортировок БУ на кустовые площадки по лоту, стоимость каждой транспортировки в расчете лота указывается отдельно.</t>
  </si>
  <si>
    <t>Дополнительная информация:</t>
  </si>
  <si>
    <r>
      <t xml:space="preserve">Заказчик обеспечивает: </t>
    </r>
    <r>
      <rPr>
        <sz val="13"/>
        <rFont val="Arial Cyr"/>
        <charset val="204"/>
      </rPr>
      <t xml:space="preserve">комплексом сервисных услуг: долотным сопровождением; сопровождением ГЗД, телеметрией, растворным сопровождением (включая доставку химреагентов); цементированием; обсадной трубой; оснасткой (центраторы, башмаки  и пр.); комплексом ГИС, ГТИ. </t>
    </r>
  </si>
  <si>
    <r>
      <t xml:space="preserve">Буровой подрядчик: </t>
    </r>
    <r>
      <rPr>
        <sz val="13"/>
        <rFont val="Arial Cyr"/>
        <charset val="204"/>
      </rPr>
      <t>обеспечивает БУ,котельной, жилпоселком, бурильной трубой (в т.ч. трубой 89 мм-3800 м), УБТ (в т.ч.УБТ-121-120 м), ПВО + опрессовка, питанием работников, электроэнергией подрядные организации, привлеченные Заказчиком, сетками к  виброситам, 4-х ступенчатой системой очистки (предусматривает обвязку по безамбарной технологии); мобильной и электронной связью, вывоз отходов бурения на безамбарных кустах в места складирования, утилизации  указанные Заказчиком, сдачу  позиций скважин после бурения  в обустройство (освоение), спецтехникой,энергокомплексом, ГСМ для энергокомплекса, основанием под энергокомплекс, ёмкостью под ГСМ, топливной линией от ёмкости ГСМ до энергокомплекса (при отсутствии ВЛ), нефтью на технологические  и котельные нужды (с заключением агентского договора). В случае подключения к ВЛ выполнение ТУ на электроснабжение БУ.</t>
    </r>
  </si>
  <si>
    <r>
      <t xml:space="preserve">Транспортное обеспечение: </t>
    </r>
    <r>
      <rPr>
        <sz val="13"/>
        <rFont val="Arial Cyr"/>
        <charset val="204"/>
      </rPr>
      <t>завоз обсадной трубы от базы Заказчика (УМТС) до буровой – обязанности  Подрядчика. Предусмотреть завоз материалов, зап. частей и оборудования для бесперебойной работы. Авиаперевозки вахт на автономные месторождения –  обеспечивает Заказчик.</t>
    </r>
  </si>
  <si>
    <r>
      <t xml:space="preserve">Документация: </t>
    </r>
    <r>
      <rPr>
        <sz val="13"/>
        <rFont val="Arial Cyr"/>
        <family val="2"/>
        <charset val="204"/>
      </rPr>
      <t>Подрядчик формирует дело скважины, сдает и подписывает его в РГТИ, а также оформляет и подписывает в РГТИ Акт итоговой проверки, оформляет и полностью подписывает форму КС-234.</t>
    </r>
  </si>
  <si>
    <t>В процессе бурения скважины возможно изменение ее конструкции.</t>
  </si>
  <si>
    <t xml:space="preserve">Мобилизация ДЭС </t>
  </si>
  <si>
    <t xml:space="preserve">Монтаж ДЭС </t>
  </si>
  <si>
    <t xml:space="preserve">Демонтаж ДЭС </t>
  </si>
  <si>
    <t>Демобилизация ДЭС</t>
  </si>
  <si>
    <t>Суточная ставка (без энергокомплекса)</t>
  </si>
  <si>
    <t>Суточная ставка (с энергокомплексом)</t>
  </si>
  <si>
    <t>2 ств. гор.без пил.</t>
  </si>
  <si>
    <t>"Бурение по суточной ставке"</t>
  </si>
  <si>
    <t>№ п/п</t>
  </si>
  <si>
    <t>Подрядчик</t>
  </si>
  <si>
    <t>№ Лота</t>
  </si>
  <si>
    <t>Месторождение</t>
  </si>
  <si>
    <t>Сутки</t>
  </si>
  <si>
    <t>передвижки</t>
  </si>
  <si>
    <t>Стоимость суток , руб. без НДС</t>
  </si>
  <si>
    <t>Стоимость бурения, руб. без НДС</t>
  </si>
  <si>
    <t>Стоимость ВМР, руб. без НДС</t>
  </si>
  <si>
    <t>Стоимость по лоту, руб. без НДС</t>
  </si>
  <si>
    <t>5м</t>
  </si>
  <si>
    <t>18м</t>
  </si>
  <si>
    <t>Накл/Напр</t>
  </si>
  <si>
    <t>Водозаб.</t>
  </si>
  <si>
    <t>бурение</t>
  </si>
  <si>
    <t>вывоз шлама</t>
  </si>
  <si>
    <t xml:space="preserve">Транспортировка БУ </t>
  </si>
  <si>
    <t xml:space="preserve">Транспортировка бригадного хозяйства и бурильного инструмента </t>
  </si>
  <si>
    <t>2.12. Центровка ВЛБ БУ</t>
  </si>
  <si>
    <t>до 5 часов</t>
  </si>
  <si>
    <t>Ю</t>
  </si>
  <si>
    <t>гор.</t>
  </si>
  <si>
    <t>гор. без пилота</t>
  </si>
  <si>
    <t>Горизонт.</t>
  </si>
  <si>
    <t>гор. 
без пилота</t>
  </si>
  <si>
    <t>Месторождение Западно-Усть-Балыкское</t>
  </si>
  <si>
    <t>ВСЕГО ЛОТУ № 1-0-4</t>
  </si>
  <si>
    <t>Бурение скважин куста № 9 (БУ 2) по (безамбарной) технологии</t>
  </si>
  <si>
    <t>Западно-Усть-Балыкское</t>
  </si>
  <si>
    <t>Итого бурение с учетом вывоза шлама</t>
  </si>
  <si>
    <t>2016 год</t>
  </si>
  <si>
    <t>2017 год</t>
  </si>
  <si>
    <t>ВСЕГО кусту № 9 (БУ 2) на 2017 год</t>
  </si>
  <si>
    <t>Объём, начальная стоимость и номенклатура работ по лоту на 2016-2017г.г.</t>
  </si>
  <si>
    <t>Кол-во скважин зак. бурением в 2016 году</t>
  </si>
  <si>
    <t>Кол-во скважин зак. бурением в 2017 году</t>
  </si>
  <si>
    <t>ЛОТ № 1-0-1</t>
  </si>
  <si>
    <t>Объём, начальная стоимость и номенклатура работ по лоту на 2016 г.</t>
  </si>
  <si>
    <t>ВСЕГО ЛОТУ № 1-0-5</t>
  </si>
  <si>
    <t>Месторождение Западно-Асомкинское</t>
  </si>
  <si>
    <t>Месторождение Аганское</t>
  </si>
  <si>
    <t>ВСЕГО кусту № 103</t>
  </si>
  <si>
    <t>ВСЕГО кусту № 7</t>
  </si>
  <si>
    <t>ВСЕГО ЛОТУ № 1-0-2</t>
  </si>
  <si>
    <t>ВСЕГО ЛОТУ № 1-0-3</t>
  </si>
  <si>
    <t xml:space="preserve">ВСЕГО кусту № 156 </t>
  </si>
  <si>
    <t>Месторождение Ватинское</t>
  </si>
  <si>
    <t>Ориентировочный срок начала и окончания бурения скважин на кустовой площадке № 156: 26.12.2016 - 07.02.2017гг.</t>
  </si>
  <si>
    <t>Ориентировочный срок начала и окончания бурения скважин на кустовой площадке № 103: 27.10.2016 - 26.11.2016гг.</t>
  </si>
  <si>
    <t>Ориентировочный срок начала и окончания бурения скважин на кустовой площадке № 7: 12.08.2016 - 27.09.2016гг.</t>
  </si>
  <si>
    <t>Ориентировочный срок начала и окончания бурения скважин на кустовой площадке № 7: 15.06.2016 - 13.07.2016гг.</t>
  </si>
  <si>
    <t>Ориентировочный срок начала и окончания ВМР на кустовой площадке № 7: 28.07.2016г.-09.10.2016г.</t>
  </si>
  <si>
    <t>Ориентировочный срок начала и окончания ВМР на кустовой площадке № 103: 12.10.2016г.-08.12.2016г.</t>
  </si>
  <si>
    <t>Ориентировочный срок начала и окончания ВМР на кустовой площадке № 156: 11.12.2016г.-19.02.2017г.</t>
  </si>
  <si>
    <t>Западно-Асомкинское</t>
  </si>
  <si>
    <t>Аганское</t>
  </si>
  <si>
    <t>Ватинское</t>
  </si>
  <si>
    <t>1-0-1</t>
  </si>
  <si>
    <t>Итого</t>
  </si>
  <si>
    <t xml:space="preserve">                         Ориентировочное расстояние перевозки бурового шлама с куста № 7 - 80 км.</t>
  </si>
  <si>
    <t xml:space="preserve">                         Ориентировочное расстояние перевозки бурового шлама с куста № 7 - 110 км.</t>
  </si>
  <si>
    <t xml:space="preserve">                         Ориентировочное расстояние перевозки бурового шлама с куста № 103 - 80 км.</t>
  </si>
  <si>
    <t xml:space="preserve">                         Ориентировочное расстояние перевозки бурового шлама с куста № 156 - 40 км.</t>
  </si>
  <si>
    <t>Бурение скважин куста № 7 по (безамбарной) технологии</t>
  </si>
  <si>
    <t>Бурение скважин куста №7 по (безамбарной) технологии</t>
  </si>
  <si>
    <t>Бурение скважин куста № 103 по (безамбарной) технологии</t>
  </si>
  <si>
    <t>Бурение скважин куста № 156 по (безамбарной) технологии</t>
  </si>
  <si>
    <t>до 10 суток</t>
  </si>
  <si>
    <t>В монтаж-демонтаж БУ входит: пусконаладочные работы (ПНР), бурение и ликвидация водяных колодцев, утепление БУ, монтаж (демонтаж) БУ, монтаж (демонтаж) блока дополнительных емкостей (БДЕ), монтаж (демонтаж) ДЭС с учетом уклодки основания под ДЭС, а так же котельной установки. На кустах, где предусмотрено бурение горизонтальных участков установка блока БДЕ обязательна. В стоимость транспортировки БУ так же входит стоимость транспортировки бригадного хозяйства и бурильного инструмента.</t>
  </si>
  <si>
    <t>2.4. Передвижка 9 м.</t>
  </si>
  <si>
    <t>2.5. Передвижка 18 м.</t>
  </si>
  <si>
    <t>Ориентировочный срок начала и окончания ВМР на кустовой площадке № 7: 16.05.2016г.-25.07.2016г.</t>
  </si>
  <si>
    <r>
      <t xml:space="preserve">Заказчик обеспечивает: </t>
    </r>
    <r>
      <rPr>
        <sz val="11"/>
        <rFont val="Arial Cyr"/>
        <charset val="204"/>
      </rPr>
      <t xml:space="preserve">комплексом сервисных услуг: долотным сопровождением; сопровождением ГЗД, телеметрией, растворным сопровождением (включая доставку химреагентов); цементированием; обсадной трубой; оснасткой (центраторы, башмаки  и пр.); комплексом ГИС, ГТИ. </t>
    </r>
  </si>
  <si>
    <r>
      <t xml:space="preserve">Буровой подрядчик: </t>
    </r>
    <r>
      <rPr>
        <sz val="11"/>
        <rFont val="Arial Cyr"/>
        <charset val="204"/>
      </rPr>
      <t>обеспечивает БУ,котельной, жилпоселком, бурильной трубой (в т.ч. трубой 89 мм-3200 м), УБТ (в т.ч.УБТ-121-120 м), ПВО + опрессовка, питанием работников, электроэнергией подрядные организации, привлеченные Заказчиком, сетками к  виброситам, 4-х ступенчатой системой очистки (предусматривает обвязку по безамбарной технологии); мобильной и электронной связью, вывоз отходов бурения на безамбарных кустах в места складирования, утилизации  указанные Заказчиком, сдачу  позиций скважин после бурения  в обустройство (освоение), спецтехникой,энергокомплексом, ГСМ для энергокомплекса, основанием под энергокомплекс, ёмкостью под ГСМ, топливной линией от ёмкости ГСМ до энергокомплекса (при отсутствии ВЛ), нефтью на технологические  и котельные нужды (с заключением агентского договора). В случае подключения к ВЛ выполнение ТУ на электроснабжение БУ.</t>
    </r>
  </si>
  <si>
    <r>
      <t xml:space="preserve">Транспортное обеспечение: </t>
    </r>
    <r>
      <rPr>
        <sz val="11"/>
        <rFont val="Arial Cyr"/>
        <charset val="204"/>
      </rPr>
      <t>завоз обсадной трубы от базы Заказчика (УМТС) до буровой – обязанности  Подрядчика. Предусмотреть завоз материалов, зап. частей и оборудования для бесперебойной работы. Авиаперевозки вахт на автономные месторождения –  обеспечивает Заказчик.</t>
    </r>
  </si>
  <si>
    <r>
      <t xml:space="preserve">Документация: </t>
    </r>
    <r>
      <rPr>
        <sz val="11"/>
        <rFont val="Arial Cyr"/>
        <family val="2"/>
        <charset val="204"/>
      </rPr>
      <t>Подрядчик формирует дело скважины, сдает и подписывает его в РГТИ, а также оформляет и подписывает в РГТИ Акт итоговой проверки, оформляет и полностью подписывает форму КС-234.</t>
    </r>
  </si>
  <si>
    <t xml:space="preserve">Примечание: В лоте обязательно заполняются все стоимости по всем месторождениям. В случае изменения производственной программы, будет применяться опцион в сторону увеличения, с учетом стоимостей указанных в лоте;
                   </t>
  </si>
  <si>
    <r>
      <t xml:space="preserve">Буровой подрядчик: </t>
    </r>
    <r>
      <rPr>
        <sz val="11"/>
        <rFont val="Arial Cyr"/>
        <charset val="204"/>
      </rPr>
      <t>обеспечивает БУ,котельной, жилпоселком, бурильной трубой (в т.ч. трубой 89 мм-3800 м), УБТ (в т.ч.УБТ-121-120 м), ПВО + опрессовка, питанием работников, электроэнергией подрядные организации, привлеченные Заказчиком, сетками к  виброситам, 4-х ступенчатой системой очистки (предусматривает обвязку по безамбарной технологии); мобильной и электронной связью, вывоз отходов бурения на безамбарных кустах в места складирования, утилизации  указанные Заказчиком, сдачу  позиций скважин после бурения  в обустройство (освоение), спецтехникой,энергокомплексом, ГСМ для энергокомплекса, основанием под энергокомплекс, ёмкостью под ГСМ, топливной линией от ёмкости ГСМ до энергокомплекса (при отсутствии ВЛ), нефтью на технологические  и котельные нужды (с заключением агентского договора). В случае подключения к ВЛ выполнение ТУ на электроснабжение БУ.</t>
    </r>
  </si>
  <si>
    <t xml:space="preserve">Примечание: В лоте обязательно заполняются все стоимости по всем месторождениям. В случае изменения производственной программы, будет применяться опцион в сторону увеличения, с учетом стоимостей указанных в лоте;                   </t>
  </si>
  <si>
    <t>Форма 4</t>
  </si>
  <si>
    <t xml:space="preserve">(подпись руководителя, печать)  </t>
  </si>
  <si>
    <t>Форма 4.1.</t>
  </si>
  <si>
    <t>Форма 4.2.</t>
  </si>
  <si>
    <t>Форма 4.3.</t>
  </si>
  <si>
    <t>2016 год.</t>
  </si>
  <si>
    <t xml:space="preserve">Форма 4.4. </t>
  </si>
  <si>
    <t xml:space="preserve">Примечание: В лоте обязательно заполняются все стоимости по всем месторождениям. В случае изменения производственной программы, будет применяться опцион в сторону увеличения, с учетом стоимостей указанных в лоте;
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</si>
</sst>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40" x14ac:knownFonts="1">
    <font>
      <sz val="10"/>
      <name val="Arial Cyr"/>
      <family val="2"/>
      <charset val="204"/>
    </font>
    <font>
      <b/>
      <sz val="10"/>
      <name val="Arial Cyr"/>
      <charset val="204"/>
    </font>
    <font>
      <b/>
      <u/>
      <sz val="18"/>
      <name val="Times New Roman CYR"/>
      <family val="1"/>
      <charset val="204"/>
    </font>
    <font>
      <sz val="18"/>
      <name val="Arial Cyr"/>
      <family val="2"/>
      <charset val="204"/>
    </font>
    <font>
      <sz val="18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sz val="26"/>
      <name val="Times New Roman CYR"/>
      <family val="1"/>
      <charset val="204"/>
    </font>
    <font>
      <sz val="14"/>
      <name val="Times New Roman"/>
      <family val="1"/>
    </font>
    <font>
      <b/>
      <sz val="14"/>
      <name val="Arial Cyr"/>
      <family val="2"/>
      <charset val="204"/>
    </font>
    <font>
      <b/>
      <u/>
      <sz val="16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name val="Times New Roman Cyr"/>
      <charset val="204"/>
    </font>
    <font>
      <sz val="12"/>
      <name val="Times New Roman Cyr"/>
      <charset val="204"/>
    </font>
    <font>
      <sz val="12"/>
      <name val="Arial Cyr"/>
      <family val="2"/>
      <charset val="204"/>
    </font>
    <font>
      <sz val="12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b/>
      <u/>
      <sz val="13"/>
      <name val="Arial Cyr"/>
      <family val="2"/>
      <charset val="204"/>
    </font>
    <font>
      <sz val="13"/>
      <name val="Arial Cyr"/>
      <family val="2"/>
      <charset val="204"/>
    </font>
    <font>
      <sz val="13"/>
      <name val="Arial Cyr"/>
      <charset val="204"/>
    </font>
    <font>
      <sz val="14"/>
      <name val="Arial Cyr"/>
      <family val="2"/>
      <charset val="204"/>
    </font>
    <font>
      <b/>
      <sz val="16"/>
      <name val="Arial Cyr"/>
      <family val="2"/>
      <charset val="204"/>
    </font>
    <font>
      <b/>
      <sz val="13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u/>
      <sz val="14"/>
      <name val="Arial Cyr"/>
      <family val="2"/>
      <charset val="204"/>
    </font>
    <font>
      <b/>
      <sz val="10"/>
      <name val="Arial"/>
      <family val="2"/>
    </font>
    <font>
      <sz val="10"/>
      <name val="Arial"/>
      <family val="2"/>
    </font>
    <font>
      <sz val="16"/>
      <name val="Arial Cyr"/>
      <family val="2"/>
      <charset val="204"/>
    </font>
    <font>
      <b/>
      <sz val="13"/>
      <name val="Times New Roman Cyr"/>
      <family val="1"/>
      <charset val="204"/>
    </font>
    <font>
      <sz val="10"/>
      <name val="Times New Roman Cyr"/>
      <charset val="204"/>
    </font>
    <font>
      <b/>
      <sz val="11"/>
      <name val="Times New Roman Cyr"/>
      <charset val="204"/>
    </font>
    <font>
      <b/>
      <u/>
      <sz val="11"/>
      <name val="Arial Cyr"/>
      <family val="2"/>
      <charset val="204"/>
    </font>
    <font>
      <sz val="11"/>
      <name val="Arial Cyr"/>
      <family val="2"/>
      <charset val="204"/>
    </font>
    <font>
      <sz val="11"/>
      <name val="Arial Cyr"/>
      <charset val="204"/>
    </font>
    <font>
      <b/>
      <sz val="14"/>
      <name val="Arial Cyr"/>
      <charset val="204"/>
    </font>
    <font>
      <b/>
      <sz val="16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6" fillId="0" borderId="0"/>
    <xf numFmtId="9" fontId="26" fillId="0" borderId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</cellStyleXfs>
  <cellXfs count="366">
    <xf numFmtId="0" fontId="0" fillId="0" borderId="0" xfId="0"/>
    <xf numFmtId="49" fontId="0" fillId="0" borderId="0" xfId="0" applyNumberFormat="1" applyFont="1" applyFill="1" applyAlignment="1"/>
    <xf numFmtId="0" fontId="0" fillId="0" borderId="0" xfId="0" applyFont="1" applyFill="1" applyAlignment="1"/>
    <xf numFmtId="3" fontId="0" fillId="0" borderId="0" xfId="0" applyNumberFormat="1" applyFont="1" applyFill="1" applyAlignment="1"/>
    <xf numFmtId="0" fontId="1" fillId="0" borderId="0" xfId="0" applyFont="1" applyFill="1" applyAlignment="1"/>
    <xf numFmtId="0" fontId="3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3" fontId="3" fillId="0" borderId="0" xfId="0" applyNumberFormat="1" applyFont="1" applyFill="1" applyAlignment="1"/>
    <xf numFmtId="0" fontId="3" fillId="0" borderId="0" xfId="0" applyFont="1" applyFill="1" applyAlignment="1"/>
    <xf numFmtId="0" fontId="8" fillId="0" borderId="0" xfId="0" applyFont="1" applyFill="1" applyAlignment="1">
      <alignment horizontal="center"/>
    </xf>
    <xf numFmtId="49" fontId="10" fillId="0" borderId="4" xfId="0" applyNumberFormat="1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vertical="center" wrapText="1"/>
    </xf>
    <xf numFmtId="3" fontId="10" fillId="0" borderId="18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11" fillId="0" borderId="21" xfId="0" applyFont="1" applyFill="1" applyBorder="1" applyAlignment="1">
      <alignment vertical="center" wrapText="1"/>
    </xf>
    <xf numFmtId="3" fontId="10" fillId="0" borderId="22" xfId="0" applyNumberFormat="1" applyFont="1" applyFill="1" applyBorder="1" applyAlignment="1">
      <alignment horizontal="center" vertical="center" wrapText="1"/>
    </xf>
    <xf numFmtId="3" fontId="12" fillId="0" borderId="23" xfId="0" applyNumberFormat="1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vertical="center" wrapText="1"/>
    </xf>
    <xf numFmtId="3" fontId="12" fillId="0" borderId="25" xfId="0" applyNumberFormat="1" applyFont="1" applyFill="1" applyBorder="1" applyAlignment="1">
      <alignment horizontal="center" vertical="center" wrapText="1"/>
    </xf>
    <xf numFmtId="3" fontId="12" fillId="0" borderId="26" xfId="0" applyNumberFormat="1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vertical="center" wrapText="1"/>
    </xf>
    <xf numFmtId="3" fontId="10" fillId="0" borderId="29" xfId="0" applyNumberFormat="1" applyFont="1" applyFill="1" applyBorder="1" applyAlignment="1">
      <alignment horizontal="center" vertical="center" wrapText="1"/>
    </xf>
    <xf numFmtId="4" fontId="13" fillId="0" borderId="28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vertical="center" wrapText="1"/>
    </xf>
    <xf numFmtId="3" fontId="10" fillId="0" borderId="11" xfId="0" applyNumberFormat="1" applyFont="1" applyFill="1" applyBorder="1" applyAlignment="1">
      <alignment horizontal="center" vertical="center" wrapText="1"/>
    </xf>
    <xf numFmtId="3" fontId="10" fillId="0" borderId="12" xfId="0" applyNumberFormat="1" applyFont="1" applyFill="1" applyBorder="1" applyAlignment="1">
      <alignment horizontal="center" vertical="center" wrapText="1"/>
    </xf>
    <xf numFmtId="4" fontId="13" fillId="0" borderId="24" xfId="0" applyNumberFormat="1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vertical="center" wrapText="1"/>
    </xf>
    <xf numFmtId="0" fontId="11" fillId="0" borderId="40" xfId="0" applyFont="1" applyFill="1" applyBorder="1" applyAlignment="1">
      <alignment vertical="center" wrapText="1"/>
    </xf>
    <xf numFmtId="0" fontId="11" fillId="0" borderId="44" xfId="0" applyFont="1" applyFill="1" applyBorder="1" applyAlignment="1">
      <alignment horizontal="center" vertical="center" wrapText="1"/>
    </xf>
    <xf numFmtId="3" fontId="10" fillId="0" borderId="45" xfId="0" applyNumberFormat="1" applyFont="1" applyFill="1" applyBorder="1" applyAlignment="1">
      <alignment horizontal="center" vertical="center" wrapText="1"/>
    </xf>
    <xf numFmtId="0" fontId="11" fillId="0" borderId="49" xfId="0" applyFont="1" applyFill="1" applyBorder="1" applyAlignment="1">
      <alignment horizontal="center" vertical="center" wrapText="1"/>
    </xf>
    <xf numFmtId="4" fontId="10" fillId="0" borderId="50" xfId="0" applyNumberFormat="1" applyFont="1" applyFill="1" applyBorder="1" applyAlignment="1">
      <alignment horizontal="center" vertical="center" wrapText="1"/>
    </xf>
    <xf numFmtId="0" fontId="11" fillId="0" borderId="55" xfId="0" applyFont="1" applyFill="1" applyBorder="1" applyAlignment="1">
      <alignment horizontal="center" vertical="center" wrapText="1"/>
    </xf>
    <xf numFmtId="4" fontId="15" fillId="0" borderId="16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/>
    <xf numFmtId="0" fontId="11" fillId="0" borderId="38" xfId="0" applyFont="1" applyFill="1" applyBorder="1" applyAlignment="1">
      <alignment horizontal="center" vertical="center" wrapText="1"/>
    </xf>
    <xf numFmtId="4" fontId="15" fillId="0" borderId="21" xfId="0" applyNumberFormat="1" applyFont="1" applyFill="1" applyBorder="1" applyAlignment="1">
      <alignment horizontal="center" vertical="center" wrapText="1"/>
    </xf>
    <xf numFmtId="4" fontId="10" fillId="0" borderId="21" xfId="0" applyNumberFormat="1" applyFont="1" applyFill="1" applyBorder="1" applyAlignment="1">
      <alignment horizontal="center" vertical="center" wrapText="1"/>
    </xf>
    <xf numFmtId="0" fontId="11" fillId="0" borderId="36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4" fontId="10" fillId="0" borderId="28" xfId="0" applyNumberFormat="1" applyFont="1" applyFill="1" applyBorder="1" applyAlignment="1">
      <alignment horizontal="center" vertical="center" wrapText="1"/>
    </xf>
    <xf numFmtId="49" fontId="17" fillId="0" borderId="39" xfId="0" applyNumberFormat="1" applyFont="1" applyFill="1" applyBorder="1" applyAlignment="1"/>
    <xf numFmtId="4" fontId="10" fillId="0" borderId="28" xfId="0" applyNumberFormat="1" applyFont="1" applyFill="1" applyBorder="1" applyAlignment="1">
      <alignment vertical="center" wrapText="1"/>
    </xf>
    <xf numFmtId="49" fontId="5" fillId="0" borderId="10" xfId="0" applyNumberFormat="1" applyFont="1" applyFill="1" applyBorder="1" applyAlignment="1">
      <alignment horizontal="center"/>
    </xf>
    <xf numFmtId="4" fontId="5" fillId="0" borderId="10" xfId="0" applyNumberFormat="1" applyFont="1" applyFill="1" applyBorder="1" applyAlignment="1"/>
    <xf numFmtId="49" fontId="19" fillId="0" borderId="0" xfId="0" applyNumberFormat="1" applyFont="1" applyFill="1" applyBorder="1" applyAlignment="1">
      <alignment horizontal="left"/>
    </xf>
    <xf numFmtId="49" fontId="20" fillId="0" borderId="0" xfId="0" applyNumberFormat="1" applyFont="1" applyFill="1"/>
    <xf numFmtId="0" fontId="21" fillId="0" borderId="0" xfId="0" applyFont="1" applyFill="1"/>
    <xf numFmtId="3" fontId="21" fillId="0" borderId="0" xfId="0" applyNumberFormat="1" applyFont="1" applyFill="1"/>
    <xf numFmtId="49" fontId="24" fillId="0" borderId="0" xfId="0" applyNumberFormat="1" applyFont="1" applyFill="1" applyAlignment="1">
      <alignment wrapText="1"/>
    </xf>
    <xf numFmtId="49" fontId="25" fillId="0" borderId="0" xfId="0" applyNumberFormat="1" applyFont="1" applyFill="1" applyAlignment="1">
      <alignment wrapText="1"/>
    </xf>
    <xf numFmtId="0" fontId="27" fillId="0" borderId="0" xfId="4"/>
    <xf numFmtId="0" fontId="27" fillId="0" borderId="0" xfId="4" applyAlignment="1">
      <alignment horizontal="left"/>
    </xf>
    <xf numFmtId="0" fontId="1" fillId="0" borderId="0" xfId="4" applyFont="1" applyFill="1" applyAlignment="1">
      <alignment horizontal="center" vertical="center"/>
    </xf>
    <xf numFmtId="0" fontId="27" fillId="0" borderId="0" xfId="4" applyFill="1"/>
    <xf numFmtId="3" fontId="27" fillId="0" borderId="17" xfId="4" applyNumberFormat="1" applyFill="1" applyBorder="1"/>
    <xf numFmtId="0" fontId="27" fillId="0" borderId="22" xfId="4" applyFill="1" applyBorder="1"/>
    <xf numFmtId="3" fontId="27" fillId="0" borderId="22" xfId="4" applyNumberFormat="1" applyFill="1" applyBorder="1"/>
    <xf numFmtId="0" fontId="29" fillId="2" borderId="69" xfId="4" applyFont="1" applyFill="1" applyBorder="1" applyAlignment="1">
      <alignment horizontal="center"/>
    </xf>
    <xf numFmtId="0" fontId="29" fillId="2" borderId="70" xfId="4" applyFont="1" applyFill="1" applyBorder="1" applyAlignment="1">
      <alignment horizontal="left" vertical="center"/>
    </xf>
    <xf numFmtId="0" fontId="29" fillId="2" borderId="70" xfId="4" applyFont="1" applyFill="1" applyBorder="1" applyAlignment="1">
      <alignment horizontal="center" vertical="top"/>
    </xf>
    <xf numFmtId="0" fontId="30" fillId="2" borderId="70" xfId="4" applyFont="1" applyFill="1" applyBorder="1"/>
    <xf numFmtId="0" fontId="27" fillId="0" borderId="0" xfId="4" applyFill="1" applyAlignment="1">
      <alignment horizontal="center"/>
    </xf>
    <xf numFmtId="0" fontId="27" fillId="0" borderId="0" xfId="4" applyFill="1" applyAlignment="1">
      <alignment horizontal="left"/>
    </xf>
    <xf numFmtId="0" fontId="30" fillId="0" borderId="0" xfId="4" applyFont="1"/>
    <xf numFmtId="3" fontId="27" fillId="0" borderId="0" xfId="4" applyNumberFormat="1"/>
    <xf numFmtId="0" fontId="27" fillId="0" borderId="0" xfId="4" applyAlignment="1">
      <alignment horizontal="center"/>
    </xf>
    <xf numFmtId="0" fontId="11" fillId="0" borderId="72" xfId="0" applyFont="1" applyFill="1" applyBorder="1" applyAlignment="1">
      <alignment horizontal="center" vertical="center" wrapText="1"/>
    </xf>
    <xf numFmtId="3" fontId="10" fillId="0" borderId="31" xfId="0" applyNumberFormat="1" applyFont="1" applyFill="1" applyBorder="1" applyAlignment="1">
      <alignment horizontal="center" vertical="center" wrapText="1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15" xfId="0" applyNumberFormat="1" applyFont="1" applyFill="1" applyBorder="1" applyAlignment="1">
      <alignment horizontal="center" vertical="center" wrapText="1"/>
    </xf>
    <xf numFmtId="4" fontId="27" fillId="0" borderId="22" xfId="4" applyNumberFormat="1" applyFill="1" applyBorder="1" applyAlignment="1">
      <alignment horizontal="center"/>
    </xf>
    <xf numFmtId="4" fontId="27" fillId="0" borderId="22" xfId="4" applyNumberFormat="1" applyFont="1" applyFill="1" applyBorder="1" applyAlignment="1">
      <alignment horizontal="center"/>
    </xf>
    <xf numFmtId="4" fontId="27" fillId="0" borderId="15" xfId="4" applyNumberFormat="1" applyFill="1" applyBorder="1" applyAlignment="1">
      <alignment horizontal="right"/>
    </xf>
    <xf numFmtId="3" fontId="1" fillId="2" borderId="70" xfId="4" applyNumberFormat="1" applyFont="1" applyFill="1" applyBorder="1"/>
    <xf numFmtId="4" fontId="1" fillId="2" borderId="70" xfId="4" applyNumberFormat="1" applyFont="1" applyFill="1" applyBorder="1" applyAlignment="1">
      <alignment horizontal="center"/>
    </xf>
    <xf numFmtId="4" fontId="1" fillId="2" borderId="71" xfId="4" applyNumberFormat="1" applyFont="1" applyFill="1" applyBorder="1" applyAlignment="1">
      <alignment horizontal="right"/>
    </xf>
    <xf numFmtId="4" fontId="15" fillId="3" borderId="21" xfId="0" applyNumberFormat="1" applyFont="1" applyFill="1" applyBorder="1" applyAlignment="1">
      <alignment horizontal="center" vertical="center" wrapText="1"/>
    </xf>
    <xf numFmtId="4" fontId="10" fillId="3" borderId="21" xfId="0" applyNumberFormat="1" applyFont="1" applyFill="1" applyBorder="1" applyAlignment="1">
      <alignment horizontal="center" vertical="center" wrapText="1"/>
    </xf>
    <xf numFmtId="3" fontId="10" fillId="0" borderId="66" xfId="0" applyNumberFormat="1" applyFont="1" applyFill="1" applyBorder="1" applyAlignment="1">
      <alignment horizontal="center" vertical="center" wrapText="1"/>
    </xf>
    <xf numFmtId="3" fontId="10" fillId="0" borderId="9" xfId="0" applyNumberFormat="1" applyFont="1" applyFill="1" applyBorder="1" applyAlignment="1">
      <alignment horizontal="center" vertical="center" wrapText="1"/>
    </xf>
    <xf numFmtId="3" fontId="10" fillId="3" borderId="37" xfId="0" applyNumberFormat="1" applyFont="1" applyFill="1" applyBorder="1" applyAlignment="1">
      <alignment horizontal="center" vertical="center" wrapText="1"/>
    </xf>
    <xf numFmtId="3" fontId="10" fillId="0" borderId="30" xfId="0" applyNumberFormat="1" applyFont="1" applyFill="1" applyBorder="1" applyAlignment="1">
      <alignment horizontal="center" vertical="center" wrapText="1"/>
    </xf>
    <xf numFmtId="4" fontId="15" fillId="3" borderId="16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27" fillId="0" borderId="17" xfId="4" applyFill="1" applyBorder="1"/>
    <xf numFmtId="4" fontId="27" fillId="0" borderId="17" xfId="4" applyNumberFormat="1" applyFill="1" applyBorder="1" applyAlignment="1">
      <alignment horizontal="center"/>
    </xf>
    <xf numFmtId="4" fontId="27" fillId="0" borderId="17" xfId="4" applyNumberFormat="1" applyFont="1" applyFill="1" applyBorder="1" applyAlignment="1">
      <alignment horizontal="center"/>
    </xf>
    <xf numFmtId="3" fontId="10" fillId="0" borderId="35" xfId="0" applyNumberFormat="1" applyFont="1" applyFill="1" applyBorder="1" applyAlignment="1">
      <alignment horizontal="center" vertical="center" wrapText="1"/>
    </xf>
    <xf numFmtId="4" fontId="13" fillId="0" borderId="39" xfId="0" applyNumberFormat="1" applyFont="1" applyFill="1" applyBorder="1" applyAlignment="1">
      <alignment horizontal="center" vertical="center" wrapText="1"/>
    </xf>
    <xf numFmtId="4" fontId="13" fillId="0" borderId="14" xfId="0" applyNumberFormat="1" applyFont="1" applyFill="1" applyBorder="1" applyAlignment="1">
      <alignment horizontal="center" vertical="center" wrapText="1"/>
    </xf>
    <xf numFmtId="4" fontId="13" fillId="3" borderId="33" xfId="0" applyNumberFormat="1" applyFont="1" applyFill="1" applyBorder="1" applyAlignment="1">
      <alignment horizontal="center" vertical="center" wrapText="1"/>
    </xf>
    <xf numFmtId="4" fontId="13" fillId="0" borderId="32" xfId="0" applyNumberFormat="1" applyFont="1" applyFill="1" applyBorder="1" applyAlignment="1">
      <alignment horizontal="center" vertical="center" wrapText="1"/>
    </xf>
    <xf numFmtId="4" fontId="13" fillId="0" borderId="33" xfId="0" applyNumberFormat="1" applyFont="1" applyFill="1" applyBorder="1" applyAlignment="1">
      <alignment horizontal="center" vertical="center" wrapText="1"/>
    </xf>
    <xf numFmtId="4" fontId="13" fillId="3" borderId="36" xfId="0" applyNumberFormat="1" applyFont="1" applyFill="1" applyBorder="1" applyAlignment="1">
      <alignment horizontal="center" vertical="center" wrapText="1"/>
    </xf>
    <xf numFmtId="4" fontId="13" fillId="0" borderId="21" xfId="0" applyNumberFormat="1" applyFont="1" applyFill="1" applyBorder="1" applyAlignment="1">
      <alignment horizontal="center" vertical="center" wrapText="1"/>
    </xf>
    <xf numFmtId="4" fontId="13" fillId="0" borderId="36" xfId="0" applyNumberFormat="1" applyFont="1" applyFill="1" applyBorder="1" applyAlignment="1">
      <alignment horizontal="center" vertical="center" wrapText="1"/>
    </xf>
    <xf numFmtId="4" fontId="13" fillId="3" borderId="41" xfId="0" applyNumberFormat="1" applyFont="1" applyFill="1" applyBorder="1" applyAlignment="1">
      <alignment horizontal="center" vertical="center" wrapText="1"/>
    </xf>
    <xf numFmtId="4" fontId="13" fillId="0" borderId="40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3" fontId="27" fillId="0" borderId="68" xfId="4" applyNumberFormat="1" applyFill="1" applyBorder="1"/>
    <xf numFmtId="4" fontId="27" fillId="0" borderId="75" xfId="4" applyNumberFormat="1" applyFill="1" applyBorder="1" applyAlignment="1">
      <alignment horizontal="right"/>
    </xf>
    <xf numFmtId="0" fontId="1" fillId="0" borderId="70" xfId="4" applyFont="1" applyFill="1" applyBorder="1" applyAlignment="1">
      <alignment horizontal="center" vertical="center"/>
    </xf>
    <xf numFmtId="0" fontId="1" fillId="0" borderId="29" xfId="4" applyFont="1" applyFill="1" applyBorder="1" applyAlignment="1">
      <alignment horizontal="center" vertical="center"/>
    </xf>
    <xf numFmtId="0" fontId="1" fillId="0" borderId="29" xfId="4" applyFont="1" applyFill="1" applyBorder="1" applyAlignment="1">
      <alignment horizontal="center" vertical="center" wrapText="1"/>
    </xf>
    <xf numFmtId="0" fontId="1" fillId="0" borderId="70" xfId="4" applyFont="1" applyFill="1" applyBorder="1" applyAlignment="1">
      <alignment horizontal="center" vertical="center" wrapText="1"/>
    </xf>
    <xf numFmtId="0" fontId="27" fillId="0" borderId="0" xfId="4" applyBorder="1" applyAlignment="1">
      <alignment horizontal="center"/>
    </xf>
    <xf numFmtId="0" fontId="1" fillId="0" borderId="70" xfId="4" applyFont="1" applyFill="1" applyBorder="1" applyAlignment="1">
      <alignment horizontal="center" vertical="center" wrapText="1"/>
    </xf>
    <xf numFmtId="0" fontId="1" fillId="0" borderId="29" xfId="4" applyFont="1" applyFill="1" applyBorder="1" applyAlignment="1">
      <alignment horizontal="center" vertical="center"/>
    </xf>
    <xf numFmtId="0" fontId="1" fillId="0" borderId="29" xfId="4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0" fillId="0" borderId="78" xfId="0" applyFont="1" applyFill="1" applyBorder="1" applyAlignment="1">
      <alignment vertical="center" wrapText="1"/>
    </xf>
    <xf numFmtId="0" fontId="10" fillId="0" borderId="48" xfId="0" applyFont="1" applyFill="1" applyBorder="1" applyAlignment="1">
      <alignment vertical="center" wrapText="1"/>
    </xf>
    <xf numFmtId="0" fontId="15" fillId="0" borderId="36" xfId="0" applyFont="1" applyFill="1" applyBorder="1" applyAlignment="1">
      <alignment vertical="center" wrapText="1"/>
    </xf>
    <xf numFmtId="0" fontId="10" fillId="0" borderId="36" xfId="0" applyFont="1" applyFill="1" applyBorder="1" applyAlignment="1">
      <alignment vertical="center" wrapText="1"/>
    </xf>
    <xf numFmtId="0" fontId="5" fillId="0" borderId="1" xfId="0" applyFont="1" applyFill="1" applyBorder="1" applyAlignment="1"/>
    <xf numFmtId="0" fontId="5" fillId="0" borderId="2" xfId="0" applyFont="1" applyFill="1" applyBorder="1" applyAlignment="1"/>
    <xf numFmtId="4" fontId="32" fillId="0" borderId="39" xfId="0" applyNumberFormat="1" applyFont="1" applyFill="1" applyBorder="1" applyAlignment="1">
      <alignment horizontal="center" vertical="center" wrapText="1"/>
    </xf>
    <xf numFmtId="4" fontId="32" fillId="0" borderId="28" xfId="0" applyNumberFormat="1" applyFont="1" applyFill="1" applyBorder="1" applyAlignment="1">
      <alignment horizontal="center"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4" fontId="32" fillId="0" borderId="24" xfId="0" applyNumberFormat="1" applyFont="1" applyFill="1" applyBorder="1" applyAlignment="1">
      <alignment horizontal="center" vertical="center" wrapText="1"/>
    </xf>
    <xf numFmtId="4" fontId="32" fillId="3" borderId="33" xfId="0" applyNumberFormat="1" applyFont="1" applyFill="1" applyBorder="1" applyAlignment="1">
      <alignment horizontal="center" vertical="center" wrapText="1"/>
    </xf>
    <xf numFmtId="4" fontId="32" fillId="0" borderId="32" xfId="0" applyNumberFormat="1" applyFont="1" applyFill="1" applyBorder="1" applyAlignment="1">
      <alignment horizontal="center" vertical="center" wrapText="1"/>
    </xf>
    <xf numFmtId="4" fontId="32" fillId="0" borderId="33" xfId="0" applyNumberFormat="1" applyFont="1" applyFill="1" applyBorder="1" applyAlignment="1">
      <alignment horizontal="center" vertical="center" wrapText="1"/>
    </xf>
    <xf numFmtId="4" fontId="32" fillId="3" borderId="36" xfId="0" applyNumberFormat="1" applyFont="1" applyFill="1" applyBorder="1" applyAlignment="1">
      <alignment horizontal="center" vertical="center" wrapText="1"/>
    </xf>
    <xf numFmtId="4" fontId="32" fillId="0" borderId="21" xfId="0" applyNumberFormat="1" applyFont="1" applyFill="1" applyBorder="1" applyAlignment="1">
      <alignment horizontal="center" vertical="center" wrapText="1"/>
    </xf>
    <xf numFmtId="4" fontId="32" fillId="0" borderId="36" xfId="0" applyNumberFormat="1" applyFont="1" applyFill="1" applyBorder="1" applyAlignment="1">
      <alignment horizontal="center" vertical="center" wrapText="1"/>
    </xf>
    <xf numFmtId="4" fontId="32" fillId="3" borderId="41" xfId="0" applyNumberFormat="1" applyFont="1" applyFill="1" applyBorder="1" applyAlignment="1">
      <alignment horizontal="center" vertical="center" wrapText="1"/>
    </xf>
    <xf numFmtId="4" fontId="32" fillId="0" borderId="40" xfId="0" applyNumberFormat="1" applyFont="1" applyFill="1" applyBorder="1" applyAlignment="1">
      <alignment horizontal="center" vertical="center" wrapText="1"/>
    </xf>
    <xf numFmtId="0" fontId="11" fillId="0" borderId="79" xfId="0" applyFont="1" applyFill="1" applyBorder="1" applyAlignment="1">
      <alignment horizontal="center" vertical="center" wrapText="1"/>
    </xf>
    <xf numFmtId="0" fontId="11" fillId="0" borderId="50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vertical="center" wrapText="1"/>
    </xf>
    <xf numFmtId="49" fontId="17" fillId="0" borderId="1" xfId="0" applyNumberFormat="1" applyFont="1" applyFill="1" applyBorder="1" applyAlignment="1"/>
    <xf numFmtId="3" fontId="10" fillId="0" borderId="42" xfId="0" applyNumberFormat="1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left" vertical="center" wrapText="1"/>
    </xf>
    <xf numFmtId="0" fontId="10" fillId="0" borderId="59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43" xfId="0" applyFont="1" applyFill="1" applyBorder="1" applyAlignment="1">
      <alignment horizontal="left" vertical="center" wrapText="1"/>
    </xf>
    <xf numFmtId="0" fontId="10" fillId="0" borderId="49" xfId="0" applyFont="1" applyFill="1" applyBorder="1" applyAlignment="1">
      <alignment horizontal="left" vertical="center" wrapText="1"/>
    </xf>
    <xf numFmtId="0" fontId="15" fillId="0" borderId="55" xfId="0" applyFont="1" applyFill="1" applyBorder="1" applyAlignment="1">
      <alignment horizontal="left" vertical="center" wrapText="1"/>
    </xf>
    <xf numFmtId="0" fontId="10" fillId="0" borderId="63" xfId="0" applyFont="1" applyFill="1" applyBorder="1" applyAlignment="1">
      <alignment horizontal="left" vertical="center" wrapText="1"/>
    </xf>
    <xf numFmtId="0" fontId="10" fillId="0" borderId="64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/>
    </xf>
    <xf numFmtId="0" fontId="10" fillId="0" borderId="60" xfId="0" applyFont="1" applyFill="1" applyBorder="1" applyAlignment="1">
      <alignment horizontal="left" vertical="center" wrapText="1"/>
    </xf>
    <xf numFmtId="3" fontId="10" fillId="0" borderId="37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wrapText="1"/>
    </xf>
    <xf numFmtId="49" fontId="19" fillId="0" borderId="0" xfId="0" applyNumberFormat="1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center" vertical="center" wrapText="1"/>
    </xf>
    <xf numFmtId="3" fontId="10" fillId="0" borderId="34" xfId="0" applyNumberFormat="1" applyFont="1" applyFill="1" applyBorder="1" applyAlignment="1">
      <alignment horizontal="center" vertical="center" wrapText="1"/>
    </xf>
    <xf numFmtId="3" fontId="10" fillId="0" borderId="32" xfId="0" applyNumberFormat="1" applyFont="1" applyFill="1" applyBorder="1" applyAlignment="1">
      <alignment horizontal="center" vertical="center" wrapText="1"/>
    </xf>
    <xf numFmtId="3" fontId="10" fillId="0" borderId="83" xfId="0" applyNumberFormat="1" applyFont="1" applyFill="1" applyBorder="1" applyAlignment="1">
      <alignment horizontal="center" vertical="center" wrapText="1"/>
    </xf>
    <xf numFmtId="3" fontId="10" fillId="0" borderId="21" xfId="0" applyNumberFormat="1" applyFont="1" applyFill="1" applyBorder="1" applyAlignment="1">
      <alignment horizontal="center" vertical="center" wrapText="1"/>
    </xf>
    <xf numFmtId="3" fontId="10" fillId="0" borderId="84" xfId="0" applyNumberFormat="1" applyFont="1" applyFill="1" applyBorder="1" applyAlignment="1">
      <alignment horizontal="center" vertical="center" wrapText="1"/>
    </xf>
    <xf numFmtId="3" fontId="10" fillId="0" borderId="40" xfId="0" applyNumberFormat="1" applyFont="1" applyFill="1" applyBorder="1" applyAlignment="1">
      <alignment horizontal="center" vertical="center" wrapText="1"/>
    </xf>
    <xf numFmtId="0" fontId="11" fillId="0" borderId="76" xfId="0" applyFont="1" applyFill="1" applyBorder="1" applyAlignment="1">
      <alignment horizontal="center" vertical="center" wrapText="1"/>
    </xf>
    <xf numFmtId="0" fontId="11" fillId="0" borderId="73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3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vertical="center" wrapText="1"/>
    </xf>
    <xf numFmtId="0" fontId="10" fillId="3" borderId="11" xfId="0" applyFont="1" applyFill="1" applyBorder="1" applyAlignment="1">
      <alignment horizontal="center" vertical="center" wrapText="1"/>
    </xf>
    <xf numFmtId="49" fontId="5" fillId="3" borderId="0" xfId="0" applyNumberFormat="1" applyFont="1" applyFill="1" applyAlignment="1">
      <alignment horizontal="left"/>
    </xf>
    <xf numFmtId="0" fontId="5" fillId="3" borderId="0" xfId="0" applyFont="1" applyFill="1" applyAlignment="1">
      <alignment horizontal="left"/>
    </xf>
    <xf numFmtId="3" fontId="3" fillId="3" borderId="0" xfId="0" applyNumberFormat="1" applyFont="1" applyFill="1" applyAlignment="1"/>
    <xf numFmtId="0" fontId="3" fillId="3" borderId="0" xfId="0" applyFont="1" applyFill="1" applyAlignment="1"/>
    <xf numFmtId="0" fontId="8" fillId="3" borderId="0" xfId="0" applyFont="1" applyFill="1" applyAlignment="1">
      <alignment horizontal="center"/>
    </xf>
    <xf numFmtId="14" fontId="3" fillId="0" borderId="0" xfId="0" applyNumberFormat="1" applyFont="1" applyFill="1" applyAlignment="1"/>
    <xf numFmtId="49" fontId="18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3" fontId="31" fillId="3" borderId="0" xfId="0" applyNumberFormat="1" applyFont="1" applyFill="1" applyAlignment="1"/>
    <xf numFmtId="0" fontId="31" fillId="3" borderId="0" xfId="0" applyFont="1" applyFill="1" applyAlignment="1"/>
    <xf numFmtId="49" fontId="24" fillId="0" borderId="0" xfId="0" applyNumberFormat="1" applyFont="1" applyFill="1" applyAlignment="1">
      <alignment horizontal="left" vertical="center"/>
    </xf>
    <xf numFmtId="0" fontId="30" fillId="0" borderId="22" xfId="4" applyFont="1" applyFill="1" applyBorder="1"/>
    <xf numFmtId="0" fontId="29" fillId="0" borderId="22" xfId="4" applyFont="1" applyFill="1" applyBorder="1" applyAlignment="1">
      <alignment horizontal="center" vertical="center"/>
    </xf>
    <xf numFmtId="4" fontId="13" fillId="0" borderId="80" xfId="0" applyNumberFormat="1" applyFont="1" applyFill="1" applyBorder="1" applyAlignment="1">
      <alignment horizontal="center" vertical="center" wrapText="1"/>
    </xf>
    <xf numFmtId="4" fontId="13" fillId="0" borderId="81" xfId="0" applyNumberFormat="1" applyFont="1" applyFill="1" applyBorder="1" applyAlignment="1">
      <alignment horizontal="center" vertical="center" wrapText="1"/>
    </xf>
    <xf numFmtId="4" fontId="27" fillId="0" borderId="0" xfId="4" applyNumberFormat="1"/>
    <xf numFmtId="0" fontId="33" fillId="0" borderId="37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3" fontId="15" fillId="0" borderId="55" xfId="0" applyNumberFormat="1" applyFont="1" applyFill="1" applyBorder="1" applyAlignment="1">
      <alignment horizontal="center" vertical="center" wrapText="1"/>
    </xf>
    <xf numFmtId="3" fontId="15" fillId="0" borderId="27" xfId="0" applyNumberFormat="1" applyFont="1" applyFill="1" applyBorder="1" applyAlignment="1">
      <alignment horizontal="center" vertical="center" wrapText="1"/>
    </xf>
    <xf numFmtId="3" fontId="15" fillId="0" borderId="38" xfId="0" applyNumberFormat="1" applyFont="1" applyFill="1" applyBorder="1" applyAlignment="1">
      <alignment horizontal="center" vertical="center" wrapText="1"/>
    </xf>
    <xf numFmtId="3" fontId="15" fillId="0" borderId="37" xfId="0" applyNumberFormat="1" applyFont="1" applyFill="1" applyBorder="1" applyAlignment="1">
      <alignment horizontal="center" vertical="center" wrapText="1"/>
    </xf>
    <xf numFmtId="3" fontId="10" fillId="0" borderId="38" xfId="0" applyNumberFormat="1" applyFont="1" applyFill="1" applyBorder="1" applyAlignment="1">
      <alignment horizontal="center" vertical="center" wrapText="1"/>
    </xf>
    <xf numFmtId="3" fontId="10" fillId="0" borderId="37" xfId="0" applyNumberFormat="1" applyFont="1" applyFill="1" applyBorder="1" applyAlignment="1">
      <alignment horizontal="center" vertical="center" wrapText="1"/>
    </xf>
    <xf numFmtId="3" fontId="15" fillId="0" borderId="65" xfId="0" applyNumberFormat="1" applyFont="1" applyFill="1" applyBorder="1" applyAlignment="1">
      <alignment horizontal="center" vertical="center" wrapText="1"/>
    </xf>
    <xf numFmtId="3" fontId="15" fillId="0" borderId="42" xfId="0" applyNumberFormat="1" applyFont="1" applyFill="1" applyBorder="1" applyAlignment="1">
      <alignment horizontal="center" vertical="center" wrapText="1"/>
    </xf>
    <xf numFmtId="3" fontId="10" fillId="0" borderId="65" xfId="0" applyNumberFormat="1" applyFont="1" applyFill="1" applyBorder="1" applyAlignment="1">
      <alignment horizontal="center" vertical="center" wrapText="1"/>
    </xf>
    <xf numFmtId="3" fontId="10" fillId="0" borderId="13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3" fontId="10" fillId="0" borderId="74" xfId="0" applyNumberFormat="1" applyFont="1" applyFill="1" applyBorder="1" applyAlignment="1">
      <alignment horizontal="center" vertical="center" wrapText="1"/>
    </xf>
    <xf numFmtId="3" fontId="10" fillId="0" borderId="35" xfId="0" applyNumberFormat="1" applyFont="1" applyFill="1" applyBorder="1" applyAlignment="1">
      <alignment horizontal="center" vertical="center" wrapText="1"/>
    </xf>
    <xf numFmtId="0" fontId="10" fillId="0" borderId="44" xfId="0" applyFont="1" applyFill="1" applyBorder="1" applyAlignment="1">
      <alignment horizontal="center" vertical="center" wrapText="1"/>
    </xf>
    <xf numFmtId="3" fontId="10" fillId="0" borderId="49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left" wrapText="1"/>
    </xf>
    <xf numFmtId="49" fontId="34" fillId="0" borderId="0" xfId="0" applyNumberFormat="1" applyFont="1" applyFill="1" applyBorder="1" applyAlignment="1">
      <alignment horizontal="left"/>
    </xf>
    <xf numFmtId="49" fontId="34" fillId="0" borderId="0" xfId="0" applyNumberFormat="1" applyFont="1" applyFill="1" applyBorder="1" applyAlignment="1">
      <alignment horizontal="left" wrapText="1"/>
    </xf>
    <xf numFmtId="49" fontId="35" fillId="0" borderId="0" xfId="0" applyNumberFormat="1" applyFont="1" applyFill="1"/>
    <xf numFmtId="0" fontId="36" fillId="0" borderId="0" xfId="0" applyFont="1" applyFill="1"/>
    <xf numFmtId="3" fontId="36" fillId="0" borderId="0" xfId="0" applyNumberFormat="1" applyFont="1" applyFill="1"/>
    <xf numFmtId="49" fontId="35" fillId="0" borderId="0" xfId="0" applyNumberFormat="1" applyFont="1" applyFill="1" applyAlignment="1">
      <alignment wrapText="1"/>
    </xf>
    <xf numFmtId="0" fontId="1" fillId="0" borderId="0" xfId="4" applyFont="1"/>
    <xf numFmtId="0" fontId="1" fillId="0" borderId="96" xfId="4" applyFont="1" applyFill="1" applyBorder="1" applyAlignment="1">
      <alignment horizontal="left"/>
    </xf>
    <xf numFmtId="0" fontId="1" fillId="0" borderId="96" xfId="4" applyFont="1" applyFill="1" applyBorder="1" applyAlignment="1">
      <alignment horizontal="center"/>
    </xf>
    <xf numFmtId="0" fontId="29" fillId="0" borderId="96" xfId="4" applyFont="1" applyBorder="1"/>
    <xf numFmtId="0" fontId="38" fillId="0" borderId="0" xfId="0" applyFont="1" applyFill="1" applyAlignment="1"/>
    <xf numFmtId="0" fontId="39" fillId="0" borderId="96" xfId="0" applyFont="1" applyFill="1" applyBorder="1" applyAlignment="1"/>
    <xf numFmtId="0" fontId="0" fillId="0" borderId="96" xfId="0" applyFont="1" applyFill="1" applyBorder="1" applyAlignment="1"/>
    <xf numFmtId="0" fontId="1" fillId="0" borderId="34" xfId="4" applyFont="1" applyFill="1" applyBorder="1" applyAlignment="1">
      <alignment horizontal="center" vertical="center" wrapText="1"/>
    </xf>
    <xf numFmtId="0" fontId="1" fillId="0" borderId="74" xfId="4" applyFont="1" applyFill="1" applyBorder="1" applyAlignment="1">
      <alignment horizontal="center" vertical="center" wrapText="1"/>
    </xf>
    <xf numFmtId="49" fontId="26" fillId="0" borderId="91" xfId="4" applyNumberFormat="1" applyFont="1" applyFill="1" applyBorder="1" applyAlignment="1">
      <alignment horizontal="center" vertical="center"/>
    </xf>
    <xf numFmtId="49" fontId="26" fillId="0" borderId="68" xfId="4" applyNumberFormat="1" applyFont="1" applyFill="1" applyBorder="1" applyAlignment="1">
      <alignment horizontal="center" vertical="center"/>
    </xf>
    <xf numFmtId="49" fontId="26" fillId="0" borderId="17" xfId="4" applyNumberFormat="1" applyFont="1" applyFill="1" applyBorder="1" applyAlignment="1">
      <alignment horizontal="center" vertical="center"/>
    </xf>
    <xf numFmtId="0" fontId="29" fillId="0" borderId="91" xfId="4" applyFont="1" applyFill="1" applyBorder="1" applyAlignment="1">
      <alignment horizontal="center" vertical="center" wrapText="1"/>
    </xf>
    <xf numFmtId="0" fontId="29" fillId="0" borderId="68" xfId="4" applyFont="1" applyFill="1" applyBorder="1" applyAlignment="1">
      <alignment horizontal="center" vertical="center" wrapText="1"/>
    </xf>
    <xf numFmtId="0" fontId="29" fillId="0" borderId="17" xfId="4" applyFont="1" applyFill="1" applyBorder="1" applyAlignment="1">
      <alignment horizontal="center" vertical="center" wrapText="1"/>
    </xf>
    <xf numFmtId="0" fontId="28" fillId="0" borderId="0" xfId="4" applyFont="1" applyAlignment="1">
      <alignment horizontal="center"/>
    </xf>
    <xf numFmtId="0" fontId="27" fillId="0" borderId="0" xfId="4" applyBorder="1" applyAlignment="1">
      <alignment horizontal="center"/>
    </xf>
    <xf numFmtId="0" fontId="1" fillId="0" borderId="19" xfId="4" applyFont="1" applyFill="1" applyBorder="1" applyAlignment="1">
      <alignment horizontal="center" vertical="center" wrapText="1"/>
    </xf>
    <xf numFmtId="0" fontId="1" fillId="0" borderId="90" xfId="4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 wrapText="1"/>
    </xf>
    <xf numFmtId="0" fontId="1" fillId="0" borderId="68" xfId="4" applyFont="1" applyFill="1" applyBorder="1" applyAlignment="1">
      <alignment horizontal="center" vertical="center" wrapText="1"/>
    </xf>
    <xf numFmtId="0" fontId="1" fillId="0" borderId="66" xfId="4" applyFont="1" applyFill="1" applyBorder="1" applyAlignment="1">
      <alignment horizontal="center" vertical="center"/>
    </xf>
    <xf numFmtId="0" fontId="1" fillId="0" borderId="91" xfId="4" applyFont="1" applyFill="1" applyBorder="1" applyAlignment="1">
      <alignment horizontal="center" vertical="center"/>
    </xf>
    <xf numFmtId="0" fontId="29" fillId="0" borderId="66" xfId="4" applyFont="1" applyFill="1" applyBorder="1" applyAlignment="1">
      <alignment horizontal="center" vertical="center"/>
    </xf>
    <xf numFmtId="0" fontId="29" fillId="0" borderId="91" xfId="4" applyFont="1" applyFill="1" applyBorder="1" applyAlignment="1">
      <alignment horizontal="center" vertical="center"/>
    </xf>
    <xf numFmtId="3" fontId="1" fillId="0" borderId="66" xfId="4" applyNumberFormat="1" applyFont="1" applyFill="1" applyBorder="1" applyAlignment="1">
      <alignment horizontal="center" vertical="center"/>
    </xf>
    <xf numFmtId="3" fontId="1" fillId="0" borderId="29" xfId="4" applyNumberFormat="1" applyFont="1" applyFill="1" applyBorder="1" applyAlignment="1">
      <alignment horizontal="center" vertical="center"/>
    </xf>
    <xf numFmtId="0" fontId="1" fillId="0" borderId="67" xfId="4" applyFont="1" applyFill="1" applyBorder="1" applyAlignment="1">
      <alignment horizontal="center" vertical="center" wrapText="1"/>
    </xf>
    <xf numFmtId="0" fontId="1" fillId="0" borderId="82" xfId="4" applyFont="1" applyFill="1" applyBorder="1" applyAlignment="1">
      <alignment horizontal="center" vertical="center" wrapText="1"/>
    </xf>
    <xf numFmtId="0" fontId="1" fillId="0" borderId="71" xfId="4" applyFont="1" applyFill="1" applyBorder="1" applyAlignment="1">
      <alignment horizontal="center" vertical="center" wrapText="1"/>
    </xf>
    <xf numFmtId="0" fontId="1" fillId="0" borderId="34" xfId="4" applyFont="1" applyFill="1" applyBorder="1" applyAlignment="1">
      <alignment horizontal="center" vertical="center"/>
    </xf>
    <xf numFmtId="0" fontId="1" fillId="0" borderId="74" xfId="4" applyFont="1" applyFill="1" applyBorder="1" applyAlignment="1">
      <alignment horizontal="center" vertical="center"/>
    </xf>
    <xf numFmtId="0" fontId="1" fillId="0" borderId="67" xfId="4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left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77" xfId="0" applyFont="1" applyFill="1" applyBorder="1" applyAlignment="1">
      <alignment horizontal="center" vertical="center" wrapText="1"/>
    </xf>
    <xf numFmtId="0" fontId="10" fillId="0" borderId="54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60" xfId="0" applyFont="1" applyFill="1" applyBorder="1" applyAlignment="1">
      <alignment horizontal="left" vertical="center" wrapText="1"/>
    </xf>
    <xf numFmtId="0" fontId="10" fillId="0" borderId="62" xfId="0" applyFont="1" applyFill="1" applyBorder="1" applyAlignment="1">
      <alignment horizontal="left" vertical="center" wrapText="1"/>
    </xf>
    <xf numFmtId="4" fontId="10" fillId="0" borderId="60" xfId="0" applyNumberFormat="1" applyFont="1" applyFill="1" applyBorder="1" applyAlignment="1">
      <alignment horizontal="center" vertical="center" wrapText="1"/>
    </xf>
    <xf numFmtId="4" fontId="10" fillId="0" borderId="38" xfId="0" applyNumberFormat="1" applyFont="1" applyFill="1" applyBorder="1" applyAlignment="1">
      <alignment horizontal="center" vertical="center" wrapText="1"/>
    </xf>
    <xf numFmtId="4" fontId="10" fillId="0" borderId="62" xfId="0" applyNumberFormat="1" applyFont="1" applyFill="1" applyBorder="1" applyAlignment="1">
      <alignment horizontal="center" vertical="center" wrapText="1"/>
    </xf>
    <xf numFmtId="4" fontId="10" fillId="0" borderId="56" xfId="0" applyNumberFormat="1" applyFont="1" applyFill="1" applyBorder="1" applyAlignment="1">
      <alignment horizontal="center" vertical="center" wrapText="1"/>
    </xf>
    <xf numFmtId="4" fontId="10" fillId="0" borderId="57" xfId="0" applyNumberFormat="1" applyFont="1" applyFill="1" applyBorder="1" applyAlignment="1">
      <alignment horizontal="center" vertical="center" wrapText="1"/>
    </xf>
    <xf numFmtId="4" fontId="10" fillId="0" borderId="58" xfId="0" applyNumberFormat="1" applyFont="1" applyFill="1" applyBorder="1" applyAlignment="1">
      <alignment horizontal="center" vertical="center" wrapText="1"/>
    </xf>
    <xf numFmtId="0" fontId="15" fillId="0" borderId="54" xfId="0" applyFont="1" applyFill="1" applyBorder="1" applyAlignment="1">
      <alignment horizontal="left" vertical="center" wrapText="1"/>
    </xf>
    <xf numFmtId="0" fontId="15" fillId="0" borderId="27" xfId="0" applyFont="1" applyFill="1" applyBorder="1" applyAlignment="1">
      <alignment horizontal="left" vertical="center" wrapText="1"/>
    </xf>
    <xf numFmtId="4" fontId="15" fillId="0" borderId="56" xfId="0" applyNumberFormat="1" applyFont="1" applyFill="1" applyBorder="1" applyAlignment="1">
      <alignment horizontal="center" vertical="center" wrapText="1"/>
    </xf>
    <xf numFmtId="4" fontId="15" fillId="0" borderId="57" xfId="0" applyNumberFormat="1" applyFont="1" applyFill="1" applyBorder="1" applyAlignment="1">
      <alignment horizontal="center" vertical="center" wrapText="1"/>
    </xf>
    <xf numFmtId="4" fontId="15" fillId="0" borderId="58" xfId="0" applyNumberFormat="1" applyFont="1" applyFill="1" applyBorder="1" applyAlignment="1">
      <alignment horizontal="center" vertical="center" wrapText="1"/>
    </xf>
    <xf numFmtId="0" fontId="10" fillId="0" borderId="64" xfId="0" applyFont="1" applyFill="1" applyBorder="1" applyAlignment="1">
      <alignment horizontal="left" vertical="center" wrapText="1"/>
    </xf>
    <xf numFmtId="0" fontId="10" fillId="0" borderId="89" xfId="0" applyFont="1" applyFill="1" applyBorder="1" applyAlignment="1">
      <alignment horizontal="left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center" vertical="center" wrapText="1"/>
    </xf>
    <xf numFmtId="2" fontId="12" fillId="0" borderId="8" xfId="0" applyNumberFormat="1" applyFont="1" applyFill="1" applyBorder="1" applyAlignment="1">
      <alignment horizontal="center" vertical="center"/>
    </xf>
    <xf numFmtId="2" fontId="12" fillId="0" borderId="24" xfId="0" applyNumberFormat="1" applyFont="1" applyFill="1" applyBorder="1" applyAlignment="1">
      <alignment horizontal="center" vertical="center"/>
    </xf>
    <xf numFmtId="0" fontId="10" fillId="0" borderId="93" xfId="0" applyFont="1" applyFill="1" applyBorder="1" applyAlignment="1">
      <alignment horizontal="left" vertical="center" wrapText="1"/>
    </xf>
    <xf numFmtId="0" fontId="10" fillId="0" borderId="94" xfId="0" applyFont="1" applyFill="1" applyBorder="1" applyAlignment="1">
      <alignment horizontal="left" vertical="center" wrapText="1"/>
    </xf>
    <xf numFmtId="0" fontId="10" fillId="0" borderId="92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left" vertical="center" wrapText="1"/>
    </xf>
    <xf numFmtId="0" fontId="10" fillId="0" borderId="35" xfId="0" applyFont="1" applyFill="1" applyBorder="1" applyAlignment="1">
      <alignment horizontal="left" vertical="center" wrapText="1"/>
    </xf>
    <xf numFmtId="0" fontId="15" fillId="0" borderId="95" xfId="0" applyFont="1" applyFill="1" applyBorder="1" applyAlignment="1">
      <alignment horizontal="left" vertical="center" wrapText="1"/>
    </xf>
    <xf numFmtId="0" fontId="15" fillId="0" borderId="72" xfId="0" applyFont="1" applyFill="1" applyBorder="1" applyAlignment="1">
      <alignment horizontal="left" vertical="center" wrapText="1"/>
    </xf>
    <xf numFmtId="4" fontId="15" fillId="0" borderId="60" xfId="0" applyNumberFormat="1" applyFont="1" applyFill="1" applyBorder="1" applyAlignment="1">
      <alignment horizontal="center" vertical="center" wrapText="1"/>
    </xf>
    <xf numFmtId="4" fontId="15" fillId="0" borderId="61" xfId="0" applyNumberFormat="1" applyFont="1" applyFill="1" applyBorder="1" applyAlignment="1">
      <alignment horizontal="center" vertical="center" wrapText="1"/>
    </xf>
    <xf numFmtId="4" fontId="15" fillId="0" borderId="62" xfId="0" applyNumberFormat="1" applyFont="1" applyFill="1" applyBorder="1" applyAlignment="1">
      <alignment horizontal="center" vertical="center" wrapText="1"/>
    </xf>
    <xf numFmtId="0" fontId="15" fillId="0" borderId="60" xfId="0" applyFont="1" applyFill="1" applyBorder="1" applyAlignment="1">
      <alignment horizontal="left" vertical="center" wrapText="1"/>
    </xf>
    <xf numFmtId="0" fontId="15" fillId="0" borderId="62" xfId="0" applyFont="1" applyFill="1" applyBorder="1" applyAlignment="1">
      <alignment horizontal="left" vertical="center" wrapText="1"/>
    </xf>
    <xf numFmtId="0" fontId="15" fillId="0" borderId="36" xfId="0" applyFont="1" applyFill="1" applyBorder="1" applyAlignment="1">
      <alignment horizontal="left" vertical="center" wrapText="1"/>
    </xf>
    <xf numFmtId="0" fontId="15" fillId="0" borderId="37" xfId="0" applyFont="1" applyFill="1" applyBorder="1" applyAlignment="1">
      <alignment horizontal="left" vertical="center" wrapText="1"/>
    </xf>
    <xf numFmtId="4" fontId="10" fillId="0" borderId="61" xfId="0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justify" wrapText="1"/>
    </xf>
    <xf numFmtId="0" fontId="5" fillId="0" borderId="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49" fontId="34" fillId="0" borderId="6" xfId="0" applyNumberFormat="1" applyFont="1" applyFill="1" applyBorder="1" applyAlignment="1">
      <alignment horizontal="left" wrapText="1"/>
    </xf>
    <xf numFmtId="49" fontId="34" fillId="0" borderId="0" xfId="0" applyNumberFormat="1" applyFont="1" applyFill="1" applyBorder="1" applyAlignment="1">
      <alignment horizontal="left" wrapText="1"/>
    </xf>
    <xf numFmtId="0" fontId="36" fillId="0" borderId="0" xfId="0" applyNumberFormat="1" applyFont="1" applyFill="1" applyAlignment="1">
      <alignment horizontal="justify" wrapText="1"/>
    </xf>
    <xf numFmtId="49" fontId="35" fillId="0" borderId="0" xfId="0" applyNumberFormat="1" applyFont="1" applyFill="1" applyAlignment="1">
      <alignment wrapText="1"/>
    </xf>
    <xf numFmtId="0" fontId="36" fillId="0" borderId="0" xfId="0" applyFont="1" applyFill="1" applyAlignment="1">
      <alignment horizontal="left" wrapText="1"/>
    </xf>
    <xf numFmtId="49" fontId="24" fillId="0" borderId="96" xfId="0" applyNumberFormat="1" applyFont="1" applyFill="1" applyBorder="1" applyAlignment="1">
      <alignment horizontal="left" vertical="center" wrapText="1"/>
    </xf>
    <xf numFmtId="49" fontId="24" fillId="0" borderId="0" xfId="0" applyNumberFormat="1" applyFont="1" applyFill="1" applyAlignment="1">
      <alignment horizontal="left" vertical="center" wrapText="1"/>
    </xf>
    <xf numFmtId="4" fontId="10" fillId="0" borderId="51" xfId="0" applyNumberFormat="1" applyFont="1" applyFill="1" applyBorder="1" applyAlignment="1">
      <alignment horizontal="center" vertical="center" wrapText="1"/>
    </xf>
    <xf numFmtId="4" fontId="10" fillId="0" borderId="52" xfId="0" applyNumberFormat="1" applyFont="1" applyFill="1" applyBorder="1" applyAlignment="1">
      <alignment horizontal="center" vertical="center" wrapText="1"/>
    </xf>
    <xf numFmtId="4" fontId="10" fillId="0" borderId="53" xfId="0" applyNumberFormat="1" applyFont="1" applyFill="1" applyBorder="1" applyAlignment="1">
      <alignment horizontal="center" vertical="center" wrapText="1"/>
    </xf>
    <xf numFmtId="0" fontId="10" fillId="0" borderId="46" xfId="0" applyFont="1" applyFill="1" applyBorder="1" applyAlignment="1">
      <alignment horizontal="center" vertical="center" wrapText="1"/>
    </xf>
    <xf numFmtId="0" fontId="10" fillId="0" borderId="44" xfId="0" applyFont="1" applyFill="1" applyBorder="1" applyAlignment="1">
      <alignment horizontal="center" vertical="center" wrapText="1"/>
    </xf>
    <xf numFmtId="0" fontId="10" fillId="0" borderId="47" xfId="0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wrapText="1"/>
    </xf>
    <xf numFmtId="0" fontId="23" fillId="0" borderId="0" xfId="0" applyFont="1" applyFill="1" applyAlignment="1">
      <alignment horizontal="left" wrapText="1"/>
    </xf>
    <xf numFmtId="0" fontId="20" fillId="0" borderId="0" xfId="0" applyFont="1" applyFill="1" applyAlignment="1">
      <alignment horizontal="justify" wrapText="1"/>
    </xf>
    <xf numFmtId="49" fontId="19" fillId="0" borderId="6" xfId="0" applyNumberFormat="1" applyFont="1" applyFill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left" wrapText="1"/>
    </xf>
    <xf numFmtId="0" fontId="21" fillId="0" borderId="0" xfId="0" applyNumberFormat="1" applyFont="1" applyFill="1" applyAlignment="1">
      <alignment horizontal="justify" wrapText="1"/>
    </xf>
    <xf numFmtId="0" fontId="15" fillId="0" borderId="55" xfId="0" applyFont="1" applyFill="1" applyBorder="1" applyAlignment="1">
      <alignment horizontal="left" vertical="center" wrapText="1"/>
    </xf>
    <xf numFmtId="0" fontId="15" fillId="0" borderId="87" xfId="0" applyFont="1" applyFill="1" applyBorder="1" applyAlignment="1">
      <alignment horizontal="left" vertical="center" wrapText="1"/>
    </xf>
    <xf numFmtId="0" fontId="10" fillId="0" borderId="43" xfId="0" applyFont="1" applyFill="1" applyBorder="1" applyAlignment="1">
      <alignment horizontal="left" vertical="center" wrapText="1"/>
    </xf>
    <xf numFmtId="0" fontId="10" fillId="0" borderId="85" xfId="0" applyFont="1" applyFill="1" applyBorder="1" applyAlignment="1">
      <alignment horizontal="left" vertical="center" wrapText="1"/>
    </xf>
    <xf numFmtId="0" fontId="10" fillId="0" borderId="49" xfId="0" applyFont="1" applyFill="1" applyBorder="1" applyAlignment="1">
      <alignment horizontal="left" vertical="center" wrapText="1"/>
    </xf>
    <xf numFmtId="0" fontId="10" fillId="0" borderId="86" xfId="0" applyFont="1" applyFill="1" applyBorder="1" applyAlignment="1">
      <alignment horizontal="left" vertical="center" wrapText="1"/>
    </xf>
    <xf numFmtId="0" fontId="15" fillId="0" borderId="38" xfId="0" applyFont="1" applyFill="1" applyBorder="1" applyAlignment="1">
      <alignment horizontal="left" vertical="center" wrapText="1"/>
    </xf>
    <xf numFmtId="0" fontId="15" fillId="0" borderId="59" xfId="0" applyFont="1" applyFill="1" applyBorder="1" applyAlignment="1">
      <alignment horizontal="left" vertical="center" wrapText="1"/>
    </xf>
    <xf numFmtId="0" fontId="10" fillId="0" borderId="59" xfId="0" applyFont="1" applyFill="1" applyBorder="1" applyAlignment="1">
      <alignment horizontal="left" vertical="center" wrapText="1"/>
    </xf>
    <xf numFmtId="0" fontId="10" fillId="0" borderId="88" xfId="0" applyFont="1" applyFill="1" applyBorder="1" applyAlignment="1">
      <alignment horizontal="left" vertical="center" wrapText="1"/>
    </xf>
    <xf numFmtId="0" fontId="10" fillId="0" borderId="61" xfId="0" applyFont="1" applyFill="1" applyBorder="1" applyAlignment="1">
      <alignment horizontal="left" vertical="center" wrapText="1"/>
    </xf>
    <xf numFmtId="0" fontId="36" fillId="0" borderId="0" xfId="0" applyNumberFormat="1" applyFont="1" applyFill="1" applyAlignment="1">
      <alignment horizontal="left" wrapText="1"/>
    </xf>
    <xf numFmtId="0" fontId="35" fillId="0" borderId="0" xfId="0" applyFont="1" applyFill="1" applyAlignment="1">
      <alignment horizontal="left" wrapText="1"/>
    </xf>
    <xf numFmtId="49" fontId="35" fillId="0" borderId="0" xfId="0" applyNumberFormat="1" applyFont="1" applyFill="1" applyAlignment="1">
      <alignment horizontal="left" wrapText="1"/>
    </xf>
    <xf numFmtId="0" fontId="0" fillId="0" borderId="6" xfId="0" applyBorder="1" applyAlignment="1">
      <alignment horizontal="left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24" xfId="0" applyNumberFormat="1" applyFont="1" applyFill="1" applyBorder="1" applyAlignment="1">
      <alignment horizontal="center" vertical="center" wrapText="1"/>
    </xf>
    <xf numFmtId="2" fontId="12" fillId="0" borderId="28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4" fontId="15" fillId="0" borderId="36" xfId="0" applyNumberFormat="1" applyFont="1" applyFill="1" applyBorder="1" applyAlignment="1">
      <alignment horizontal="center" vertical="center" wrapText="1"/>
    </xf>
    <xf numFmtId="4" fontId="15" fillId="0" borderId="38" xfId="0" applyNumberFormat="1" applyFont="1" applyFill="1" applyBorder="1" applyAlignment="1">
      <alignment horizontal="center" vertical="center" wrapText="1"/>
    </xf>
    <xf numFmtId="4" fontId="15" fillId="0" borderId="37" xfId="0" applyNumberFormat="1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_Пример свода" xfId="4"/>
    <cellStyle name="Процентный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view="pageBreakPreview" zoomScaleNormal="100" workbookViewId="0">
      <selection activeCell="B13" sqref="B13"/>
    </sheetView>
  </sheetViews>
  <sheetFormatPr defaultRowHeight="12.75" x14ac:dyDescent="0.2"/>
  <cols>
    <col min="1" max="1" width="4.85546875" style="74" customWidth="1"/>
    <col min="2" max="2" width="18.28515625" style="60" customWidth="1"/>
    <col min="3" max="3" width="8.5703125" style="74" customWidth="1"/>
    <col min="4" max="4" width="22.42578125" style="72" customWidth="1"/>
    <col min="5" max="5" width="8" style="73" customWidth="1"/>
    <col min="6" max="7" width="3.85546875" style="59" hidden="1" customWidth="1"/>
    <col min="8" max="8" width="8" style="59" hidden="1" customWidth="1"/>
    <col min="9" max="12" width="10.85546875" style="59" customWidth="1"/>
    <col min="13" max="13" width="7.5703125" style="59" customWidth="1"/>
    <col min="14" max="17" width="10.85546875" style="59" customWidth="1"/>
    <col min="18" max="18" width="7.5703125" style="59" customWidth="1"/>
    <col min="19" max="19" width="10.85546875" style="59" customWidth="1"/>
    <col min="20" max="20" width="12.28515625" style="59" customWidth="1"/>
    <col min="21" max="21" width="15" style="59" customWidth="1"/>
    <col min="22" max="22" width="14.85546875" style="59" customWidth="1"/>
    <col min="23" max="23" width="15" style="59" customWidth="1"/>
    <col min="24" max="24" width="13.5703125" style="59" customWidth="1"/>
    <col min="25" max="25" width="15.85546875" style="59" customWidth="1"/>
    <col min="26" max="27" width="7.42578125" style="59" customWidth="1"/>
    <col min="28" max="262" width="9.140625" style="59"/>
    <col min="263" max="263" width="4.85546875" style="59" customWidth="1"/>
    <col min="264" max="264" width="18.28515625" style="59" customWidth="1"/>
    <col min="265" max="265" width="8.5703125" style="59" customWidth="1"/>
    <col min="266" max="266" width="21.85546875" style="59" customWidth="1"/>
    <col min="267" max="267" width="8" style="59" customWidth="1"/>
    <col min="268" max="270" width="0" style="59" hidden="1" customWidth="1"/>
    <col min="271" max="275" width="10.85546875" style="59" customWidth="1"/>
    <col min="276" max="276" width="7.5703125" style="59" customWidth="1"/>
    <col min="277" max="277" width="10.85546875" style="59" customWidth="1"/>
    <col min="278" max="278" width="12.28515625" style="59" customWidth="1"/>
    <col min="279" max="279" width="13.42578125" style="59" customWidth="1"/>
    <col min="280" max="280" width="13.5703125" style="59" customWidth="1"/>
    <col min="281" max="281" width="14" style="59" customWidth="1"/>
    <col min="282" max="283" width="7.42578125" style="59" customWidth="1"/>
    <col min="284" max="518" width="9.140625" style="59"/>
    <col min="519" max="519" width="4.85546875" style="59" customWidth="1"/>
    <col min="520" max="520" width="18.28515625" style="59" customWidth="1"/>
    <col min="521" max="521" width="8.5703125" style="59" customWidth="1"/>
    <col min="522" max="522" width="21.85546875" style="59" customWidth="1"/>
    <col min="523" max="523" width="8" style="59" customWidth="1"/>
    <col min="524" max="526" width="0" style="59" hidden="1" customWidth="1"/>
    <col min="527" max="531" width="10.85546875" style="59" customWidth="1"/>
    <col min="532" max="532" width="7.5703125" style="59" customWidth="1"/>
    <col min="533" max="533" width="10.85546875" style="59" customWidth="1"/>
    <col min="534" max="534" width="12.28515625" style="59" customWidth="1"/>
    <col min="535" max="535" width="13.42578125" style="59" customWidth="1"/>
    <col min="536" max="536" width="13.5703125" style="59" customWidth="1"/>
    <col min="537" max="537" width="14" style="59" customWidth="1"/>
    <col min="538" max="539" width="7.42578125" style="59" customWidth="1"/>
    <col min="540" max="774" width="9.140625" style="59"/>
    <col min="775" max="775" width="4.85546875" style="59" customWidth="1"/>
    <col min="776" max="776" width="18.28515625" style="59" customWidth="1"/>
    <col min="777" max="777" width="8.5703125" style="59" customWidth="1"/>
    <col min="778" max="778" width="21.85546875" style="59" customWidth="1"/>
    <col min="779" max="779" width="8" style="59" customWidth="1"/>
    <col min="780" max="782" width="0" style="59" hidden="1" customWidth="1"/>
    <col min="783" max="787" width="10.85546875" style="59" customWidth="1"/>
    <col min="788" max="788" width="7.5703125" style="59" customWidth="1"/>
    <col min="789" max="789" width="10.85546875" style="59" customWidth="1"/>
    <col min="790" max="790" width="12.28515625" style="59" customWidth="1"/>
    <col min="791" max="791" width="13.42578125" style="59" customWidth="1"/>
    <col min="792" max="792" width="13.5703125" style="59" customWidth="1"/>
    <col min="793" max="793" width="14" style="59" customWidth="1"/>
    <col min="794" max="795" width="7.42578125" style="59" customWidth="1"/>
    <col min="796" max="1030" width="9.140625" style="59"/>
    <col min="1031" max="1031" width="4.85546875" style="59" customWidth="1"/>
    <col min="1032" max="1032" width="18.28515625" style="59" customWidth="1"/>
    <col min="1033" max="1033" width="8.5703125" style="59" customWidth="1"/>
    <col min="1034" max="1034" width="21.85546875" style="59" customWidth="1"/>
    <col min="1035" max="1035" width="8" style="59" customWidth="1"/>
    <col min="1036" max="1038" width="0" style="59" hidden="1" customWidth="1"/>
    <col min="1039" max="1043" width="10.85546875" style="59" customWidth="1"/>
    <col min="1044" max="1044" width="7.5703125" style="59" customWidth="1"/>
    <col min="1045" max="1045" width="10.85546875" style="59" customWidth="1"/>
    <col min="1046" max="1046" width="12.28515625" style="59" customWidth="1"/>
    <col min="1047" max="1047" width="13.42578125" style="59" customWidth="1"/>
    <col min="1048" max="1048" width="13.5703125" style="59" customWidth="1"/>
    <col min="1049" max="1049" width="14" style="59" customWidth="1"/>
    <col min="1050" max="1051" width="7.42578125" style="59" customWidth="1"/>
    <col min="1052" max="1286" width="9.140625" style="59"/>
    <col min="1287" max="1287" width="4.85546875" style="59" customWidth="1"/>
    <col min="1288" max="1288" width="18.28515625" style="59" customWidth="1"/>
    <col min="1289" max="1289" width="8.5703125" style="59" customWidth="1"/>
    <col min="1290" max="1290" width="21.85546875" style="59" customWidth="1"/>
    <col min="1291" max="1291" width="8" style="59" customWidth="1"/>
    <col min="1292" max="1294" width="0" style="59" hidden="1" customWidth="1"/>
    <col min="1295" max="1299" width="10.85546875" style="59" customWidth="1"/>
    <col min="1300" max="1300" width="7.5703125" style="59" customWidth="1"/>
    <col min="1301" max="1301" width="10.85546875" style="59" customWidth="1"/>
    <col min="1302" max="1302" width="12.28515625" style="59" customWidth="1"/>
    <col min="1303" max="1303" width="13.42578125" style="59" customWidth="1"/>
    <col min="1304" max="1304" width="13.5703125" style="59" customWidth="1"/>
    <col min="1305" max="1305" width="14" style="59" customWidth="1"/>
    <col min="1306" max="1307" width="7.42578125" style="59" customWidth="1"/>
    <col min="1308" max="1542" width="9.140625" style="59"/>
    <col min="1543" max="1543" width="4.85546875" style="59" customWidth="1"/>
    <col min="1544" max="1544" width="18.28515625" style="59" customWidth="1"/>
    <col min="1545" max="1545" width="8.5703125" style="59" customWidth="1"/>
    <col min="1546" max="1546" width="21.85546875" style="59" customWidth="1"/>
    <col min="1547" max="1547" width="8" style="59" customWidth="1"/>
    <col min="1548" max="1550" width="0" style="59" hidden="1" customWidth="1"/>
    <col min="1551" max="1555" width="10.85546875" style="59" customWidth="1"/>
    <col min="1556" max="1556" width="7.5703125" style="59" customWidth="1"/>
    <col min="1557" max="1557" width="10.85546875" style="59" customWidth="1"/>
    <col min="1558" max="1558" width="12.28515625" style="59" customWidth="1"/>
    <col min="1559" max="1559" width="13.42578125" style="59" customWidth="1"/>
    <col min="1560" max="1560" width="13.5703125" style="59" customWidth="1"/>
    <col min="1561" max="1561" width="14" style="59" customWidth="1"/>
    <col min="1562" max="1563" width="7.42578125" style="59" customWidth="1"/>
    <col min="1564" max="1798" width="9.140625" style="59"/>
    <col min="1799" max="1799" width="4.85546875" style="59" customWidth="1"/>
    <col min="1800" max="1800" width="18.28515625" style="59" customWidth="1"/>
    <col min="1801" max="1801" width="8.5703125" style="59" customWidth="1"/>
    <col min="1802" max="1802" width="21.85546875" style="59" customWidth="1"/>
    <col min="1803" max="1803" width="8" style="59" customWidth="1"/>
    <col min="1804" max="1806" width="0" style="59" hidden="1" customWidth="1"/>
    <col min="1807" max="1811" width="10.85546875" style="59" customWidth="1"/>
    <col min="1812" max="1812" width="7.5703125" style="59" customWidth="1"/>
    <col min="1813" max="1813" width="10.85546875" style="59" customWidth="1"/>
    <col min="1814" max="1814" width="12.28515625" style="59" customWidth="1"/>
    <col min="1815" max="1815" width="13.42578125" style="59" customWidth="1"/>
    <col min="1816" max="1816" width="13.5703125" style="59" customWidth="1"/>
    <col min="1817" max="1817" width="14" style="59" customWidth="1"/>
    <col min="1818" max="1819" width="7.42578125" style="59" customWidth="1"/>
    <col min="1820" max="2054" width="9.140625" style="59"/>
    <col min="2055" max="2055" width="4.85546875" style="59" customWidth="1"/>
    <col min="2056" max="2056" width="18.28515625" style="59" customWidth="1"/>
    <col min="2057" max="2057" width="8.5703125" style="59" customWidth="1"/>
    <col min="2058" max="2058" width="21.85546875" style="59" customWidth="1"/>
    <col min="2059" max="2059" width="8" style="59" customWidth="1"/>
    <col min="2060" max="2062" width="0" style="59" hidden="1" customWidth="1"/>
    <col min="2063" max="2067" width="10.85546875" style="59" customWidth="1"/>
    <col min="2068" max="2068" width="7.5703125" style="59" customWidth="1"/>
    <col min="2069" max="2069" width="10.85546875" style="59" customWidth="1"/>
    <col min="2070" max="2070" width="12.28515625" style="59" customWidth="1"/>
    <col min="2071" max="2071" width="13.42578125" style="59" customWidth="1"/>
    <col min="2072" max="2072" width="13.5703125" style="59" customWidth="1"/>
    <col min="2073" max="2073" width="14" style="59" customWidth="1"/>
    <col min="2074" max="2075" width="7.42578125" style="59" customWidth="1"/>
    <col min="2076" max="2310" width="9.140625" style="59"/>
    <col min="2311" max="2311" width="4.85546875" style="59" customWidth="1"/>
    <col min="2312" max="2312" width="18.28515625" style="59" customWidth="1"/>
    <col min="2313" max="2313" width="8.5703125" style="59" customWidth="1"/>
    <col min="2314" max="2314" width="21.85546875" style="59" customWidth="1"/>
    <col min="2315" max="2315" width="8" style="59" customWidth="1"/>
    <col min="2316" max="2318" width="0" style="59" hidden="1" customWidth="1"/>
    <col min="2319" max="2323" width="10.85546875" style="59" customWidth="1"/>
    <col min="2324" max="2324" width="7.5703125" style="59" customWidth="1"/>
    <col min="2325" max="2325" width="10.85546875" style="59" customWidth="1"/>
    <col min="2326" max="2326" width="12.28515625" style="59" customWidth="1"/>
    <col min="2327" max="2327" width="13.42578125" style="59" customWidth="1"/>
    <col min="2328" max="2328" width="13.5703125" style="59" customWidth="1"/>
    <col min="2329" max="2329" width="14" style="59" customWidth="1"/>
    <col min="2330" max="2331" width="7.42578125" style="59" customWidth="1"/>
    <col min="2332" max="2566" width="9.140625" style="59"/>
    <col min="2567" max="2567" width="4.85546875" style="59" customWidth="1"/>
    <col min="2568" max="2568" width="18.28515625" style="59" customWidth="1"/>
    <col min="2569" max="2569" width="8.5703125" style="59" customWidth="1"/>
    <col min="2570" max="2570" width="21.85546875" style="59" customWidth="1"/>
    <col min="2571" max="2571" width="8" style="59" customWidth="1"/>
    <col min="2572" max="2574" width="0" style="59" hidden="1" customWidth="1"/>
    <col min="2575" max="2579" width="10.85546875" style="59" customWidth="1"/>
    <col min="2580" max="2580" width="7.5703125" style="59" customWidth="1"/>
    <col min="2581" max="2581" width="10.85546875" style="59" customWidth="1"/>
    <col min="2582" max="2582" width="12.28515625" style="59" customWidth="1"/>
    <col min="2583" max="2583" width="13.42578125" style="59" customWidth="1"/>
    <col min="2584" max="2584" width="13.5703125" style="59" customWidth="1"/>
    <col min="2585" max="2585" width="14" style="59" customWidth="1"/>
    <col min="2586" max="2587" width="7.42578125" style="59" customWidth="1"/>
    <col min="2588" max="2822" width="9.140625" style="59"/>
    <col min="2823" max="2823" width="4.85546875" style="59" customWidth="1"/>
    <col min="2824" max="2824" width="18.28515625" style="59" customWidth="1"/>
    <col min="2825" max="2825" width="8.5703125" style="59" customWidth="1"/>
    <col min="2826" max="2826" width="21.85546875" style="59" customWidth="1"/>
    <col min="2827" max="2827" width="8" style="59" customWidth="1"/>
    <col min="2828" max="2830" width="0" style="59" hidden="1" customWidth="1"/>
    <col min="2831" max="2835" width="10.85546875" style="59" customWidth="1"/>
    <col min="2836" max="2836" width="7.5703125" style="59" customWidth="1"/>
    <col min="2837" max="2837" width="10.85546875" style="59" customWidth="1"/>
    <col min="2838" max="2838" width="12.28515625" style="59" customWidth="1"/>
    <col min="2839" max="2839" width="13.42578125" style="59" customWidth="1"/>
    <col min="2840" max="2840" width="13.5703125" style="59" customWidth="1"/>
    <col min="2841" max="2841" width="14" style="59" customWidth="1"/>
    <col min="2842" max="2843" width="7.42578125" style="59" customWidth="1"/>
    <col min="2844" max="3078" width="9.140625" style="59"/>
    <col min="3079" max="3079" width="4.85546875" style="59" customWidth="1"/>
    <col min="3080" max="3080" width="18.28515625" style="59" customWidth="1"/>
    <col min="3081" max="3081" width="8.5703125" style="59" customWidth="1"/>
    <col min="3082" max="3082" width="21.85546875" style="59" customWidth="1"/>
    <col min="3083" max="3083" width="8" style="59" customWidth="1"/>
    <col min="3084" max="3086" width="0" style="59" hidden="1" customWidth="1"/>
    <col min="3087" max="3091" width="10.85546875" style="59" customWidth="1"/>
    <col min="3092" max="3092" width="7.5703125" style="59" customWidth="1"/>
    <col min="3093" max="3093" width="10.85546875" style="59" customWidth="1"/>
    <col min="3094" max="3094" width="12.28515625" style="59" customWidth="1"/>
    <col min="3095" max="3095" width="13.42578125" style="59" customWidth="1"/>
    <col min="3096" max="3096" width="13.5703125" style="59" customWidth="1"/>
    <col min="3097" max="3097" width="14" style="59" customWidth="1"/>
    <col min="3098" max="3099" width="7.42578125" style="59" customWidth="1"/>
    <col min="3100" max="3334" width="9.140625" style="59"/>
    <col min="3335" max="3335" width="4.85546875" style="59" customWidth="1"/>
    <col min="3336" max="3336" width="18.28515625" style="59" customWidth="1"/>
    <col min="3337" max="3337" width="8.5703125" style="59" customWidth="1"/>
    <col min="3338" max="3338" width="21.85546875" style="59" customWidth="1"/>
    <col min="3339" max="3339" width="8" style="59" customWidth="1"/>
    <col min="3340" max="3342" width="0" style="59" hidden="1" customWidth="1"/>
    <col min="3343" max="3347" width="10.85546875" style="59" customWidth="1"/>
    <col min="3348" max="3348" width="7.5703125" style="59" customWidth="1"/>
    <col min="3349" max="3349" width="10.85546875" style="59" customWidth="1"/>
    <col min="3350" max="3350" width="12.28515625" style="59" customWidth="1"/>
    <col min="3351" max="3351" width="13.42578125" style="59" customWidth="1"/>
    <col min="3352" max="3352" width="13.5703125" style="59" customWidth="1"/>
    <col min="3353" max="3353" width="14" style="59" customWidth="1"/>
    <col min="3354" max="3355" width="7.42578125" style="59" customWidth="1"/>
    <col min="3356" max="3590" width="9.140625" style="59"/>
    <col min="3591" max="3591" width="4.85546875" style="59" customWidth="1"/>
    <col min="3592" max="3592" width="18.28515625" style="59" customWidth="1"/>
    <col min="3593" max="3593" width="8.5703125" style="59" customWidth="1"/>
    <col min="3594" max="3594" width="21.85546875" style="59" customWidth="1"/>
    <col min="3595" max="3595" width="8" style="59" customWidth="1"/>
    <col min="3596" max="3598" width="0" style="59" hidden="1" customWidth="1"/>
    <col min="3599" max="3603" width="10.85546875" style="59" customWidth="1"/>
    <col min="3604" max="3604" width="7.5703125" style="59" customWidth="1"/>
    <col min="3605" max="3605" width="10.85546875" style="59" customWidth="1"/>
    <col min="3606" max="3606" width="12.28515625" style="59" customWidth="1"/>
    <col min="3607" max="3607" width="13.42578125" style="59" customWidth="1"/>
    <col min="3608" max="3608" width="13.5703125" style="59" customWidth="1"/>
    <col min="3609" max="3609" width="14" style="59" customWidth="1"/>
    <col min="3610" max="3611" width="7.42578125" style="59" customWidth="1"/>
    <col min="3612" max="3846" width="9.140625" style="59"/>
    <col min="3847" max="3847" width="4.85546875" style="59" customWidth="1"/>
    <col min="3848" max="3848" width="18.28515625" style="59" customWidth="1"/>
    <col min="3849" max="3849" width="8.5703125" style="59" customWidth="1"/>
    <col min="3850" max="3850" width="21.85546875" style="59" customWidth="1"/>
    <col min="3851" max="3851" width="8" style="59" customWidth="1"/>
    <col min="3852" max="3854" width="0" style="59" hidden="1" customWidth="1"/>
    <col min="3855" max="3859" width="10.85546875" style="59" customWidth="1"/>
    <col min="3860" max="3860" width="7.5703125" style="59" customWidth="1"/>
    <col min="3861" max="3861" width="10.85546875" style="59" customWidth="1"/>
    <col min="3862" max="3862" width="12.28515625" style="59" customWidth="1"/>
    <col min="3863" max="3863" width="13.42578125" style="59" customWidth="1"/>
    <col min="3864" max="3864" width="13.5703125" style="59" customWidth="1"/>
    <col min="3865" max="3865" width="14" style="59" customWidth="1"/>
    <col min="3866" max="3867" width="7.42578125" style="59" customWidth="1"/>
    <col min="3868" max="4102" width="9.140625" style="59"/>
    <col min="4103" max="4103" width="4.85546875" style="59" customWidth="1"/>
    <col min="4104" max="4104" width="18.28515625" style="59" customWidth="1"/>
    <col min="4105" max="4105" width="8.5703125" style="59" customWidth="1"/>
    <col min="4106" max="4106" width="21.85546875" style="59" customWidth="1"/>
    <col min="4107" max="4107" width="8" style="59" customWidth="1"/>
    <col min="4108" max="4110" width="0" style="59" hidden="1" customWidth="1"/>
    <col min="4111" max="4115" width="10.85546875" style="59" customWidth="1"/>
    <col min="4116" max="4116" width="7.5703125" style="59" customWidth="1"/>
    <col min="4117" max="4117" width="10.85546875" style="59" customWidth="1"/>
    <col min="4118" max="4118" width="12.28515625" style="59" customWidth="1"/>
    <col min="4119" max="4119" width="13.42578125" style="59" customWidth="1"/>
    <col min="4120" max="4120" width="13.5703125" style="59" customWidth="1"/>
    <col min="4121" max="4121" width="14" style="59" customWidth="1"/>
    <col min="4122" max="4123" width="7.42578125" style="59" customWidth="1"/>
    <col min="4124" max="4358" width="9.140625" style="59"/>
    <col min="4359" max="4359" width="4.85546875" style="59" customWidth="1"/>
    <col min="4360" max="4360" width="18.28515625" style="59" customWidth="1"/>
    <col min="4361" max="4361" width="8.5703125" style="59" customWidth="1"/>
    <col min="4362" max="4362" width="21.85546875" style="59" customWidth="1"/>
    <col min="4363" max="4363" width="8" style="59" customWidth="1"/>
    <col min="4364" max="4366" width="0" style="59" hidden="1" customWidth="1"/>
    <col min="4367" max="4371" width="10.85546875" style="59" customWidth="1"/>
    <col min="4372" max="4372" width="7.5703125" style="59" customWidth="1"/>
    <col min="4373" max="4373" width="10.85546875" style="59" customWidth="1"/>
    <col min="4374" max="4374" width="12.28515625" style="59" customWidth="1"/>
    <col min="4375" max="4375" width="13.42578125" style="59" customWidth="1"/>
    <col min="4376" max="4376" width="13.5703125" style="59" customWidth="1"/>
    <col min="4377" max="4377" width="14" style="59" customWidth="1"/>
    <col min="4378" max="4379" width="7.42578125" style="59" customWidth="1"/>
    <col min="4380" max="4614" width="9.140625" style="59"/>
    <col min="4615" max="4615" width="4.85546875" style="59" customWidth="1"/>
    <col min="4616" max="4616" width="18.28515625" style="59" customWidth="1"/>
    <col min="4617" max="4617" width="8.5703125" style="59" customWidth="1"/>
    <col min="4618" max="4618" width="21.85546875" style="59" customWidth="1"/>
    <col min="4619" max="4619" width="8" style="59" customWidth="1"/>
    <col min="4620" max="4622" width="0" style="59" hidden="1" customWidth="1"/>
    <col min="4623" max="4627" width="10.85546875" style="59" customWidth="1"/>
    <col min="4628" max="4628" width="7.5703125" style="59" customWidth="1"/>
    <col min="4629" max="4629" width="10.85546875" style="59" customWidth="1"/>
    <col min="4630" max="4630" width="12.28515625" style="59" customWidth="1"/>
    <col min="4631" max="4631" width="13.42578125" style="59" customWidth="1"/>
    <col min="4632" max="4632" width="13.5703125" style="59" customWidth="1"/>
    <col min="4633" max="4633" width="14" style="59" customWidth="1"/>
    <col min="4634" max="4635" width="7.42578125" style="59" customWidth="1"/>
    <col min="4636" max="4870" width="9.140625" style="59"/>
    <col min="4871" max="4871" width="4.85546875" style="59" customWidth="1"/>
    <col min="4872" max="4872" width="18.28515625" style="59" customWidth="1"/>
    <col min="4873" max="4873" width="8.5703125" style="59" customWidth="1"/>
    <col min="4874" max="4874" width="21.85546875" style="59" customWidth="1"/>
    <col min="4875" max="4875" width="8" style="59" customWidth="1"/>
    <col min="4876" max="4878" width="0" style="59" hidden="1" customWidth="1"/>
    <col min="4879" max="4883" width="10.85546875" style="59" customWidth="1"/>
    <col min="4884" max="4884" width="7.5703125" style="59" customWidth="1"/>
    <col min="4885" max="4885" width="10.85546875" style="59" customWidth="1"/>
    <col min="4886" max="4886" width="12.28515625" style="59" customWidth="1"/>
    <col min="4887" max="4887" width="13.42578125" style="59" customWidth="1"/>
    <col min="4888" max="4888" width="13.5703125" style="59" customWidth="1"/>
    <col min="4889" max="4889" width="14" style="59" customWidth="1"/>
    <col min="4890" max="4891" width="7.42578125" style="59" customWidth="1"/>
    <col min="4892" max="5126" width="9.140625" style="59"/>
    <col min="5127" max="5127" width="4.85546875" style="59" customWidth="1"/>
    <col min="5128" max="5128" width="18.28515625" style="59" customWidth="1"/>
    <col min="5129" max="5129" width="8.5703125" style="59" customWidth="1"/>
    <col min="5130" max="5130" width="21.85546875" style="59" customWidth="1"/>
    <col min="5131" max="5131" width="8" style="59" customWidth="1"/>
    <col min="5132" max="5134" width="0" style="59" hidden="1" customWidth="1"/>
    <col min="5135" max="5139" width="10.85546875" style="59" customWidth="1"/>
    <col min="5140" max="5140" width="7.5703125" style="59" customWidth="1"/>
    <col min="5141" max="5141" width="10.85546875" style="59" customWidth="1"/>
    <col min="5142" max="5142" width="12.28515625" style="59" customWidth="1"/>
    <col min="5143" max="5143" width="13.42578125" style="59" customWidth="1"/>
    <col min="5144" max="5144" width="13.5703125" style="59" customWidth="1"/>
    <col min="5145" max="5145" width="14" style="59" customWidth="1"/>
    <col min="5146" max="5147" width="7.42578125" style="59" customWidth="1"/>
    <col min="5148" max="5382" width="9.140625" style="59"/>
    <col min="5383" max="5383" width="4.85546875" style="59" customWidth="1"/>
    <col min="5384" max="5384" width="18.28515625" style="59" customWidth="1"/>
    <col min="5385" max="5385" width="8.5703125" style="59" customWidth="1"/>
    <col min="5386" max="5386" width="21.85546875" style="59" customWidth="1"/>
    <col min="5387" max="5387" width="8" style="59" customWidth="1"/>
    <col min="5388" max="5390" width="0" style="59" hidden="1" customWidth="1"/>
    <col min="5391" max="5395" width="10.85546875" style="59" customWidth="1"/>
    <col min="5396" max="5396" width="7.5703125" style="59" customWidth="1"/>
    <col min="5397" max="5397" width="10.85546875" style="59" customWidth="1"/>
    <col min="5398" max="5398" width="12.28515625" style="59" customWidth="1"/>
    <col min="5399" max="5399" width="13.42578125" style="59" customWidth="1"/>
    <col min="5400" max="5400" width="13.5703125" style="59" customWidth="1"/>
    <col min="5401" max="5401" width="14" style="59" customWidth="1"/>
    <col min="5402" max="5403" width="7.42578125" style="59" customWidth="1"/>
    <col min="5404" max="5638" width="9.140625" style="59"/>
    <col min="5639" max="5639" width="4.85546875" style="59" customWidth="1"/>
    <col min="5640" max="5640" width="18.28515625" style="59" customWidth="1"/>
    <col min="5641" max="5641" width="8.5703125" style="59" customWidth="1"/>
    <col min="5642" max="5642" width="21.85546875" style="59" customWidth="1"/>
    <col min="5643" max="5643" width="8" style="59" customWidth="1"/>
    <col min="5644" max="5646" width="0" style="59" hidden="1" customWidth="1"/>
    <col min="5647" max="5651" width="10.85546875" style="59" customWidth="1"/>
    <col min="5652" max="5652" width="7.5703125" style="59" customWidth="1"/>
    <col min="5653" max="5653" width="10.85546875" style="59" customWidth="1"/>
    <col min="5654" max="5654" width="12.28515625" style="59" customWidth="1"/>
    <col min="5655" max="5655" width="13.42578125" style="59" customWidth="1"/>
    <col min="5656" max="5656" width="13.5703125" style="59" customWidth="1"/>
    <col min="5657" max="5657" width="14" style="59" customWidth="1"/>
    <col min="5658" max="5659" width="7.42578125" style="59" customWidth="1"/>
    <col min="5660" max="5894" width="9.140625" style="59"/>
    <col min="5895" max="5895" width="4.85546875" style="59" customWidth="1"/>
    <col min="5896" max="5896" width="18.28515625" style="59" customWidth="1"/>
    <col min="5897" max="5897" width="8.5703125" style="59" customWidth="1"/>
    <col min="5898" max="5898" width="21.85546875" style="59" customWidth="1"/>
    <col min="5899" max="5899" width="8" style="59" customWidth="1"/>
    <col min="5900" max="5902" width="0" style="59" hidden="1" customWidth="1"/>
    <col min="5903" max="5907" width="10.85546875" style="59" customWidth="1"/>
    <col min="5908" max="5908" width="7.5703125" style="59" customWidth="1"/>
    <col min="5909" max="5909" width="10.85546875" style="59" customWidth="1"/>
    <col min="5910" max="5910" width="12.28515625" style="59" customWidth="1"/>
    <col min="5911" max="5911" width="13.42578125" style="59" customWidth="1"/>
    <col min="5912" max="5912" width="13.5703125" style="59" customWidth="1"/>
    <col min="5913" max="5913" width="14" style="59" customWidth="1"/>
    <col min="5914" max="5915" width="7.42578125" style="59" customWidth="1"/>
    <col min="5916" max="6150" width="9.140625" style="59"/>
    <col min="6151" max="6151" width="4.85546875" style="59" customWidth="1"/>
    <col min="6152" max="6152" width="18.28515625" style="59" customWidth="1"/>
    <col min="6153" max="6153" width="8.5703125" style="59" customWidth="1"/>
    <col min="6154" max="6154" width="21.85546875" style="59" customWidth="1"/>
    <col min="6155" max="6155" width="8" style="59" customWidth="1"/>
    <col min="6156" max="6158" width="0" style="59" hidden="1" customWidth="1"/>
    <col min="6159" max="6163" width="10.85546875" style="59" customWidth="1"/>
    <col min="6164" max="6164" width="7.5703125" style="59" customWidth="1"/>
    <col min="6165" max="6165" width="10.85546875" style="59" customWidth="1"/>
    <col min="6166" max="6166" width="12.28515625" style="59" customWidth="1"/>
    <col min="6167" max="6167" width="13.42578125" style="59" customWidth="1"/>
    <col min="6168" max="6168" width="13.5703125" style="59" customWidth="1"/>
    <col min="6169" max="6169" width="14" style="59" customWidth="1"/>
    <col min="6170" max="6171" width="7.42578125" style="59" customWidth="1"/>
    <col min="6172" max="6406" width="9.140625" style="59"/>
    <col min="6407" max="6407" width="4.85546875" style="59" customWidth="1"/>
    <col min="6408" max="6408" width="18.28515625" style="59" customWidth="1"/>
    <col min="6409" max="6409" width="8.5703125" style="59" customWidth="1"/>
    <col min="6410" max="6410" width="21.85546875" style="59" customWidth="1"/>
    <col min="6411" max="6411" width="8" style="59" customWidth="1"/>
    <col min="6412" max="6414" width="0" style="59" hidden="1" customWidth="1"/>
    <col min="6415" max="6419" width="10.85546875" style="59" customWidth="1"/>
    <col min="6420" max="6420" width="7.5703125" style="59" customWidth="1"/>
    <col min="6421" max="6421" width="10.85546875" style="59" customWidth="1"/>
    <col min="6422" max="6422" width="12.28515625" style="59" customWidth="1"/>
    <col min="6423" max="6423" width="13.42578125" style="59" customWidth="1"/>
    <col min="6424" max="6424" width="13.5703125" style="59" customWidth="1"/>
    <col min="6425" max="6425" width="14" style="59" customWidth="1"/>
    <col min="6426" max="6427" width="7.42578125" style="59" customWidth="1"/>
    <col min="6428" max="6662" width="9.140625" style="59"/>
    <col min="6663" max="6663" width="4.85546875" style="59" customWidth="1"/>
    <col min="6664" max="6664" width="18.28515625" style="59" customWidth="1"/>
    <col min="6665" max="6665" width="8.5703125" style="59" customWidth="1"/>
    <col min="6666" max="6666" width="21.85546875" style="59" customWidth="1"/>
    <col min="6667" max="6667" width="8" style="59" customWidth="1"/>
    <col min="6668" max="6670" width="0" style="59" hidden="1" customWidth="1"/>
    <col min="6671" max="6675" width="10.85546875" style="59" customWidth="1"/>
    <col min="6676" max="6676" width="7.5703125" style="59" customWidth="1"/>
    <col min="6677" max="6677" width="10.85546875" style="59" customWidth="1"/>
    <col min="6678" max="6678" width="12.28515625" style="59" customWidth="1"/>
    <col min="6679" max="6679" width="13.42578125" style="59" customWidth="1"/>
    <col min="6680" max="6680" width="13.5703125" style="59" customWidth="1"/>
    <col min="6681" max="6681" width="14" style="59" customWidth="1"/>
    <col min="6682" max="6683" width="7.42578125" style="59" customWidth="1"/>
    <col min="6684" max="6918" width="9.140625" style="59"/>
    <col min="6919" max="6919" width="4.85546875" style="59" customWidth="1"/>
    <col min="6920" max="6920" width="18.28515625" style="59" customWidth="1"/>
    <col min="6921" max="6921" width="8.5703125" style="59" customWidth="1"/>
    <col min="6922" max="6922" width="21.85546875" style="59" customWidth="1"/>
    <col min="6923" max="6923" width="8" style="59" customWidth="1"/>
    <col min="6924" max="6926" width="0" style="59" hidden="1" customWidth="1"/>
    <col min="6927" max="6931" width="10.85546875" style="59" customWidth="1"/>
    <col min="6932" max="6932" width="7.5703125" style="59" customWidth="1"/>
    <col min="6933" max="6933" width="10.85546875" style="59" customWidth="1"/>
    <col min="6934" max="6934" width="12.28515625" style="59" customWidth="1"/>
    <col min="6935" max="6935" width="13.42578125" style="59" customWidth="1"/>
    <col min="6936" max="6936" width="13.5703125" style="59" customWidth="1"/>
    <col min="6937" max="6937" width="14" style="59" customWidth="1"/>
    <col min="6938" max="6939" width="7.42578125" style="59" customWidth="1"/>
    <col min="6940" max="7174" width="9.140625" style="59"/>
    <col min="7175" max="7175" width="4.85546875" style="59" customWidth="1"/>
    <col min="7176" max="7176" width="18.28515625" style="59" customWidth="1"/>
    <col min="7177" max="7177" width="8.5703125" style="59" customWidth="1"/>
    <col min="7178" max="7178" width="21.85546875" style="59" customWidth="1"/>
    <col min="7179" max="7179" width="8" style="59" customWidth="1"/>
    <col min="7180" max="7182" width="0" style="59" hidden="1" customWidth="1"/>
    <col min="7183" max="7187" width="10.85546875" style="59" customWidth="1"/>
    <col min="7188" max="7188" width="7.5703125" style="59" customWidth="1"/>
    <col min="7189" max="7189" width="10.85546875" style="59" customWidth="1"/>
    <col min="7190" max="7190" width="12.28515625" style="59" customWidth="1"/>
    <col min="7191" max="7191" width="13.42578125" style="59" customWidth="1"/>
    <col min="7192" max="7192" width="13.5703125" style="59" customWidth="1"/>
    <col min="7193" max="7193" width="14" style="59" customWidth="1"/>
    <col min="7194" max="7195" width="7.42578125" style="59" customWidth="1"/>
    <col min="7196" max="7430" width="9.140625" style="59"/>
    <col min="7431" max="7431" width="4.85546875" style="59" customWidth="1"/>
    <col min="7432" max="7432" width="18.28515625" style="59" customWidth="1"/>
    <col min="7433" max="7433" width="8.5703125" style="59" customWidth="1"/>
    <col min="7434" max="7434" width="21.85546875" style="59" customWidth="1"/>
    <col min="7435" max="7435" width="8" style="59" customWidth="1"/>
    <col min="7436" max="7438" width="0" style="59" hidden="1" customWidth="1"/>
    <col min="7439" max="7443" width="10.85546875" style="59" customWidth="1"/>
    <col min="7444" max="7444" width="7.5703125" style="59" customWidth="1"/>
    <col min="7445" max="7445" width="10.85546875" style="59" customWidth="1"/>
    <col min="7446" max="7446" width="12.28515625" style="59" customWidth="1"/>
    <col min="7447" max="7447" width="13.42578125" style="59" customWidth="1"/>
    <col min="7448" max="7448" width="13.5703125" style="59" customWidth="1"/>
    <col min="7449" max="7449" width="14" style="59" customWidth="1"/>
    <col min="7450" max="7451" width="7.42578125" style="59" customWidth="1"/>
    <col min="7452" max="7686" width="9.140625" style="59"/>
    <col min="7687" max="7687" width="4.85546875" style="59" customWidth="1"/>
    <col min="7688" max="7688" width="18.28515625" style="59" customWidth="1"/>
    <col min="7689" max="7689" width="8.5703125" style="59" customWidth="1"/>
    <col min="7690" max="7690" width="21.85546875" style="59" customWidth="1"/>
    <col min="7691" max="7691" width="8" style="59" customWidth="1"/>
    <col min="7692" max="7694" width="0" style="59" hidden="1" customWidth="1"/>
    <col min="7695" max="7699" width="10.85546875" style="59" customWidth="1"/>
    <col min="7700" max="7700" width="7.5703125" style="59" customWidth="1"/>
    <col min="7701" max="7701" width="10.85546875" style="59" customWidth="1"/>
    <col min="7702" max="7702" width="12.28515625" style="59" customWidth="1"/>
    <col min="7703" max="7703" width="13.42578125" style="59" customWidth="1"/>
    <col min="7704" max="7704" width="13.5703125" style="59" customWidth="1"/>
    <col min="7705" max="7705" width="14" style="59" customWidth="1"/>
    <col min="7706" max="7707" width="7.42578125" style="59" customWidth="1"/>
    <col min="7708" max="7942" width="9.140625" style="59"/>
    <col min="7943" max="7943" width="4.85546875" style="59" customWidth="1"/>
    <col min="7944" max="7944" width="18.28515625" style="59" customWidth="1"/>
    <col min="7945" max="7945" width="8.5703125" style="59" customWidth="1"/>
    <col min="7946" max="7946" width="21.85546875" style="59" customWidth="1"/>
    <col min="7947" max="7947" width="8" style="59" customWidth="1"/>
    <col min="7948" max="7950" width="0" style="59" hidden="1" customWidth="1"/>
    <col min="7951" max="7955" width="10.85546875" style="59" customWidth="1"/>
    <col min="7956" max="7956" width="7.5703125" style="59" customWidth="1"/>
    <col min="7957" max="7957" width="10.85546875" style="59" customWidth="1"/>
    <col min="7958" max="7958" width="12.28515625" style="59" customWidth="1"/>
    <col min="7959" max="7959" width="13.42578125" style="59" customWidth="1"/>
    <col min="7960" max="7960" width="13.5703125" style="59" customWidth="1"/>
    <col min="7961" max="7961" width="14" style="59" customWidth="1"/>
    <col min="7962" max="7963" width="7.42578125" style="59" customWidth="1"/>
    <col min="7964" max="8198" width="9.140625" style="59"/>
    <col min="8199" max="8199" width="4.85546875" style="59" customWidth="1"/>
    <col min="8200" max="8200" width="18.28515625" style="59" customWidth="1"/>
    <col min="8201" max="8201" width="8.5703125" style="59" customWidth="1"/>
    <col min="8202" max="8202" width="21.85546875" style="59" customWidth="1"/>
    <col min="8203" max="8203" width="8" style="59" customWidth="1"/>
    <col min="8204" max="8206" width="0" style="59" hidden="1" customWidth="1"/>
    <col min="8207" max="8211" width="10.85546875" style="59" customWidth="1"/>
    <col min="8212" max="8212" width="7.5703125" style="59" customWidth="1"/>
    <col min="8213" max="8213" width="10.85546875" style="59" customWidth="1"/>
    <col min="8214" max="8214" width="12.28515625" style="59" customWidth="1"/>
    <col min="8215" max="8215" width="13.42578125" style="59" customWidth="1"/>
    <col min="8216" max="8216" width="13.5703125" style="59" customWidth="1"/>
    <col min="8217" max="8217" width="14" style="59" customWidth="1"/>
    <col min="8218" max="8219" width="7.42578125" style="59" customWidth="1"/>
    <col min="8220" max="8454" width="9.140625" style="59"/>
    <col min="8455" max="8455" width="4.85546875" style="59" customWidth="1"/>
    <col min="8456" max="8456" width="18.28515625" style="59" customWidth="1"/>
    <col min="8457" max="8457" width="8.5703125" style="59" customWidth="1"/>
    <col min="8458" max="8458" width="21.85546875" style="59" customWidth="1"/>
    <col min="8459" max="8459" width="8" style="59" customWidth="1"/>
    <col min="8460" max="8462" width="0" style="59" hidden="1" customWidth="1"/>
    <col min="8463" max="8467" width="10.85546875" style="59" customWidth="1"/>
    <col min="8468" max="8468" width="7.5703125" style="59" customWidth="1"/>
    <col min="8469" max="8469" width="10.85546875" style="59" customWidth="1"/>
    <col min="8470" max="8470" width="12.28515625" style="59" customWidth="1"/>
    <col min="8471" max="8471" width="13.42578125" style="59" customWidth="1"/>
    <col min="8472" max="8472" width="13.5703125" style="59" customWidth="1"/>
    <col min="8473" max="8473" width="14" style="59" customWidth="1"/>
    <col min="8474" max="8475" width="7.42578125" style="59" customWidth="1"/>
    <col min="8476" max="8710" width="9.140625" style="59"/>
    <col min="8711" max="8711" width="4.85546875" style="59" customWidth="1"/>
    <col min="8712" max="8712" width="18.28515625" style="59" customWidth="1"/>
    <col min="8713" max="8713" width="8.5703125" style="59" customWidth="1"/>
    <col min="8714" max="8714" width="21.85546875" style="59" customWidth="1"/>
    <col min="8715" max="8715" width="8" style="59" customWidth="1"/>
    <col min="8716" max="8718" width="0" style="59" hidden="1" customWidth="1"/>
    <col min="8719" max="8723" width="10.85546875" style="59" customWidth="1"/>
    <col min="8724" max="8724" width="7.5703125" style="59" customWidth="1"/>
    <col min="8725" max="8725" width="10.85546875" style="59" customWidth="1"/>
    <col min="8726" max="8726" width="12.28515625" style="59" customWidth="1"/>
    <col min="8727" max="8727" width="13.42578125" style="59" customWidth="1"/>
    <col min="8728" max="8728" width="13.5703125" style="59" customWidth="1"/>
    <col min="8729" max="8729" width="14" style="59" customWidth="1"/>
    <col min="8730" max="8731" width="7.42578125" style="59" customWidth="1"/>
    <col min="8732" max="8966" width="9.140625" style="59"/>
    <col min="8967" max="8967" width="4.85546875" style="59" customWidth="1"/>
    <col min="8968" max="8968" width="18.28515625" style="59" customWidth="1"/>
    <col min="8969" max="8969" width="8.5703125" style="59" customWidth="1"/>
    <col min="8970" max="8970" width="21.85546875" style="59" customWidth="1"/>
    <col min="8971" max="8971" width="8" style="59" customWidth="1"/>
    <col min="8972" max="8974" width="0" style="59" hidden="1" customWidth="1"/>
    <col min="8975" max="8979" width="10.85546875" style="59" customWidth="1"/>
    <col min="8980" max="8980" width="7.5703125" style="59" customWidth="1"/>
    <col min="8981" max="8981" width="10.85546875" style="59" customWidth="1"/>
    <col min="8982" max="8982" width="12.28515625" style="59" customWidth="1"/>
    <col min="8983" max="8983" width="13.42578125" style="59" customWidth="1"/>
    <col min="8984" max="8984" width="13.5703125" style="59" customWidth="1"/>
    <col min="8985" max="8985" width="14" style="59" customWidth="1"/>
    <col min="8986" max="8987" width="7.42578125" style="59" customWidth="1"/>
    <col min="8988" max="9222" width="9.140625" style="59"/>
    <col min="9223" max="9223" width="4.85546875" style="59" customWidth="1"/>
    <col min="9224" max="9224" width="18.28515625" style="59" customWidth="1"/>
    <col min="9225" max="9225" width="8.5703125" style="59" customWidth="1"/>
    <col min="9226" max="9226" width="21.85546875" style="59" customWidth="1"/>
    <col min="9227" max="9227" width="8" style="59" customWidth="1"/>
    <col min="9228" max="9230" width="0" style="59" hidden="1" customWidth="1"/>
    <col min="9231" max="9235" width="10.85546875" style="59" customWidth="1"/>
    <col min="9236" max="9236" width="7.5703125" style="59" customWidth="1"/>
    <col min="9237" max="9237" width="10.85546875" style="59" customWidth="1"/>
    <col min="9238" max="9238" width="12.28515625" style="59" customWidth="1"/>
    <col min="9239" max="9239" width="13.42578125" style="59" customWidth="1"/>
    <col min="9240" max="9240" width="13.5703125" style="59" customWidth="1"/>
    <col min="9241" max="9241" width="14" style="59" customWidth="1"/>
    <col min="9242" max="9243" width="7.42578125" style="59" customWidth="1"/>
    <col min="9244" max="9478" width="9.140625" style="59"/>
    <col min="9479" max="9479" width="4.85546875" style="59" customWidth="1"/>
    <col min="9480" max="9480" width="18.28515625" style="59" customWidth="1"/>
    <col min="9481" max="9481" width="8.5703125" style="59" customWidth="1"/>
    <col min="9482" max="9482" width="21.85546875" style="59" customWidth="1"/>
    <col min="9483" max="9483" width="8" style="59" customWidth="1"/>
    <col min="9484" max="9486" width="0" style="59" hidden="1" customWidth="1"/>
    <col min="9487" max="9491" width="10.85546875" style="59" customWidth="1"/>
    <col min="9492" max="9492" width="7.5703125" style="59" customWidth="1"/>
    <col min="9493" max="9493" width="10.85546875" style="59" customWidth="1"/>
    <col min="9494" max="9494" width="12.28515625" style="59" customWidth="1"/>
    <col min="9495" max="9495" width="13.42578125" style="59" customWidth="1"/>
    <col min="9496" max="9496" width="13.5703125" style="59" customWidth="1"/>
    <col min="9497" max="9497" width="14" style="59" customWidth="1"/>
    <col min="9498" max="9499" width="7.42578125" style="59" customWidth="1"/>
    <col min="9500" max="9734" width="9.140625" style="59"/>
    <col min="9735" max="9735" width="4.85546875" style="59" customWidth="1"/>
    <col min="9736" max="9736" width="18.28515625" style="59" customWidth="1"/>
    <col min="9737" max="9737" width="8.5703125" style="59" customWidth="1"/>
    <col min="9738" max="9738" width="21.85546875" style="59" customWidth="1"/>
    <col min="9739" max="9739" width="8" style="59" customWidth="1"/>
    <col min="9740" max="9742" width="0" style="59" hidden="1" customWidth="1"/>
    <col min="9743" max="9747" width="10.85546875" style="59" customWidth="1"/>
    <col min="9748" max="9748" width="7.5703125" style="59" customWidth="1"/>
    <col min="9749" max="9749" width="10.85546875" style="59" customWidth="1"/>
    <col min="9750" max="9750" width="12.28515625" style="59" customWidth="1"/>
    <col min="9751" max="9751" width="13.42578125" style="59" customWidth="1"/>
    <col min="9752" max="9752" width="13.5703125" style="59" customWidth="1"/>
    <col min="9753" max="9753" width="14" style="59" customWidth="1"/>
    <col min="9754" max="9755" width="7.42578125" style="59" customWidth="1"/>
    <col min="9756" max="9990" width="9.140625" style="59"/>
    <col min="9991" max="9991" width="4.85546875" style="59" customWidth="1"/>
    <col min="9992" max="9992" width="18.28515625" style="59" customWidth="1"/>
    <col min="9993" max="9993" width="8.5703125" style="59" customWidth="1"/>
    <col min="9994" max="9994" width="21.85546875" style="59" customWidth="1"/>
    <col min="9995" max="9995" width="8" style="59" customWidth="1"/>
    <col min="9996" max="9998" width="0" style="59" hidden="1" customWidth="1"/>
    <col min="9999" max="10003" width="10.85546875" style="59" customWidth="1"/>
    <col min="10004" max="10004" width="7.5703125" style="59" customWidth="1"/>
    <col min="10005" max="10005" width="10.85546875" style="59" customWidth="1"/>
    <col min="10006" max="10006" width="12.28515625" style="59" customWidth="1"/>
    <col min="10007" max="10007" width="13.42578125" style="59" customWidth="1"/>
    <col min="10008" max="10008" width="13.5703125" style="59" customWidth="1"/>
    <col min="10009" max="10009" width="14" style="59" customWidth="1"/>
    <col min="10010" max="10011" width="7.42578125" style="59" customWidth="1"/>
    <col min="10012" max="10246" width="9.140625" style="59"/>
    <col min="10247" max="10247" width="4.85546875" style="59" customWidth="1"/>
    <col min="10248" max="10248" width="18.28515625" style="59" customWidth="1"/>
    <col min="10249" max="10249" width="8.5703125" style="59" customWidth="1"/>
    <col min="10250" max="10250" width="21.85546875" style="59" customWidth="1"/>
    <col min="10251" max="10251" width="8" style="59" customWidth="1"/>
    <col min="10252" max="10254" width="0" style="59" hidden="1" customWidth="1"/>
    <col min="10255" max="10259" width="10.85546875" style="59" customWidth="1"/>
    <col min="10260" max="10260" width="7.5703125" style="59" customWidth="1"/>
    <col min="10261" max="10261" width="10.85546875" style="59" customWidth="1"/>
    <col min="10262" max="10262" width="12.28515625" style="59" customWidth="1"/>
    <col min="10263" max="10263" width="13.42578125" style="59" customWidth="1"/>
    <col min="10264" max="10264" width="13.5703125" style="59" customWidth="1"/>
    <col min="10265" max="10265" width="14" style="59" customWidth="1"/>
    <col min="10266" max="10267" width="7.42578125" style="59" customWidth="1"/>
    <col min="10268" max="10502" width="9.140625" style="59"/>
    <col min="10503" max="10503" width="4.85546875" style="59" customWidth="1"/>
    <col min="10504" max="10504" width="18.28515625" style="59" customWidth="1"/>
    <col min="10505" max="10505" width="8.5703125" style="59" customWidth="1"/>
    <col min="10506" max="10506" width="21.85546875" style="59" customWidth="1"/>
    <col min="10507" max="10507" width="8" style="59" customWidth="1"/>
    <col min="10508" max="10510" width="0" style="59" hidden="1" customWidth="1"/>
    <col min="10511" max="10515" width="10.85546875" style="59" customWidth="1"/>
    <col min="10516" max="10516" width="7.5703125" style="59" customWidth="1"/>
    <col min="10517" max="10517" width="10.85546875" style="59" customWidth="1"/>
    <col min="10518" max="10518" width="12.28515625" style="59" customWidth="1"/>
    <col min="10519" max="10519" width="13.42578125" style="59" customWidth="1"/>
    <col min="10520" max="10520" width="13.5703125" style="59" customWidth="1"/>
    <col min="10521" max="10521" width="14" style="59" customWidth="1"/>
    <col min="10522" max="10523" width="7.42578125" style="59" customWidth="1"/>
    <col min="10524" max="10758" width="9.140625" style="59"/>
    <col min="10759" max="10759" width="4.85546875" style="59" customWidth="1"/>
    <col min="10760" max="10760" width="18.28515625" style="59" customWidth="1"/>
    <col min="10761" max="10761" width="8.5703125" style="59" customWidth="1"/>
    <col min="10762" max="10762" width="21.85546875" style="59" customWidth="1"/>
    <col min="10763" max="10763" width="8" style="59" customWidth="1"/>
    <col min="10764" max="10766" width="0" style="59" hidden="1" customWidth="1"/>
    <col min="10767" max="10771" width="10.85546875" style="59" customWidth="1"/>
    <col min="10772" max="10772" width="7.5703125" style="59" customWidth="1"/>
    <col min="10773" max="10773" width="10.85546875" style="59" customWidth="1"/>
    <col min="10774" max="10774" width="12.28515625" style="59" customWidth="1"/>
    <col min="10775" max="10775" width="13.42578125" style="59" customWidth="1"/>
    <col min="10776" max="10776" width="13.5703125" style="59" customWidth="1"/>
    <col min="10777" max="10777" width="14" style="59" customWidth="1"/>
    <col min="10778" max="10779" width="7.42578125" style="59" customWidth="1"/>
    <col min="10780" max="11014" width="9.140625" style="59"/>
    <col min="11015" max="11015" width="4.85546875" style="59" customWidth="1"/>
    <col min="11016" max="11016" width="18.28515625" style="59" customWidth="1"/>
    <col min="11017" max="11017" width="8.5703125" style="59" customWidth="1"/>
    <col min="11018" max="11018" width="21.85546875" style="59" customWidth="1"/>
    <col min="11019" max="11019" width="8" style="59" customWidth="1"/>
    <col min="11020" max="11022" width="0" style="59" hidden="1" customWidth="1"/>
    <col min="11023" max="11027" width="10.85546875" style="59" customWidth="1"/>
    <col min="11028" max="11028" width="7.5703125" style="59" customWidth="1"/>
    <col min="11029" max="11029" width="10.85546875" style="59" customWidth="1"/>
    <col min="11030" max="11030" width="12.28515625" style="59" customWidth="1"/>
    <col min="11031" max="11031" width="13.42578125" style="59" customWidth="1"/>
    <col min="11032" max="11032" width="13.5703125" style="59" customWidth="1"/>
    <col min="11033" max="11033" width="14" style="59" customWidth="1"/>
    <col min="11034" max="11035" width="7.42578125" style="59" customWidth="1"/>
    <col min="11036" max="11270" width="9.140625" style="59"/>
    <col min="11271" max="11271" width="4.85546875" style="59" customWidth="1"/>
    <col min="11272" max="11272" width="18.28515625" style="59" customWidth="1"/>
    <col min="11273" max="11273" width="8.5703125" style="59" customWidth="1"/>
    <col min="11274" max="11274" width="21.85546875" style="59" customWidth="1"/>
    <col min="11275" max="11275" width="8" style="59" customWidth="1"/>
    <col min="11276" max="11278" width="0" style="59" hidden="1" customWidth="1"/>
    <col min="11279" max="11283" width="10.85546875" style="59" customWidth="1"/>
    <col min="11284" max="11284" width="7.5703125" style="59" customWidth="1"/>
    <col min="11285" max="11285" width="10.85546875" style="59" customWidth="1"/>
    <col min="11286" max="11286" width="12.28515625" style="59" customWidth="1"/>
    <col min="11287" max="11287" width="13.42578125" style="59" customWidth="1"/>
    <col min="11288" max="11288" width="13.5703125" style="59" customWidth="1"/>
    <col min="11289" max="11289" width="14" style="59" customWidth="1"/>
    <col min="11290" max="11291" width="7.42578125" style="59" customWidth="1"/>
    <col min="11292" max="11526" width="9.140625" style="59"/>
    <col min="11527" max="11527" width="4.85546875" style="59" customWidth="1"/>
    <col min="11528" max="11528" width="18.28515625" style="59" customWidth="1"/>
    <col min="11529" max="11529" width="8.5703125" style="59" customWidth="1"/>
    <col min="11530" max="11530" width="21.85546875" style="59" customWidth="1"/>
    <col min="11531" max="11531" width="8" style="59" customWidth="1"/>
    <col min="11532" max="11534" width="0" style="59" hidden="1" customWidth="1"/>
    <col min="11535" max="11539" width="10.85546875" style="59" customWidth="1"/>
    <col min="11540" max="11540" width="7.5703125" style="59" customWidth="1"/>
    <col min="11541" max="11541" width="10.85546875" style="59" customWidth="1"/>
    <col min="11542" max="11542" width="12.28515625" style="59" customWidth="1"/>
    <col min="11543" max="11543" width="13.42578125" style="59" customWidth="1"/>
    <col min="11544" max="11544" width="13.5703125" style="59" customWidth="1"/>
    <col min="11545" max="11545" width="14" style="59" customWidth="1"/>
    <col min="11546" max="11547" width="7.42578125" style="59" customWidth="1"/>
    <col min="11548" max="11782" width="9.140625" style="59"/>
    <col min="11783" max="11783" width="4.85546875" style="59" customWidth="1"/>
    <col min="11784" max="11784" width="18.28515625" style="59" customWidth="1"/>
    <col min="11785" max="11785" width="8.5703125" style="59" customWidth="1"/>
    <col min="11786" max="11786" width="21.85546875" style="59" customWidth="1"/>
    <col min="11787" max="11787" width="8" style="59" customWidth="1"/>
    <col min="11788" max="11790" width="0" style="59" hidden="1" customWidth="1"/>
    <col min="11791" max="11795" width="10.85546875" style="59" customWidth="1"/>
    <col min="11796" max="11796" width="7.5703125" style="59" customWidth="1"/>
    <col min="11797" max="11797" width="10.85546875" style="59" customWidth="1"/>
    <col min="11798" max="11798" width="12.28515625" style="59" customWidth="1"/>
    <col min="11799" max="11799" width="13.42578125" style="59" customWidth="1"/>
    <col min="11800" max="11800" width="13.5703125" style="59" customWidth="1"/>
    <col min="11801" max="11801" width="14" style="59" customWidth="1"/>
    <col min="11802" max="11803" width="7.42578125" style="59" customWidth="1"/>
    <col min="11804" max="12038" width="9.140625" style="59"/>
    <col min="12039" max="12039" width="4.85546875" style="59" customWidth="1"/>
    <col min="12040" max="12040" width="18.28515625" style="59" customWidth="1"/>
    <col min="12041" max="12041" width="8.5703125" style="59" customWidth="1"/>
    <col min="12042" max="12042" width="21.85546875" style="59" customWidth="1"/>
    <col min="12043" max="12043" width="8" style="59" customWidth="1"/>
    <col min="12044" max="12046" width="0" style="59" hidden="1" customWidth="1"/>
    <col min="12047" max="12051" width="10.85546875" style="59" customWidth="1"/>
    <col min="12052" max="12052" width="7.5703125" style="59" customWidth="1"/>
    <col min="12053" max="12053" width="10.85546875" style="59" customWidth="1"/>
    <col min="12054" max="12054" width="12.28515625" style="59" customWidth="1"/>
    <col min="12055" max="12055" width="13.42578125" style="59" customWidth="1"/>
    <col min="12056" max="12056" width="13.5703125" style="59" customWidth="1"/>
    <col min="12057" max="12057" width="14" style="59" customWidth="1"/>
    <col min="12058" max="12059" width="7.42578125" style="59" customWidth="1"/>
    <col min="12060" max="12294" width="9.140625" style="59"/>
    <col min="12295" max="12295" width="4.85546875" style="59" customWidth="1"/>
    <col min="12296" max="12296" width="18.28515625" style="59" customWidth="1"/>
    <col min="12297" max="12297" width="8.5703125" style="59" customWidth="1"/>
    <col min="12298" max="12298" width="21.85546875" style="59" customWidth="1"/>
    <col min="12299" max="12299" width="8" style="59" customWidth="1"/>
    <col min="12300" max="12302" width="0" style="59" hidden="1" customWidth="1"/>
    <col min="12303" max="12307" width="10.85546875" style="59" customWidth="1"/>
    <col min="12308" max="12308" width="7.5703125" style="59" customWidth="1"/>
    <col min="12309" max="12309" width="10.85546875" style="59" customWidth="1"/>
    <col min="12310" max="12310" width="12.28515625" style="59" customWidth="1"/>
    <col min="12311" max="12311" width="13.42578125" style="59" customWidth="1"/>
    <col min="12312" max="12312" width="13.5703125" style="59" customWidth="1"/>
    <col min="12313" max="12313" width="14" style="59" customWidth="1"/>
    <col min="12314" max="12315" width="7.42578125" style="59" customWidth="1"/>
    <col min="12316" max="12550" width="9.140625" style="59"/>
    <col min="12551" max="12551" width="4.85546875" style="59" customWidth="1"/>
    <col min="12552" max="12552" width="18.28515625" style="59" customWidth="1"/>
    <col min="12553" max="12553" width="8.5703125" style="59" customWidth="1"/>
    <col min="12554" max="12554" width="21.85546875" style="59" customWidth="1"/>
    <col min="12555" max="12555" width="8" style="59" customWidth="1"/>
    <col min="12556" max="12558" width="0" style="59" hidden="1" customWidth="1"/>
    <col min="12559" max="12563" width="10.85546875" style="59" customWidth="1"/>
    <col min="12564" max="12564" width="7.5703125" style="59" customWidth="1"/>
    <col min="12565" max="12565" width="10.85546875" style="59" customWidth="1"/>
    <col min="12566" max="12566" width="12.28515625" style="59" customWidth="1"/>
    <col min="12567" max="12567" width="13.42578125" style="59" customWidth="1"/>
    <col min="12568" max="12568" width="13.5703125" style="59" customWidth="1"/>
    <col min="12569" max="12569" width="14" style="59" customWidth="1"/>
    <col min="12570" max="12571" width="7.42578125" style="59" customWidth="1"/>
    <col min="12572" max="12806" width="9.140625" style="59"/>
    <col min="12807" max="12807" width="4.85546875" style="59" customWidth="1"/>
    <col min="12808" max="12808" width="18.28515625" style="59" customWidth="1"/>
    <col min="12809" max="12809" width="8.5703125" style="59" customWidth="1"/>
    <col min="12810" max="12810" width="21.85546875" style="59" customWidth="1"/>
    <col min="12811" max="12811" width="8" style="59" customWidth="1"/>
    <col min="12812" max="12814" width="0" style="59" hidden="1" customWidth="1"/>
    <col min="12815" max="12819" width="10.85546875" style="59" customWidth="1"/>
    <col min="12820" max="12820" width="7.5703125" style="59" customWidth="1"/>
    <col min="12821" max="12821" width="10.85546875" style="59" customWidth="1"/>
    <col min="12822" max="12822" width="12.28515625" style="59" customWidth="1"/>
    <col min="12823" max="12823" width="13.42578125" style="59" customWidth="1"/>
    <col min="12824" max="12824" width="13.5703125" style="59" customWidth="1"/>
    <col min="12825" max="12825" width="14" style="59" customWidth="1"/>
    <col min="12826" max="12827" width="7.42578125" style="59" customWidth="1"/>
    <col min="12828" max="13062" width="9.140625" style="59"/>
    <col min="13063" max="13063" width="4.85546875" style="59" customWidth="1"/>
    <col min="13064" max="13064" width="18.28515625" style="59" customWidth="1"/>
    <col min="13065" max="13065" width="8.5703125" style="59" customWidth="1"/>
    <col min="13066" max="13066" width="21.85546875" style="59" customWidth="1"/>
    <col min="13067" max="13067" width="8" style="59" customWidth="1"/>
    <col min="13068" max="13070" width="0" style="59" hidden="1" customWidth="1"/>
    <col min="13071" max="13075" width="10.85546875" style="59" customWidth="1"/>
    <col min="13076" max="13076" width="7.5703125" style="59" customWidth="1"/>
    <col min="13077" max="13077" width="10.85546875" style="59" customWidth="1"/>
    <col min="13078" max="13078" width="12.28515625" style="59" customWidth="1"/>
    <col min="13079" max="13079" width="13.42578125" style="59" customWidth="1"/>
    <col min="13080" max="13080" width="13.5703125" style="59" customWidth="1"/>
    <col min="13081" max="13081" width="14" style="59" customWidth="1"/>
    <col min="13082" max="13083" width="7.42578125" style="59" customWidth="1"/>
    <col min="13084" max="13318" width="9.140625" style="59"/>
    <col min="13319" max="13319" width="4.85546875" style="59" customWidth="1"/>
    <col min="13320" max="13320" width="18.28515625" style="59" customWidth="1"/>
    <col min="13321" max="13321" width="8.5703125" style="59" customWidth="1"/>
    <col min="13322" max="13322" width="21.85546875" style="59" customWidth="1"/>
    <col min="13323" max="13323" width="8" style="59" customWidth="1"/>
    <col min="13324" max="13326" width="0" style="59" hidden="1" customWidth="1"/>
    <col min="13327" max="13331" width="10.85546875" style="59" customWidth="1"/>
    <col min="13332" max="13332" width="7.5703125" style="59" customWidth="1"/>
    <col min="13333" max="13333" width="10.85546875" style="59" customWidth="1"/>
    <col min="13334" max="13334" width="12.28515625" style="59" customWidth="1"/>
    <col min="13335" max="13335" width="13.42578125" style="59" customWidth="1"/>
    <col min="13336" max="13336" width="13.5703125" style="59" customWidth="1"/>
    <col min="13337" max="13337" width="14" style="59" customWidth="1"/>
    <col min="13338" max="13339" width="7.42578125" style="59" customWidth="1"/>
    <col min="13340" max="13574" width="9.140625" style="59"/>
    <col min="13575" max="13575" width="4.85546875" style="59" customWidth="1"/>
    <col min="13576" max="13576" width="18.28515625" style="59" customWidth="1"/>
    <col min="13577" max="13577" width="8.5703125" style="59" customWidth="1"/>
    <col min="13578" max="13578" width="21.85546875" style="59" customWidth="1"/>
    <col min="13579" max="13579" width="8" style="59" customWidth="1"/>
    <col min="13580" max="13582" width="0" style="59" hidden="1" customWidth="1"/>
    <col min="13583" max="13587" width="10.85546875" style="59" customWidth="1"/>
    <col min="13588" max="13588" width="7.5703125" style="59" customWidth="1"/>
    <col min="13589" max="13589" width="10.85546875" style="59" customWidth="1"/>
    <col min="13590" max="13590" width="12.28515625" style="59" customWidth="1"/>
    <col min="13591" max="13591" width="13.42578125" style="59" customWidth="1"/>
    <col min="13592" max="13592" width="13.5703125" style="59" customWidth="1"/>
    <col min="13593" max="13593" width="14" style="59" customWidth="1"/>
    <col min="13594" max="13595" width="7.42578125" style="59" customWidth="1"/>
    <col min="13596" max="13830" width="9.140625" style="59"/>
    <col min="13831" max="13831" width="4.85546875" style="59" customWidth="1"/>
    <col min="13832" max="13832" width="18.28515625" style="59" customWidth="1"/>
    <col min="13833" max="13833" width="8.5703125" style="59" customWidth="1"/>
    <col min="13834" max="13834" width="21.85546875" style="59" customWidth="1"/>
    <col min="13835" max="13835" width="8" style="59" customWidth="1"/>
    <col min="13836" max="13838" width="0" style="59" hidden="1" customWidth="1"/>
    <col min="13839" max="13843" width="10.85546875" style="59" customWidth="1"/>
    <col min="13844" max="13844" width="7.5703125" style="59" customWidth="1"/>
    <col min="13845" max="13845" width="10.85546875" style="59" customWidth="1"/>
    <col min="13846" max="13846" width="12.28515625" style="59" customWidth="1"/>
    <col min="13847" max="13847" width="13.42578125" style="59" customWidth="1"/>
    <col min="13848" max="13848" width="13.5703125" style="59" customWidth="1"/>
    <col min="13849" max="13849" width="14" style="59" customWidth="1"/>
    <col min="13850" max="13851" width="7.42578125" style="59" customWidth="1"/>
    <col min="13852" max="14086" width="9.140625" style="59"/>
    <col min="14087" max="14087" width="4.85546875" style="59" customWidth="1"/>
    <col min="14088" max="14088" width="18.28515625" style="59" customWidth="1"/>
    <col min="14089" max="14089" width="8.5703125" style="59" customWidth="1"/>
    <col min="14090" max="14090" width="21.85546875" style="59" customWidth="1"/>
    <col min="14091" max="14091" width="8" style="59" customWidth="1"/>
    <col min="14092" max="14094" width="0" style="59" hidden="1" customWidth="1"/>
    <col min="14095" max="14099" width="10.85546875" style="59" customWidth="1"/>
    <col min="14100" max="14100" width="7.5703125" style="59" customWidth="1"/>
    <col min="14101" max="14101" width="10.85546875" style="59" customWidth="1"/>
    <col min="14102" max="14102" width="12.28515625" style="59" customWidth="1"/>
    <col min="14103" max="14103" width="13.42578125" style="59" customWidth="1"/>
    <col min="14104" max="14104" width="13.5703125" style="59" customWidth="1"/>
    <col min="14105" max="14105" width="14" style="59" customWidth="1"/>
    <col min="14106" max="14107" width="7.42578125" style="59" customWidth="1"/>
    <col min="14108" max="14342" width="9.140625" style="59"/>
    <col min="14343" max="14343" width="4.85546875" style="59" customWidth="1"/>
    <col min="14344" max="14344" width="18.28515625" style="59" customWidth="1"/>
    <col min="14345" max="14345" width="8.5703125" style="59" customWidth="1"/>
    <col min="14346" max="14346" width="21.85546875" style="59" customWidth="1"/>
    <col min="14347" max="14347" width="8" style="59" customWidth="1"/>
    <col min="14348" max="14350" width="0" style="59" hidden="1" customWidth="1"/>
    <col min="14351" max="14355" width="10.85546875" style="59" customWidth="1"/>
    <col min="14356" max="14356" width="7.5703125" style="59" customWidth="1"/>
    <col min="14357" max="14357" width="10.85546875" style="59" customWidth="1"/>
    <col min="14358" max="14358" width="12.28515625" style="59" customWidth="1"/>
    <col min="14359" max="14359" width="13.42578125" style="59" customWidth="1"/>
    <col min="14360" max="14360" width="13.5703125" style="59" customWidth="1"/>
    <col min="14361" max="14361" width="14" style="59" customWidth="1"/>
    <col min="14362" max="14363" width="7.42578125" style="59" customWidth="1"/>
    <col min="14364" max="14598" width="9.140625" style="59"/>
    <col min="14599" max="14599" width="4.85546875" style="59" customWidth="1"/>
    <col min="14600" max="14600" width="18.28515625" style="59" customWidth="1"/>
    <col min="14601" max="14601" width="8.5703125" style="59" customWidth="1"/>
    <col min="14602" max="14602" width="21.85546875" style="59" customWidth="1"/>
    <col min="14603" max="14603" width="8" style="59" customWidth="1"/>
    <col min="14604" max="14606" width="0" style="59" hidden="1" customWidth="1"/>
    <col min="14607" max="14611" width="10.85546875" style="59" customWidth="1"/>
    <col min="14612" max="14612" width="7.5703125" style="59" customWidth="1"/>
    <col min="14613" max="14613" width="10.85546875" style="59" customWidth="1"/>
    <col min="14614" max="14614" width="12.28515625" style="59" customWidth="1"/>
    <col min="14615" max="14615" width="13.42578125" style="59" customWidth="1"/>
    <col min="14616" max="14616" width="13.5703125" style="59" customWidth="1"/>
    <col min="14617" max="14617" width="14" style="59" customWidth="1"/>
    <col min="14618" max="14619" width="7.42578125" style="59" customWidth="1"/>
    <col min="14620" max="14854" width="9.140625" style="59"/>
    <col min="14855" max="14855" width="4.85546875" style="59" customWidth="1"/>
    <col min="14856" max="14856" width="18.28515625" style="59" customWidth="1"/>
    <col min="14857" max="14857" width="8.5703125" style="59" customWidth="1"/>
    <col min="14858" max="14858" width="21.85546875" style="59" customWidth="1"/>
    <col min="14859" max="14859" width="8" style="59" customWidth="1"/>
    <col min="14860" max="14862" width="0" style="59" hidden="1" customWidth="1"/>
    <col min="14863" max="14867" width="10.85546875" style="59" customWidth="1"/>
    <col min="14868" max="14868" width="7.5703125" style="59" customWidth="1"/>
    <col min="14869" max="14869" width="10.85546875" style="59" customWidth="1"/>
    <col min="14870" max="14870" width="12.28515625" style="59" customWidth="1"/>
    <col min="14871" max="14871" width="13.42578125" style="59" customWidth="1"/>
    <col min="14872" max="14872" width="13.5703125" style="59" customWidth="1"/>
    <col min="14873" max="14873" width="14" style="59" customWidth="1"/>
    <col min="14874" max="14875" width="7.42578125" style="59" customWidth="1"/>
    <col min="14876" max="15110" width="9.140625" style="59"/>
    <col min="15111" max="15111" width="4.85546875" style="59" customWidth="1"/>
    <col min="15112" max="15112" width="18.28515625" style="59" customWidth="1"/>
    <col min="15113" max="15113" width="8.5703125" style="59" customWidth="1"/>
    <col min="15114" max="15114" width="21.85546875" style="59" customWidth="1"/>
    <col min="15115" max="15115" width="8" style="59" customWidth="1"/>
    <col min="15116" max="15118" width="0" style="59" hidden="1" customWidth="1"/>
    <col min="15119" max="15123" width="10.85546875" style="59" customWidth="1"/>
    <col min="15124" max="15124" width="7.5703125" style="59" customWidth="1"/>
    <col min="15125" max="15125" width="10.85546875" style="59" customWidth="1"/>
    <col min="15126" max="15126" width="12.28515625" style="59" customWidth="1"/>
    <col min="15127" max="15127" width="13.42578125" style="59" customWidth="1"/>
    <col min="15128" max="15128" width="13.5703125" style="59" customWidth="1"/>
    <col min="15129" max="15129" width="14" style="59" customWidth="1"/>
    <col min="15130" max="15131" width="7.42578125" style="59" customWidth="1"/>
    <col min="15132" max="15366" width="9.140625" style="59"/>
    <col min="15367" max="15367" width="4.85546875" style="59" customWidth="1"/>
    <col min="15368" max="15368" width="18.28515625" style="59" customWidth="1"/>
    <col min="15369" max="15369" width="8.5703125" style="59" customWidth="1"/>
    <col min="15370" max="15370" width="21.85546875" style="59" customWidth="1"/>
    <col min="15371" max="15371" width="8" style="59" customWidth="1"/>
    <col min="15372" max="15374" width="0" style="59" hidden="1" customWidth="1"/>
    <col min="15375" max="15379" width="10.85546875" style="59" customWidth="1"/>
    <col min="15380" max="15380" width="7.5703125" style="59" customWidth="1"/>
    <col min="15381" max="15381" width="10.85546875" style="59" customWidth="1"/>
    <col min="15382" max="15382" width="12.28515625" style="59" customWidth="1"/>
    <col min="15383" max="15383" width="13.42578125" style="59" customWidth="1"/>
    <col min="15384" max="15384" width="13.5703125" style="59" customWidth="1"/>
    <col min="15385" max="15385" width="14" style="59" customWidth="1"/>
    <col min="15386" max="15387" width="7.42578125" style="59" customWidth="1"/>
    <col min="15388" max="15622" width="9.140625" style="59"/>
    <col min="15623" max="15623" width="4.85546875" style="59" customWidth="1"/>
    <col min="15624" max="15624" width="18.28515625" style="59" customWidth="1"/>
    <col min="15625" max="15625" width="8.5703125" style="59" customWidth="1"/>
    <col min="15626" max="15626" width="21.85546875" style="59" customWidth="1"/>
    <col min="15627" max="15627" width="8" style="59" customWidth="1"/>
    <col min="15628" max="15630" width="0" style="59" hidden="1" customWidth="1"/>
    <col min="15631" max="15635" width="10.85546875" style="59" customWidth="1"/>
    <col min="15636" max="15636" width="7.5703125" style="59" customWidth="1"/>
    <col min="15637" max="15637" width="10.85546875" style="59" customWidth="1"/>
    <col min="15638" max="15638" width="12.28515625" style="59" customWidth="1"/>
    <col min="15639" max="15639" width="13.42578125" style="59" customWidth="1"/>
    <col min="15640" max="15640" width="13.5703125" style="59" customWidth="1"/>
    <col min="15641" max="15641" width="14" style="59" customWidth="1"/>
    <col min="15642" max="15643" width="7.42578125" style="59" customWidth="1"/>
    <col min="15644" max="15878" width="9.140625" style="59"/>
    <col min="15879" max="15879" width="4.85546875" style="59" customWidth="1"/>
    <col min="15880" max="15880" width="18.28515625" style="59" customWidth="1"/>
    <col min="15881" max="15881" width="8.5703125" style="59" customWidth="1"/>
    <col min="15882" max="15882" width="21.85546875" style="59" customWidth="1"/>
    <col min="15883" max="15883" width="8" style="59" customWidth="1"/>
    <col min="15884" max="15886" width="0" style="59" hidden="1" customWidth="1"/>
    <col min="15887" max="15891" width="10.85546875" style="59" customWidth="1"/>
    <col min="15892" max="15892" width="7.5703125" style="59" customWidth="1"/>
    <col min="15893" max="15893" width="10.85546875" style="59" customWidth="1"/>
    <col min="15894" max="15894" width="12.28515625" style="59" customWidth="1"/>
    <col min="15895" max="15895" width="13.42578125" style="59" customWidth="1"/>
    <col min="15896" max="15896" width="13.5703125" style="59" customWidth="1"/>
    <col min="15897" max="15897" width="14" style="59" customWidth="1"/>
    <col min="15898" max="15899" width="7.42578125" style="59" customWidth="1"/>
    <col min="15900" max="16134" width="9.140625" style="59"/>
    <col min="16135" max="16135" width="4.85546875" style="59" customWidth="1"/>
    <col min="16136" max="16136" width="18.28515625" style="59" customWidth="1"/>
    <col min="16137" max="16137" width="8.5703125" style="59" customWidth="1"/>
    <col min="16138" max="16138" width="21.85546875" style="59" customWidth="1"/>
    <col min="16139" max="16139" width="8" style="59" customWidth="1"/>
    <col min="16140" max="16142" width="0" style="59" hidden="1" customWidth="1"/>
    <col min="16143" max="16147" width="10.85546875" style="59" customWidth="1"/>
    <col min="16148" max="16148" width="7.5703125" style="59" customWidth="1"/>
    <col min="16149" max="16149" width="10.85546875" style="59" customWidth="1"/>
    <col min="16150" max="16150" width="12.28515625" style="59" customWidth="1"/>
    <col min="16151" max="16151" width="13.42578125" style="59" customWidth="1"/>
    <col min="16152" max="16152" width="13.5703125" style="59" customWidth="1"/>
    <col min="16153" max="16153" width="14" style="59" customWidth="1"/>
    <col min="16154" max="16155" width="7.42578125" style="59" customWidth="1"/>
    <col min="16156" max="16384" width="9.140625" style="59"/>
  </cols>
  <sheetData>
    <row r="1" spans="1:25" x14ac:dyDescent="0.2">
      <c r="Y1" s="220" t="s">
        <v>160</v>
      </c>
    </row>
    <row r="2" spans="1:25" ht="18" x14ac:dyDescent="0.25">
      <c r="A2" s="235" t="s">
        <v>80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</row>
    <row r="3" spans="1:25" ht="13.5" thickBot="1" x14ac:dyDescent="0.25">
      <c r="A3" s="59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114"/>
      <c r="O3" s="114"/>
      <c r="P3" s="114"/>
      <c r="Q3" s="114"/>
      <c r="R3" s="114"/>
    </row>
    <row r="4" spans="1:25" s="61" customFormat="1" ht="27.75" customHeight="1" x14ac:dyDescent="0.2">
      <c r="A4" s="237" t="s">
        <v>81</v>
      </c>
      <c r="B4" s="239" t="s">
        <v>82</v>
      </c>
      <c r="C4" s="241" t="s">
        <v>83</v>
      </c>
      <c r="D4" s="243" t="s">
        <v>84</v>
      </c>
      <c r="E4" s="245" t="s">
        <v>85</v>
      </c>
      <c r="F4" s="241" t="s">
        <v>86</v>
      </c>
      <c r="G4" s="241"/>
      <c r="H4" s="241"/>
      <c r="I4" s="250" t="s">
        <v>115</v>
      </c>
      <c r="J4" s="251"/>
      <c r="K4" s="251"/>
      <c r="L4" s="251"/>
      <c r="M4" s="252"/>
      <c r="N4" s="250" t="s">
        <v>116</v>
      </c>
      <c r="O4" s="251"/>
      <c r="P4" s="251"/>
      <c r="Q4" s="251"/>
      <c r="R4" s="252"/>
      <c r="S4" s="227" t="s">
        <v>87</v>
      </c>
      <c r="T4" s="228"/>
      <c r="U4" s="227" t="s">
        <v>111</v>
      </c>
      <c r="V4" s="247"/>
      <c r="W4" s="227" t="s">
        <v>112</v>
      </c>
      <c r="X4" s="247"/>
      <c r="Y4" s="248" t="s">
        <v>90</v>
      </c>
    </row>
    <row r="5" spans="1:25" s="61" customFormat="1" ht="54.75" customHeight="1" thickBot="1" x14ac:dyDescent="0.25">
      <c r="A5" s="238"/>
      <c r="B5" s="240"/>
      <c r="C5" s="242"/>
      <c r="D5" s="244"/>
      <c r="E5" s="246"/>
      <c r="F5" s="110" t="s">
        <v>91</v>
      </c>
      <c r="G5" s="110" t="s">
        <v>92</v>
      </c>
      <c r="H5" s="110" t="s">
        <v>8</v>
      </c>
      <c r="I5" s="111" t="s">
        <v>94</v>
      </c>
      <c r="J5" s="111" t="s">
        <v>93</v>
      </c>
      <c r="K5" s="112" t="s">
        <v>104</v>
      </c>
      <c r="L5" s="112" t="s">
        <v>105</v>
      </c>
      <c r="M5" s="111" t="s">
        <v>8</v>
      </c>
      <c r="N5" s="116" t="s">
        <v>94</v>
      </c>
      <c r="O5" s="116" t="s">
        <v>93</v>
      </c>
      <c r="P5" s="117" t="s">
        <v>104</v>
      </c>
      <c r="Q5" s="117" t="s">
        <v>105</v>
      </c>
      <c r="R5" s="116" t="s">
        <v>8</v>
      </c>
      <c r="S5" s="113" t="s">
        <v>95</v>
      </c>
      <c r="T5" s="113" t="s">
        <v>96</v>
      </c>
      <c r="U5" s="115" t="s">
        <v>88</v>
      </c>
      <c r="V5" s="115" t="s">
        <v>89</v>
      </c>
      <c r="W5" s="115" t="s">
        <v>88</v>
      </c>
      <c r="X5" s="115" t="s">
        <v>89</v>
      </c>
      <c r="Y5" s="249"/>
    </row>
    <row r="6" spans="1:25" s="62" customFormat="1" ht="12.75" customHeight="1" x14ac:dyDescent="0.2">
      <c r="A6" s="189">
        <v>1</v>
      </c>
      <c r="B6" s="232"/>
      <c r="C6" s="229" t="s">
        <v>138</v>
      </c>
      <c r="D6" s="188" t="s">
        <v>109</v>
      </c>
      <c r="E6" s="63">
        <f>ЗУБ!F18</f>
        <v>29</v>
      </c>
      <c r="F6" s="93"/>
      <c r="G6" s="93"/>
      <c r="H6" s="93"/>
      <c r="I6" s="63">
        <v>0</v>
      </c>
      <c r="J6" s="63">
        <v>0</v>
      </c>
      <c r="K6" s="63">
        <v>0</v>
      </c>
      <c r="L6" s="63">
        <f>ЗУБ!F14</f>
        <v>1</v>
      </c>
      <c r="M6" s="108">
        <f>SUM(I6:L6)</f>
        <v>1</v>
      </c>
      <c r="N6" s="63">
        <v>0</v>
      </c>
      <c r="O6" s="63">
        <v>0</v>
      </c>
      <c r="P6" s="63">
        <v>0</v>
      </c>
      <c r="Q6" s="63">
        <v>0</v>
      </c>
      <c r="R6" s="108">
        <f>SUM(N6:Q6)</f>
        <v>0</v>
      </c>
      <c r="S6" s="94">
        <f>ЗУБ!G22</f>
        <v>0</v>
      </c>
      <c r="T6" s="95">
        <f>ЗУБ!I22</f>
        <v>0</v>
      </c>
      <c r="U6" s="94">
        <f>ЗУБ!K18</f>
        <v>0</v>
      </c>
      <c r="V6" s="94">
        <f>ЗУБ!G32</f>
        <v>0</v>
      </c>
      <c r="W6" s="94">
        <v>0</v>
      </c>
      <c r="X6" s="94">
        <v>0</v>
      </c>
      <c r="Y6" s="109">
        <f>SUM(U6:X6)</f>
        <v>0</v>
      </c>
    </row>
    <row r="7" spans="1:25" s="62" customFormat="1" x14ac:dyDescent="0.2">
      <c r="A7" s="189">
        <v>2</v>
      </c>
      <c r="B7" s="233"/>
      <c r="C7" s="230"/>
      <c r="D7" s="188" t="s">
        <v>135</v>
      </c>
      <c r="E7" s="63">
        <f>'З-Асом'!F18</f>
        <v>47</v>
      </c>
      <c r="F7" s="64"/>
      <c r="G7" s="64"/>
      <c r="H7" s="64"/>
      <c r="I7" s="65">
        <v>0</v>
      </c>
      <c r="J7" s="65">
        <v>0</v>
      </c>
      <c r="K7" s="65">
        <f>'З-Асом'!E14</f>
        <v>1</v>
      </c>
      <c r="L7" s="65">
        <v>0</v>
      </c>
      <c r="M7" s="65">
        <f>SUM(I7:L7)</f>
        <v>1</v>
      </c>
      <c r="N7" s="65">
        <v>0</v>
      </c>
      <c r="O7" s="65">
        <v>0</v>
      </c>
      <c r="P7" s="65">
        <v>0</v>
      </c>
      <c r="Q7" s="65">
        <v>0</v>
      </c>
      <c r="R7" s="65">
        <f>SUM(N7:Q7)</f>
        <v>0</v>
      </c>
      <c r="S7" s="79">
        <f>'З-Асом'!G22</f>
        <v>0</v>
      </c>
      <c r="T7" s="80">
        <f>'З-Асом'!I22</f>
        <v>0</v>
      </c>
      <c r="U7" s="79">
        <f>'З-Асом'!K18</f>
        <v>0</v>
      </c>
      <c r="V7" s="79">
        <f>'З-Асом'!G32</f>
        <v>0</v>
      </c>
      <c r="W7" s="79">
        <v>0</v>
      </c>
      <c r="X7" s="79">
        <v>0</v>
      </c>
      <c r="Y7" s="81">
        <f>SUM(U7:X7)</f>
        <v>0</v>
      </c>
    </row>
    <row r="8" spans="1:25" s="62" customFormat="1" ht="12.75" customHeight="1" x14ac:dyDescent="0.2">
      <c r="A8" s="189">
        <v>3</v>
      </c>
      <c r="B8" s="233"/>
      <c r="C8" s="230"/>
      <c r="D8" s="188" t="s">
        <v>136</v>
      </c>
      <c r="E8" s="63">
        <f>Аган!F18</f>
        <v>31</v>
      </c>
      <c r="F8" s="93"/>
      <c r="G8" s="93"/>
      <c r="H8" s="93"/>
      <c r="I8" s="63">
        <v>0</v>
      </c>
      <c r="J8" s="63">
        <v>0</v>
      </c>
      <c r="K8" s="63">
        <v>0</v>
      </c>
      <c r="L8" s="63">
        <f>Аган!F14</f>
        <v>1</v>
      </c>
      <c r="M8" s="108">
        <f>SUM(I8:L8)</f>
        <v>1</v>
      </c>
      <c r="N8" s="63">
        <v>0</v>
      </c>
      <c r="O8" s="63">
        <v>0</v>
      </c>
      <c r="P8" s="63">
        <v>0</v>
      </c>
      <c r="Q8" s="63">
        <v>0</v>
      </c>
      <c r="R8" s="108">
        <f>SUM(N8:Q8)</f>
        <v>0</v>
      </c>
      <c r="S8" s="94">
        <f>Аган!G22</f>
        <v>0</v>
      </c>
      <c r="T8" s="95">
        <f>Аган!I22</f>
        <v>0</v>
      </c>
      <c r="U8" s="94">
        <f>Аган!K18</f>
        <v>0</v>
      </c>
      <c r="V8" s="94">
        <f>Аган!G32</f>
        <v>0</v>
      </c>
      <c r="W8" s="94">
        <v>0</v>
      </c>
      <c r="X8" s="94">
        <v>0</v>
      </c>
      <c r="Y8" s="109">
        <f>SUM(U8:X8)</f>
        <v>0</v>
      </c>
    </row>
    <row r="9" spans="1:25" s="62" customFormat="1" x14ac:dyDescent="0.2">
      <c r="A9" s="189">
        <v>4</v>
      </c>
      <c r="B9" s="234"/>
      <c r="C9" s="231"/>
      <c r="D9" s="188" t="s">
        <v>137</v>
      </c>
      <c r="E9" s="63">
        <f>Вата!E20+Вата!L20</f>
        <v>44</v>
      </c>
      <c r="F9" s="64"/>
      <c r="G9" s="64"/>
      <c r="H9" s="64"/>
      <c r="I9" s="65">
        <v>0</v>
      </c>
      <c r="J9" s="65">
        <v>0</v>
      </c>
      <c r="K9" s="65">
        <v>0</v>
      </c>
      <c r="L9" s="65">
        <v>0</v>
      </c>
      <c r="M9" s="65">
        <f>SUM(I9:L9)</f>
        <v>0</v>
      </c>
      <c r="N9" s="65">
        <v>0</v>
      </c>
      <c r="O9" s="65">
        <v>0</v>
      </c>
      <c r="P9" s="65">
        <f>Вата!K16</f>
        <v>1</v>
      </c>
      <c r="Q9" s="65">
        <v>0</v>
      </c>
      <c r="R9" s="65">
        <f>SUM(N9:Q9)</f>
        <v>1</v>
      </c>
      <c r="S9" s="79">
        <f>Вата!F24</f>
        <v>0</v>
      </c>
      <c r="T9" s="80">
        <f>ЗУБ!I22</f>
        <v>0</v>
      </c>
      <c r="U9" s="79">
        <f>Вата!J20</f>
        <v>0</v>
      </c>
      <c r="V9" s="79">
        <f>Вата!F34</f>
        <v>0</v>
      </c>
      <c r="W9" s="79">
        <f>Вата!Q20</f>
        <v>0</v>
      </c>
      <c r="X9" s="79">
        <f>Вата!M34</f>
        <v>0</v>
      </c>
      <c r="Y9" s="81">
        <f>SUM(U9:X9)</f>
        <v>0</v>
      </c>
    </row>
    <row r="10" spans="1:25" s="62" customFormat="1" ht="13.5" thickBot="1" x14ac:dyDescent="0.25">
      <c r="A10" s="66"/>
      <c r="B10" s="67" t="s">
        <v>139</v>
      </c>
      <c r="C10" s="68"/>
      <c r="D10" s="69"/>
      <c r="E10" s="82">
        <f t="shared" ref="E10:L10" si="0">SUM(E6:E9)</f>
        <v>151</v>
      </c>
      <c r="F10" s="82">
        <f t="shared" si="0"/>
        <v>0</v>
      </c>
      <c r="G10" s="82">
        <f t="shared" si="0"/>
        <v>0</v>
      </c>
      <c r="H10" s="82">
        <f t="shared" si="0"/>
        <v>0</v>
      </c>
      <c r="I10" s="82">
        <f t="shared" si="0"/>
        <v>0</v>
      </c>
      <c r="J10" s="82">
        <f t="shared" si="0"/>
        <v>0</v>
      </c>
      <c r="K10" s="82">
        <f t="shared" si="0"/>
        <v>1</v>
      </c>
      <c r="L10" s="82">
        <f t="shared" si="0"/>
        <v>2</v>
      </c>
      <c r="M10" s="82">
        <f>SUM(M6:M9)</f>
        <v>3</v>
      </c>
      <c r="N10" s="82">
        <f t="shared" ref="N10:R10" si="1">SUM(N6:N9)</f>
        <v>0</v>
      </c>
      <c r="O10" s="82">
        <f t="shared" si="1"/>
        <v>0</v>
      </c>
      <c r="P10" s="82">
        <f t="shared" si="1"/>
        <v>1</v>
      </c>
      <c r="Q10" s="82">
        <f t="shared" si="1"/>
        <v>0</v>
      </c>
      <c r="R10" s="82">
        <f t="shared" si="1"/>
        <v>1</v>
      </c>
      <c r="S10" s="83"/>
      <c r="T10" s="83"/>
      <c r="U10" s="83">
        <f t="shared" ref="U10:V10" si="2">SUM(U6:U9)</f>
        <v>0</v>
      </c>
      <c r="V10" s="83">
        <f t="shared" si="2"/>
        <v>0</v>
      </c>
      <c r="W10" s="83">
        <f>SUM(W6:W9)</f>
        <v>0</v>
      </c>
      <c r="X10" s="83">
        <f>SUM(X6:X9)</f>
        <v>0</v>
      </c>
      <c r="Y10" s="84">
        <f>SUM(Y6:Y9)</f>
        <v>0</v>
      </c>
    </row>
    <row r="11" spans="1:25" x14ac:dyDescent="0.2">
      <c r="A11" s="70"/>
      <c r="B11" s="71"/>
      <c r="C11" s="70"/>
    </row>
    <row r="12" spans="1:25" x14ac:dyDescent="0.2">
      <c r="A12" s="70"/>
      <c r="B12" s="71"/>
      <c r="C12" s="70"/>
    </row>
    <row r="13" spans="1:25" x14ac:dyDescent="0.2">
      <c r="A13" s="70"/>
      <c r="B13" s="221" t="s">
        <v>161</v>
      </c>
      <c r="C13" s="222"/>
      <c r="D13" s="223"/>
      <c r="V13" s="192"/>
      <c r="X13" s="192"/>
      <c r="Y13" s="192"/>
    </row>
    <row r="14" spans="1:25" x14ac:dyDescent="0.2">
      <c r="A14" s="70"/>
      <c r="B14" s="71"/>
      <c r="C14" s="70"/>
      <c r="V14" s="192"/>
      <c r="X14" s="192"/>
    </row>
    <row r="15" spans="1:25" x14ac:dyDescent="0.2">
      <c r="A15" s="70"/>
      <c r="B15" s="71"/>
      <c r="C15" s="70"/>
    </row>
    <row r="16" spans="1:25" x14ac:dyDescent="0.2">
      <c r="A16" s="70"/>
      <c r="B16" s="71"/>
      <c r="C16" s="70"/>
    </row>
    <row r="17" spans="1:27" x14ac:dyDescent="0.2">
      <c r="A17" s="70"/>
      <c r="B17" s="71"/>
      <c r="C17" s="70"/>
    </row>
    <row r="18" spans="1:27" x14ac:dyDescent="0.2">
      <c r="A18" s="70"/>
      <c r="B18" s="71"/>
      <c r="C18" s="70"/>
    </row>
    <row r="19" spans="1:27" x14ac:dyDescent="0.2">
      <c r="A19" s="70"/>
      <c r="B19" s="71"/>
      <c r="C19" s="70"/>
    </row>
    <row r="20" spans="1:27" x14ac:dyDescent="0.2">
      <c r="A20" s="70"/>
      <c r="B20" s="71"/>
      <c r="C20" s="70"/>
    </row>
    <row r="21" spans="1:27" x14ac:dyDescent="0.2">
      <c r="A21" s="70"/>
      <c r="B21" s="71"/>
      <c r="C21" s="70"/>
    </row>
    <row r="22" spans="1:27" x14ac:dyDescent="0.2">
      <c r="A22" s="70"/>
      <c r="B22" s="71"/>
      <c r="C22" s="70"/>
    </row>
    <row r="23" spans="1:27" x14ac:dyDescent="0.2">
      <c r="A23" s="70"/>
      <c r="B23" s="71"/>
      <c r="C23" s="70"/>
    </row>
    <row r="24" spans="1:27" x14ac:dyDescent="0.2">
      <c r="A24" s="70"/>
      <c r="B24" s="71"/>
      <c r="C24" s="70"/>
    </row>
    <row r="25" spans="1:27" s="72" customFormat="1" x14ac:dyDescent="0.2">
      <c r="A25" s="70"/>
      <c r="B25" s="71"/>
      <c r="C25" s="70"/>
      <c r="E25" s="73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</row>
    <row r="26" spans="1:27" s="72" customFormat="1" x14ac:dyDescent="0.2">
      <c r="A26" s="70"/>
      <c r="B26" s="71"/>
      <c r="C26" s="70"/>
      <c r="E26" s="73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</row>
    <row r="27" spans="1:27" s="72" customFormat="1" x14ac:dyDescent="0.2">
      <c r="A27" s="70"/>
      <c r="B27" s="71"/>
      <c r="C27" s="70"/>
      <c r="E27" s="73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</row>
    <row r="28" spans="1:27" s="72" customFormat="1" x14ac:dyDescent="0.2">
      <c r="A28" s="70"/>
      <c r="B28" s="71"/>
      <c r="C28" s="70"/>
      <c r="E28" s="73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</row>
    <row r="29" spans="1:27" s="72" customFormat="1" x14ac:dyDescent="0.2">
      <c r="A29" s="70"/>
      <c r="B29" s="71"/>
      <c r="C29" s="70"/>
      <c r="E29" s="73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</row>
    <row r="30" spans="1:27" s="72" customFormat="1" x14ac:dyDescent="0.2">
      <c r="A30" s="70"/>
      <c r="B30" s="71"/>
      <c r="C30" s="70"/>
      <c r="E30" s="73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</row>
    <row r="31" spans="1:27" s="72" customFormat="1" x14ac:dyDescent="0.2">
      <c r="A31" s="70"/>
      <c r="B31" s="71"/>
      <c r="C31" s="70"/>
      <c r="E31" s="73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</row>
    <row r="32" spans="1:27" s="72" customFormat="1" x14ac:dyDescent="0.2">
      <c r="A32" s="70"/>
      <c r="B32" s="71"/>
      <c r="C32" s="70"/>
      <c r="E32" s="73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</row>
    <row r="33" spans="1:27" s="72" customFormat="1" x14ac:dyDescent="0.2">
      <c r="A33" s="70"/>
      <c r="B33" s="71"/>
      <c r="C33" s="70"/>
      <c r="E33" s="73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</row>
    <row r="34" spans="1:27" s="72" customFormat="1" x14ac:dyDescent="0.2">
      <c r="A34" s="70"/>
      <c r="B34" s="71"/>
      <c r="C34" s="70"/>
      <c r="E34" s="73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</row>
    <row r="35" spans="1:27" s="72" customFormat="1" x14ac:dyDescent="0.2">
      <c r="A35" s="70"/>
      <c r="B35" s="71"/>
      <c r="C35" s="70"/>
      <c r="E35" s="73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</row>
    <row r="36" spans="1:27" s="72" customFormat="1" x14ac:dyDescent="0.2">
      <c r="A36" s="70"/>
      <c r="B36" s="71"/>
      <c r="C36" s="70"/>
      <c r="E36" s="73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</row>
    <row r="37" spans="1:27" s="72" customFormat="1" x14ac:dyDescent="0.2">
      <c r="A37" s="70"/>
      <c r="B37" s="71"/>
      <c r="C37" s="70"/>
      <c r="E37" s="73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</row>
    <row r="38" spans="1:27" s="72" customFormat="1" x14ac:dyDescent="0.2">
      <c r="A38" s="70"/>
      <c r="B38" s="71"/>
      <c r="C38" s="70"/>
      <c r="E38" s="73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</row>
    <row r="39" spans="1:27" s="72" customFormat="1" x14ac:dyDescent="0.2">
      <c r="A39" s="70"/>
      <c r="B39" s="71"/>
      <c r="C39" s="70"/>
      <c r="E39" s="73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</row>
    <row r="40" spans="1:27" s="72" customFormat="1" x14ac:dyDescent="0.2">
      <c r="A40" s="70"/>
      <c r="B40" s="71"/>
      <c r="C40" s="70"/>
      <c r="E40" s="73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</row>
    <row r="41" spans="1:27" s="72" customFormat="1" x14ac:dyDescent="0.2">
      <c r="A41" s="70"/>
      <c r="B41" s="71"/>
      <c r="C41" s="70"/>
      <c r="E41" s="73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</row>
    <row r="42" spans="1:27" s="72" customFormat="1" x14ac:dyDescent="0.2">
      <c r="A42" s="70"/>
      <c r="B42" s="71"/>
      <c r="C42" s="70"/>
      <c r="E42" s="73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</row>
    <row r="43" spans="1:27" s="72" customFormat="1" x14ac:dyDescent="0.2">
      <c r="A43" s="70"/>
      <c r="B43" s="71"/>
      <c r="C43" s="70"/>
      <c r="E43" s="73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</row>
    <row r="44" spans="1:27" s="72" customFormat="1" x14ac:dyDescent="0.2">
      <c r="A44" s="70"/>
      <c r="B44" s="71"/>
      <c r="C44" s="70"/>
      <c r="E44" s="73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</row>
    <row r="45" spans="1:27" s="72" customFormat="1" x14ac:dyDescent="0.2">
      <c r="A45" s="70"/>
      <c r="B45" s="71"/>
      <c r="C45" s="70"/>
      <c r="E45" s="73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</row>
    <row r="46" spans="1:27" s="72" customFormat="1" x14ac:dyDescent="0.2">
      <c r="A46" s="70"/>
      <c r="B46" s="71"/>
      <c r="C46" s="70"/>
      <c r="E46" s="73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</row>
    <row r="47" spans="1:27" s="72" customFormat="1" x14ac:dyDescent="0.2">
      <c r="A47" s="70"/>
      <c r="B47" s="71"/>
      <c r="C47" s="70"/>
      <c r="E47" s="73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</row>
    <row r="48" spans="1:27" s="72" customFormat="1" x14ac:dyDescent="0.2">
      <c r="A48" s="70"/>
      <c r="B48" s="71"/>
      <c r="C48" s="70"/>
      <c r="E48" s="73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</row>
    <row r="49" spans="1:27" s="72" customFormat="1" x14ac:dyDescent="0.2">
      <c r="A49" s="70"/>
      <c r="B49" s="71"/>
      <c r="C49" s="70"/>
      <c r="E49" s="73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</row>
    <row r="50" spans="1:27" s="72" customFormat="1" x14ac:dyDescent="0.2">
      <c r="A50" s="70"/>
      <c r="B50" s="71"/>
      <c r="C50" s="70"/>
      <c r="E50" s="73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</row>
    <row r="51" spans="1:27" s="72" customFormat="1" x14ac:dyDescent="0.2">
      <c r="A51" s="70"/>
      <c r="B51" s="71"/>
      <c r="C51" s="70"/>
      <c r="E51" s="73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</row>
  </sheetData>
  <mergeCells count="16">
    <mergeCell ref="S4:T4"/>
    <mergeCell ref="C6:C9"/>
    <mergeCell ref="B6:B9"/>
    <mergeCell ref="A2:Y2"/>
    <mergeCell ref="C3:M3"/>
    <mergeCell ref="A4:A5"/>
    <mergeCell ref="B4:B5"/>
    <mergeCell ref="C4:C5"/>
    <mergeCell ref="D4:D5"/>
    <mergeCell ref="E4:E5"/>
    <mergeCell ref="F4:H4"/>
    <mergeCell ref="U4:V4"/>
    <mergeCell ref="W4:X4"/>
    <mergeCell ref="Y4:Y5"/>
    <mergeCell ref="I4:M4"/>
    <mergeCell ref="N4:R4"/>
  </mergeCells>
  <printOptions horizontalCentered="1"/>
  <pageMargins left="0.39370078740157483" right="0.27559055118110237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H52"/>
  <sheetViews>
    <sheetView view="pageBreakPreview" topLeftCell="A13" zoomScale="55" zoomScaleNormal="75" zoomScaleSheetLayoutView="55" workbookViewId="0">
      <selection activeCell="B48" sqref="B48:D48"/>
    </sheetView>
  </sheetViews>
  <sheetFormatPr defaultRowHeight="12.75" x14ac:dyDescent="0.2"/>
  <cols>
    <col min="1" max="1" width="8.140625" style="1" customWidth="1"/>
    <col min="2" max="2" width="16.85546875" style="2" customWidth="1"/>
    <col min="3" max="3" width="38.140625" style="2" customWidth="1"/>
    <col min="4" max="4" width="43.85546875" style="2" customWidth="1"/>
    <col min="5" max="5" width="23.28515625" style="2" customWidth="1"/>
    <col min="6" max="6" width="23.42578125" style="3" customWidth="1"/>
    <col min="7" max="7" width="21.28515625" style="2" customWidth="1"/>
    <col min="8" max="8" width="19.7109375" style="2" customWidth="1"/>
    <col min="9" max="9" width="20.42578125" style="2" customWidth="1"/>
    <col min="10" max="10" width="20" style="2" customWidth="1"/>
    <col min="11" max="11" width="22.7109375" style="2" customWidth="1"/>
    <col min="12" max="12" width="17.7109375" style="2" customWidth="1"/>
    <col min="13" max="13" width="17.5703125" style="2" customWidth="1"/>
    <col min="14" max="14" width="19.85546875" style="2" customWidth="1"/>
    <col min="15" max="15" width="19.140625" style="2" customWidth="1"/>
    <col min="16" max="16384" width="9.140625" style="2"/>
  </cols>
  <sheetData>
    <row r="1" spans="1:242" ht="18" x14ac:dyDescent="0.25">
      <c r="J1" s="224" t="s">
        <v>162</v>
      </c>
    </row>
    <row r="2" spans="1:242" s="5" customFormat="1" ht="23.25" x14ac:dyDescent="0.35">
      <c r="A2" s="259" t="s">
        <v>0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242" s="5" customFormat="1" ht="11.25" customHeight="1" x14ac:dyDescent="0.35">
      <c r="A3" s="259" t="s">
        <v>1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</row>
    <row r="4" spans="1:242" s="5" customFormat="1" ht="11.25" customHeight="1" x14ac:dyDescent="0.35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60"/>
    </row>
    <row r="5" spans="1:242" s="5" customFormat="1" ht="24.75" customHeight="1" x14ac:dyDescent="0.35">
      <c r="A5" s="259" t="s">
        <v>2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</row>
    <row r="6" spans="1:242" s="5" customFormat="1" ht="29.25" customHeight="1" x14ac:dyDescent="0.45">
      <c r="A6" s="261" t="s">
        <v>117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</row>
    <row r="7" spans="1:242" s="5" customFormat="1" ht="29.25" customHeight="1" x14ac:dyDescent="0.35">
      <c r="A7" s="262" t="s">
        <v>106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</row>
    <row r="8" spans="1:242" s="5" customFormat="1" ht="29.25" customHeight="1" x14ac:dyDescent="0.35">
      <c r="A8" s="253" t="s">
        <v>3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</row>
    <row r="9" spans="1:242" s="13" customFormat="1" ht="24.75" customHeight="1" x14ac:dyDescent="0.35">
      <c r="A9" s="9" t="s">
        <v>118</v>
      </c>
      <c r="B9" s="10"/>
      <c r="C9" s="10"/>
      <c r="D9" s="10"/>
      <c r="E9" s="10"/>
      <c r="F9" s="11"/>
      <c r="G9" s="12"/>
      <c r="H9" s="12"/>
      <c r="I9" s="12"/>
      <c r="J9" s="12"/>
      <c r="K9" s="12"/>
    </row>
    <row r="10" spans="1:242" s="181" customFormat="1" ht="24.75" customHeight="1" x14ac:dyDescent="0.35">
      <c r="A10" s="177" t="s">
        <v>152</v>
      </c>
      <c r="B10" s="178"/>
      <c r="C10" s="178"/>
      <c r="D10" s="178"/>
      <c r="E10" s="178"/>
      <c r="F10" s="179"/>
      <c r="G10" s="180"/>
      <c r="H10" s="180"/>
      <c r="I10" s="180"/>
      <c r="J10" s="180"/>
      <c r="K10" s="180"/>
    </row>
    <row r="11" spans="1:242" s="13" customFormat="1" ht="25.5" customHeight="1" thickBot="1" x14ac:dyDescent="0.35">
      <c r="A11" s="254" t="s">
        <v>131</v>
      </c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242" s="13" customFormat="1" ht="39" customHeight="1" thickBot="1" x14ac:dyDescent="0.3">
      <c r="A12" s="175" t="s">
        <v>4</v>
      </c>
      <c r="B12" s="255" t="s">
        <v>5</v>
      </c>
      <c r="C12" s="256"/>
      <c r="D12" s="141" t="s">
        <v>6</v>
      </c>
      <c r="E12" s="176" t="s">
        <v>7</v>
      </c>
      <c r="F12" s="141" t="s">
        <v>8</v>
      </c>
      <c r="G12" s="257" t="s">
        <v>9</v>
      </c>
      <c r="H12" s="258"/>
      <c r="I12" s="258"/>
      <c r="J12" s="258"/>
      <c r="K12" s="256"/>
    </row>
    <row r="13" spans="1:242" s="13" customFormat="1" ht="52.5" customHeight="1" thickBot="1" x14ac:dyDescent="0.3">
      <c r="A13" s="263" t="s">
        <v>10</v>
      </c>
      <c r="B13" s="265" t="s">
        <v>144</v>
      </c>
      <c r="C13" s="266"/>
      <c r="D13" s="15" t="s">
        <v>11</v>
      </c>
      <c r="E13" s="17" t="s">
        <v>103</v>
      </c>
      <c r="F13" s="163"/>
      <c r="G13" s="255" t="s">
        <v>12</v>
      </c>
      <c r="H13" s="258"/>
      <c r="I13" s="258"/>
      <c r="J13" s="258"/>
      <c r="K13" s="271"/>
    </row>
    <row r="14" spans="1:242" ht="21.75" customHeight="1" x14ac:dyDescent="0.2">
      <c r="A14" s="264"/>
      <c r="B14" s="267"/>
      <c r="C14" s="268"/>
      <c r="D14" s="18" t="s">
        <v>13</v>
      </c>
      <c r="E14" s="88">
        <v>1</v>
      </c>
      <c r="F14" s="19">
        <f>SUM(E14:E14)</f>
        <v>1</v>
      </c>
      <c r="G14" s="265" t="s">
        <v>14</v>
      </c>
      <c r="H14" s="273" t="s">
        <v>15</v>
      </c>
      <c r="I14" s="265" t="s">
        <v>16</v>
      </c>
      <c r="J14" s="273" t="s">
        <v>17</v>
      </c>
      <c r="K14" s="266" t="s">
        <v>110</v>
      </c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</row>
    <row r="15" spans="1:242" ht="23.25" customHeight="1" x14ac:dyDescent="0.2">
      <c r="A15" s="264"/>
      <c r="B15" s="267"/>
      <c r="C15" s="268"/>
      <c r="D15" s="21" t="s">
        <v>18</v>
      </c>
      <c r="E15" s="78">
        <v>3600</v>
      </c>
      <c r="F15" s="23"/>
      <c r="G15" s="267"/>
      <c r="H15" s="274"/>
      <c r="I15" s="267"/>
      <c r="J15" s="274"/>
      <c r="K15" s="268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</row>
    <row r="16" spans="1:242" ht="22.5" customHeight="1" x14ac:dyDescent="0.2">
      <c r="A16" s="264"/>
      <c r="B16" s="267"/>
      <c r="C16" s="268"/>
      <c r="D16" s="24" t="s">
        <v>19</v>
      </c>
      <c r="E16" s="89">
        <f t="shared" ref="E16" si="0">E15*E14</f>
        <v>3600</v>
      </c>
      <c r="F16" s="25">
        <f>SUM(E16:E16)</f>
        <v>3600</v>
      </c>
      <c r="G16" s="267"/>
      <c r="H16" s="274"/>
      <c r="I16" s="267"/>
      <c r="J16" s="274"/>
      <c r="K16" s="268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</row>
    <row r="17" spans="1:242" ht="31.5" customHeight="1" x14ac:dyDescent="0.2">
      <c r="A17" s="264"/>
      <c r="B17" s="267"/>
      <c r="C17" s="268"/>
      <c r="D17" s="21" t="s">
        <v>20</v>
      </c>
      <c r="E17" s="78">
        <v>29</v>
      </c>
      <c r="F17" s="26"/>
      <c r="G17" s="272"/>
      <c r="H17" s="275"/>
      <c r="I17" s="272"/>
      <c r="J17" s="275"/>
      <c r="K17" s="276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</row>
    <row r="18" spans="1:242" ht="21.75" customHeight="1" thickBot="1" x14ac:dyDescent="0.25">
      <c r="A18" s="264"/>
      <c r="B18" s="267"/>
      <c r="C18" s="268"/>
      <c r="D18" s="27" t="s">
        <v>21</v>
      </c>
      <c r="E18" s="90">
        <f t="shared" ref="E18" si="1">E14*E17</f>
        <v>29</v>
      </c>
      <c r="F18" s="76">
        <f>SUM(E18:E18)</f>
        <v>29</v>
      </c>
      <c r="G18" s="97" t="s">
        <v>22</v>
      </c>
      <c r="H18" s="29">
        <f>SUM(H20:H22)</f>
        <v>0</v>
      </c>
      <c r="I18" s="97" t="s">
        <v>22</v>
      </c>
      <c r="J18" s="29">
        <f>SUM(J20:J22)</f>
        <v>0</v>
      </c>
      <c r="K18" s="29">
        <f>J18+H18</f>
        <v>0</v>
      </c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</row>
    <row r="19" spans="1:242" ht="21.75" customHeight="1" thickBot="1" x14ac:dyDescent="0.25">
      <c r="A19" s="264"/>
      <c r="B19" s="267"/>
      <c r="C19" s="268"/>
      <c r="D19" s="30" t="s">
        <v>23</v>
      </c>
      <c r="E19" s="32"/>
      <c r="F19" s="19"/>
      <c r="G19" s="98"/>
      <c r="H19" s="33"/>
      <c r="I19" s="98"/>
      <c r="J19" s="33"/>
      <c r="K19" s="33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</row>
    <row r="20" spans="1:242" ht="30.75" customHeight="1" x14ac:dyDescent="0.2">
      <c r="A20" s="264"/>
      <c r="B20" s="267"/>
      <c r="C20" s="268"/>
      <c r="D20" s="34" t="s">
        <v>77</v>
      </c>
      <c r="E20" s="164">
        <v>0</v>
      </c>
      <c r="F20" s="165">
        <f>SUM(E20:E20)</f>
        <v>0</v>
      </c>
      <c r="G20" s="99"/>
      <c r="H20" s="100">
        <f>G20*F20</f>
        <v>0</v>
      </c>
      <c r="I20" s="101"/>
      <c r="J20" s="100">
        <f>I20*F20</f>
        <v>0</v>
      </c>
      <c r="K20" s="100">
        <f>J20+H20</f>
        <v>0</v>
      </c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</row>
    <row r="21" spans="1:242" ht="27" customHeight="1" x14ac:dyDescent="0.2">
      <c r="A21" s="264"/>
      <c r="B21" s="267"/>
      <c r="C21" s="268"/>
      <c r="D21" s="21" t="s">
        <v>24</v>
      </c>
      <c r="E21" s="166">
        <v>0</v>
      </c>
      <c r="F21" s="167">
        <f>SUM(E21:E21)</f>
        <v>0</v>
      </c>
      <c r="G21" s="102"/>
      <c r="H21" s="103">
        <f>G21*F21</f>
        <v>0</v>
      </c>
      <c r="I21" s="104"/>
      <c r="J21" s="103">
        <f>I21*F21</f>
        <v>0</v>
      </c>
      <c r="K21" s="103">
        <f>J21+H21</f>
        <v>0</v>
      </c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</row>
    <row r="22" spans="1:242" ht="31.5" customHeight="1" thickBot="1" x14ac:dyDescent="0.25">
      <c r="A22" s="264"/>
      <c r="B22" s="269"/>
      <c r="C22" s="270"/>
      <c r="D22" s="35" t="s">
        <v>78</v>
      </c>
      <c r="E22" s="168">
        <f t="shared" ref="E22" si="2">E18</f>
        <v>29</v>
      </c>
      <c r="F22" s="169">
        <f>SUM(E22:E22)</f>
        <v>29</v>
      </c>
      <c r="G22" s="190"/>
      <c r="H22" s="191">
        <f>G22*F22</f>
        <v>0</v>
      </c>
      <c r="I22" s="190"/>
      <c r="J22" s="191">
        <f>I22*F22</f>
        <v>0</v>
      </c>
      <c r="K22" s="191">
        <f>J22+H22</f>
        <v>0</v>
      </c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</row>
    <row r="23" spans="1:242" ht="45.75" customHeight="1" thickBot="1" x14ac:dyDescent="0.25">
      <c r="A23" s="295" t="s">
        <v>25</v>
      </c>
      <c r="B23" s="297" t="s">
        <v>26</v>
      </c>
      <c r="C23" s="298"/>
      <c r="D23" s="170" t="s">
        <v>27</v>
      </c>
      <c r="E23" s="195"/>
      <c r="F23" s="37" t="s">
        <v>28</v>
      </c>
      <c r="G23" s="255" t="s">
        <v>29</v>
      </c>
      <c r="H23" s="258"/>
      <c r="I23" s="258"/>
      <c r="J23" s="258"/>
      <c r="K23" s="299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</row>
    <row r="24" spans="1:242" s="20" customFormat="1" ht="21" customHeight="1" x14ac:dyDescent="0.2">
      <c r="A24" s="296"/>
      <c r="B24" s="300" t="s">
        <v>30</v>
      </c>
      <c r="C24" s="301"/>
      <c r="D24" s="171" t="s">
        <v>22</v>
      </c>
      <c r="E24" s="208">
        <f>E25</f>
        <v>1</v>
      </c>
      <c r="F24" s="39"/>
      <c r="G24" s="282">
        <f>SUM(G25:K25)</f>
        <v>0</v>
      </c>
      <c r="H24" s="283"/>
      <c r="I24" s="283"/>
      <c r="J24" s="283"/>
      <c r="K24" s="284"/>
    </row>
    <row r="25" spans="1:242" s="42" customFormat="1" ht="22.5" customHeight="1" x14ac:dyDescent="0.2">
      <c r="A25" s="296"/>
      <c r="B25" s="285" t="s">
        <v>97</v>
      </c>
      <c r="C25" s="286"/>
      <c r="D25" s="172"/>
      <c r="E25" s="199">
        <v>1</v>
      </c>
      <c r="F25" s="41"/>
      <c r="G25" s="287">
        <f>F25*E25</f>
        <v>0</v>
      </c>
      <c r="H25" s="288"/>
      <c r="I25" s="288"/>
      <c r="J25" s="288"/>
      <c r="K25" s="289"/>
    </row>
    <row r="26" spans="1:242" s="20" customFormat="1" ht="21" customHeight="1" x14ac:dyDescent="0.2">
      <c r="A26" s="296"/>
      <c r="B26" s="277" t="s">
        <v>31</v>
      </c>
      <c r="C26" s="278"/>
      <c r="D26" s="173" t="s">
        <v>41</v>
      </c>
      <c r="E26" s="201">
        <f>E27</f>
        <v>1</v>
      </c>
      <c r="F26" s="86"/>
      <c r="G26" s="279">
        <f>SUM(G27:K27)</f>
        <v>0</v>
      </c>
      <c r="H26" s="311"/>
      <c r="I26" s="311"/>
      <c r="J26" s="311"/>
      <c r="K26" s="281"/>
    </row>
    <row r="27" spans="1:242" s="42" customFormat="1" ht="15.75" x14ac:dyDescent="0.2">
      <c r="A27" s="296"/>
      <c r="B27" s="309" t="s">
        <v>33</v>
      </c>
      <c r="C27" s="310"/>
      <c r="D27" s="172"/>
      <c r="E27" s="199">
        <v>1</v>
      </c>
      <c r="F27" s="41"/>
      <c r="G27" s="304">
        <f>E27*F27</f>
        <v>0</v>
      </c>
      <c r="H27" s="305"/>
      <c r="I27" s="305"/>
      <c r="J27" s="305"/>
      <c r="K27" s="306"/>
    </row>
    <row r="28" spans="1:242" ht="21" customHeight="1" x14ac:dyDescent="0.2">
      <c r="A28" s="296"/>
      <c r="B28" s="277" t="s">
        <v>40</v>
      </c>
      <c r="C28" s="278"/>
      <c r="D28" s="173" t="s">
        <v>148</v>
      </c>
      <c r="E28" s="201">
        <f>E29</f>
        <v>1</v>
      </c>
      <c r="F28" s="86"/>
      <c r="G28" s="279">
        <f>SUM(G29:K29)</f>
        <v>0</v>
      </c>
      <c r="H28" s="280"/>
      <c r="I28" s="280"/>
      <c r="J28" s="280"/>
      <c r="K28" s="281"/>
    </row>
    <row r="29" spans="1:242" s="42" customFormat="1" ht="15.75" x14ac:dyDescent="0.2">
      <c r="A29" s="296"/>
      <c r="B29" s="309" t="s">
        <v>42</v>
      </c>
      <c r="C29" s="310"/>
      <c r="D29" s="172"/>
      <c r="E29" s="199">
        <v>1</v>
      </c>
      <c r="F29" s="41"/>
      <c r="G29" s="304">
        <f>E29*F29</f>
        <v>0</v>
      </c>
      <c r="H29" s="305"/>
      <c r="I29" s="305"/>
      <c r="J29" s="305"/>
      <c r="K29" s="306"/>
    </row>
    <row r="30" spans="1:242" ht="21" customHeight="1" x14ac:dyDescent="0.2">
      <c r="A30" s="296"/>
      <c r="B30" s="307" t="s">
        <v>150</v>
      </c>
      <c r="C30" s="308"/>
      <c r="D30" s="193" t="s">
        <v>52</v>
      </c>
      <c r="E30" s="199">
        <v>0</v>
      </c>
      <c r="F30" s="85"/>
      <c r="G30" s="304">
        <f t="shared" ref="G30:G31" si="3">E30*F30</f>
        <v>0</v>
      </c>
      <c r="H30" s="305"/>
      <c r="I30" s="305"/>
      <c r="J30" s="305"/>
      <c r="K30" s="306"/>
    </row>
    <row r="31" spans="1:242" ht="21" customHeight="1" thickBot="1" x14ac:dyDescent="0.25">
      <c r="A31" s="296"/>
      <c r="B31" s="302" t="s">
        <v>151</v>
      </c>
      <c r="C31" s="303"/>
      <c r="D31" s="193" t="s">
        <v>58</v>
      </c>
      <c r="E31" s="203">
        <v>0</v>
      </c>
      <c r="F31" s="85"/>
      <c r="G31" s="304">
        <f t="shared" si="3"/>
        <v>0</v>
      </c>
      <c r="H31" s="305"/>
      <c r="I31" s="305"/>
      <c r="J31" s="305"/>
      <c r="K31" s="306"/>
    </row>
    <row r="32" spans="1:242" ht="21" thickBot="1" x14ac:dyDescent="0.3">
      <c r="A32" s="49"/>
      <c r="B32" s="290" t="s">
        <v>62</v>
      </c>
      <c r="C32" s="291"/>
      <c r="D32" s="174"/>
      <c r="E32" s="212">
        <f>E24+E26+E28+E30+E31</f>
        <v>3</v>
      </c>
      <c r="F32" s="144"/>
      <c r="G32" s="292">
        <f>SUM(G24,G26,G28,G30:K31)</f>
        <v>0</v>
      </c>
      <c r="H32" s="293"/>
      <c r="I32" s="293"/>
      <c r="J32" s="293"/>
      <c r="K32" s="294"/>
    </row>
    <row r="33" spans="1:11" ht="28.5" customHeight="1" thickBot="1" x14ac:dyDescent="0.35">
      <c r="A33" s="51"/>
      <c r="B33" s="313" t="s">
        <v>123</v>
      </c>
      <c r="C33" s="314"/>
      <c r="D33" s="314"/>
      <c r="E33" s="315"/>
      <c r="F33" s="52"/>
      <c r="G33" s="316">
        <f>K18+G32</f>
        <v>0</v>
      </c>
      <c r="H33" s="317"/>
      <c r="I33" s="317"/>
      <c r="J33" s="317"/>
      <c r="K33" s="318"/>
    </row>
    <row r="34" spans="1:11" ht="23.25" thickBot="1" x14ac:dyDescent="0.35">
      <c r="A34" s="51"/>
      <c r="B34" s="313" t="s">
        <v>119</v>
      </c>
      <c r="C34" s="314"/>
      <c r="D34" s="314"/>
      <c r="E34" s="315"/>
      <c r="F34" s="52"/>
      <c r="G34" s="316">
        <f>G33</f>
        <v>0</v>
      </c>
      <c r="H34" s="317"/>
      <c r="I34" s="317"/>
      <c r="J34" s="317"/>
      <c r="K34" s="318"/>
    </row>
    <row r="35" spans="1:11" ht="25.5" customHeight="1" x14ac:dyDescent="0.2">
      <c r="A35" s="319" t="s">
        <v>157</v>
      </c>
      <c r="B35" s="319"/>
      <c r="C35" s="319"/>
      <c r="D35" s="319"/>
      <c r="E35" s="319"/>
      <c r="F35" s="319"/>
      <c r="G35" s="319"/>
      <c r="H35" s="319"/>
      <c r="I35" s="319"/>
      <c r="J35" s="319"/>
      <c r="K35" s="319"/>
    </row>
    <row r="36" spans="1:11" ht="14.25" x14ac:dyDescent="0.2">
      <c r="A36" s="213"/>
      <c r="B36" s="214" t="s">
        <v>64</v>
      </c>
      <c r="C36" s="214"/>
      <c r="D36" s="214"/>
      <c r="E36" s="214"/>
      <c r="F36" s="214"/>
      <c r="G36" s="214"/>
      <c r="H36" s="214"/>
      <c r="I36" s="214"/>
      <c r="J36" s="214"/>
      <c r="K36" s="214"/>
    </row>
    <row r="37" spans="1:11" ht="14.25" x14ac:dyDescent="0.2">
      <c r="A37" s="320" t="s">
        <v>140</v>
      </c>
      <c r="B37" s="320"/>
      <c r="C37" s="320"/>
      <c r="D37" s="320"/>
      <c r="E37" s="320"/>
      <c r="F37" s="320"/>
      <c r="G37" s="320"/>
      <c r="H37" s="320"/>
      <c r="I37" s="320"/>
      <c r="J37" s="320"/>
      <c r="K37" s="320"/>
    </row>
    <row r="38" spans="1:11" ht="18.75" customHeight="1" x14ac:dyDescent="0.2">
      <c r="A38" s="320" t="s">
        <v>65</v>
      </c>
      <c r="B38" s="320"/>
      <c r="C38" s="320"/>
      <c r="D38" s="320"/>
      <c r="E38" s="320"/>
      <c r="F38" s="320"/>
      <c r="G38" s="320"/>
      <c r="H38" s="320"/>
      <c r="I38" s="320"/>
      <c r="J38" s="320"/>
      <c r="K38" s="320"/>
    </row>
    <row r="39" spans="1:11" ht="18.75" customHeight="1" x14ac:dyDescent="0.2">
      <c r="A39" s="320" t="s">
        <v>66</v>
      </c>
      <c r="B39" s="320"/>
      <c r="C39" s="320"/>
      <c r="D39" s="320"/>
      <c r="E39" s="320"/>
      <c r="F39" s="320"/>
      <c r="G39" s="320"/>
      <c r="H39" s="320"/>
      <c r="I39" s="320"/>
      <c r="J39" s="320"/>
      <c r="K39" s="320"/>
    </row>
    <row r="40" spans="1:11" ht="15" x14ac:dyDescent="0.25">
      <c r="A40" s="216" t="s">
        <v>67</v>
      </c>
      <c r="B40" s="217"/>
      <c r="C40" s="217"/>
      <c r="D40" s="217"/>
      <c r="E40" s="217"/>
      <c r="F40" s="218"/>
      <c r="G40" s="217"/>
      <c r="H40" s="217"/>
      <c r="I40" s="217"/>
      <c r="J40" s="217"/>
      <c r="K40" s="217"/>
    </row>
    <row r="41" spans="1:11" ht="32.25" customHeight="1" x14ac:dyDescent="0.2">
      <c r="A41" s="321" t="s">
        <v>149</v>
      </c>
      <c r="B41" s="321"/>
      <c r="C41" s="321"/>
      <c r="D41" s="321"/>
      <c r="E41" s="321"/>
      <c r="F41" s="321"/>
      <c r="G41" s="321"/>
      <c r="H41" s="321"/>
      <c r="I41" s="321"/>
      <c r="J41" s="321"/>
      <c r="K41" s="321"/>
    </row>
    <row r="42" spans="1:11" ht="35.25" customHeight="1" x14ac:dyDescent="0.25">
      <c r="A42" s="312" t="s">
        <v>153</v>
      </c>
      <c r="B42" s="312"/>
      <c r="C42" s="312"/>
      <c r="D42" s="312"/>
      <c r="E42" s="312"/>
      <c r="F42" s="312"/>
      <c r="G42" s="312"/>
      <c r="H42" s="312"/>
      <c r="I42" s="312"/>
      <c r="J42" s="312"/>
      <c r="K42" s="312"/>
    </row>
    <row r="43" spans="1:11" ht="63.75" customHeight="1" x14ac:dyDescent="0.25">
      <c r="A43" s="312" t="s">
        <v>154</v>
      </c>
      <c r="B43" s="312"/>
      <c r="C43" s="312"/>
      <c r="D43" s="312"/>
      <c r="E43" s="312"/>
      <c r="F43" s="312"/>
      <c r="G43" s="312"/>
      <c r="H43" s="312"/>
      <c r="I43" s="312"/>
      <c r="J43" s="312"/>
      <c r="K43" s="312"/>
    </row>
    <row r="44" spans="1:11" ht="31.5" customHeight="1" x14ac:dyDescent="0.25">
      <c r="A44" s="312" t="s">
        <v>155</v>
      </c>
      <c r="B44" s="312"/>
      <c r="C44" s="312"/>
      <c r="D44" s="312"/>
      <c r="E44" s="312"/>
      <c r="F44" s="312"/>
      <c r="G44" s="312"/>
      <c r="H44" s="312"/>
      <c r="I44" s="312"/>
      <c r="J44" s="312"/>
      <c r="K44" s="312"/>
    </row>
    <row r="45" spans="1:11" ht="15.75" customHeight="1" x14ac:dyDescent="0.25">
      <c r="A45" s="322" t="s">
        <v>156</v>
      </c>
      <c r="B45" s="322"/>
      <c r="C45" s="322"/>
      <c r="D45" s="322"/>
      <c r="E45" s="322"/>
      <c r="F45" s="322"/>
      <c r="G45" s="322"/>
      <c r="H45" s="322"/>
      <c r="I45" s="322"/>
      <c r="J45" s="322"/>
      <c r="K45" s="322"/>
    </row>
    <row r="46" spans="1:11" ht="18.75" customHeight="1" x14ac:dyDescent="0.2">
      <c r="A46" s="323" t="s">
        <v>72</v>
      </c>
      <c r="B46" s="323"/>
      <c r="C46" s="323"/>
      <c r="D46" s="323"/>
      <c r="E46" s="323"/>
      <c r="F46" s="323"/>
      <c r="G46" s="323"/>
      <c r="H46" s="323"/>
      <c r="I46" s="323"/>
      <c r="J46" s="323"/>
      <c r="K46" s="323"/>
    </row>
    <row r="47" spans="1:11" ht="17.25" customHeight="1" x14ac:dyDescent="0.25">
      <c r="A47" s="161"/>
      <c r="B47" s="161"/>
      <c r="C47" s="161"/>
      <c r="D47" s="161"/>
      <c r="E47" s="161"/>
      <c r="F47" s="161"/>
      <c r="G47" s="161"/>
      <c r="H47" s="161"/>
      <c r="I47" s="161"/>
      <c r="J47" s="161"/>
      <c r="K47" s="161"/>
    </row>
    <row r="48" spans="1:11" ht="39" customHeight="1" x14ac:dyDescent="0.3">
      <c r="A48" s="161"/>
      <c r="B48" s="324" t="s">
        <v>161</v>
      </c>
      <c r="C48" s="324"/>
      <c r="D48" s="324"/>
      <c r="E48" s="57"/>
      <c r="F48" s="57"/>
      <c r="G48" s="57"/>
      <c r="H48" s="187"/>
      <c r="I48" s="58"/>
      <c r="J48" s="161"/>
      <c r="K48" s="161"/>
    </row>
    <row r="49" spans="1:11" ht="17.25" customHeight="1" x14ac:dyDescent="0.25">
      <c r="A49" s="161"/>
      <c r="B49" s="58"/>
      <c r="C49" s="58"/>
      <c r="D49" s="58"/>
      <c r="E49" s="58"/>
      <c r="F49" s="58"/>
      <c r="G49" s="58"/>
      <c r="H49" s="58"/>
      <c r="I49" s="58"/>
      <c r="J49" s="161"/>
      <c r="K49" s="161"/>
    </row>
    <row r="50" spans="1:11" ht="17.25" customHeight="1" x14ac:dyDescent="0.25">
      <c r="A50" s="161"/>
      <c r="B50" s="58"/>
      <c r="C50" s="58"/>
      <c r="D50" s="58"/>
      <c r="E50" s="58"/>
      <c r="F50" s="58"/>
      <c r="G50" s="58"/>
      <c r="H50" s="58"/>
      <c r="I50" s="58"/>
      <c r="J50" s="161"/>
      <c r="K50" s="161"/>
    </row>
    <row r="52" spans="1:11" ht="38.25" customHeight="1" x14ac:dyDescent="0.3">
      <c r="B52" s="325"/>
      <c r="C52" s="325"/>
      <c r="D52" s="325"/>
      <c r="E52" s="57"/>
      <c r="F52" s="57"/>
      <c r="G52" s="57"/>
      <c r="H52" s="325"/>
      <c r="I52" s="325"/>
    </row>
  </sheetData>
  <mergeCells count="55">
    <mergeCell ref="A45:K45"/>
    <mergeCell ref="A46:K46"/>
    <mergeCell ref="B48:D48"/>
    <mergeCell ref="B52:D52"/>
    <mergeCell ref="H52:I52"/>
    <mergeCell ref="A44:K44"/>
    <mergeCell ref="B33:E33"/>
    <mergeCell ref="G33:K33"/>
    <mergeCell ref="B34:E34"/>
    <mergeCell ref="G34:K34"/>
    <mergeCell ref="A35:K35"/>
    <mergeCell ref="A37:K37"/>
    <mergeCell ref="A38:K38"/>
    <mergeCell ref="A39:K39"/>
    <mergeCell ref="A41:K41"/>
    <mergeCell ref="A42:K42"/>
    <mergeCell ref="A43:K43"/>
    <mergeCell ref="B32:C32"/>
    <mergeCell ref="G32:K32"/>
    <mergeCell ref="A23:A31"/>
    <mergeCell ref="B23:C23"/>
    <mergeCell ref="G23:K23"/>
    <mergeCell ref="B24:C24"/>
    <mergeCell ref="B31:C31"/>
    <mergeCell ref="G31:K31"/>
    <mergeCell ref="B30:C30"/>
    <mergeCell ref="G30:K30"/>
    <mergeCell ref="B29:C29"/>
    <mergeCell ref="B26:C26"/>
    <mergeCell ref="G26:K26"/>
    <mergeCell ref="B27:C27"/>
    <mergeCell ref="G27:K27"/>
    <mergeCell ref="G29:K29"/>
    <mergeCell ref="B28:C28"/>
    <mergeCell ref="G28:K28"/>
    <mergeCell ref="G24:K24"/>
    <mergeCell ref="B25:C25"/>
    <mergeCell ref="G25:K25"/>
    <mergeCell ref="A13:A22"/>
    <mergeCell ref="B13:C22"/>
    <mergeCell ref="G13:K13"/>
    <mergeCell ref="G14:G17"/>
    <mergeCell ref="H14:H17"/>
    <mergeCell ref="I14:I17"/>
    <mergeCell ref="J14:J17"/>
    <mergeCell ref="K14:K17"/>
    <mergeCell ref="A8:K8"/>
    <mergeCell ref="A11:K11"/>
    <mergeCell ref="B12:C12"/>
    <mergeCell ref="G12:K12"/>
    <mergeCell ref="A2:K2"/>
    <mergeCell ref="A3:K4"/>
    <mergeCell ref="A5:K5"/>
    <mergeCell ref="A6:K6"/>
    <mergeCell ref="A7:K7"/>
  </mergeCells>
  <printOptions horizontalCentered="1"/>
  <pageMargins left="0" right="0" top="0" bottom="0" header="0.31496062992125984" footer="0.15748031496062992"/>
  <pageSetup paperSize="9" scale="47" firstPageNumber="0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H49"/>
  <sheetViews>
    <sheetView view="pageBreakPreview" topLeftCell="A13" zoomScale="55" zoomScaleNormal="75" zoomScaleSheetLayoutView="55" workbookViewId="0">
      <selection activeCell="B49" sqref="B49"/>
    </sheetView>
  </sheetViews>
  <sheetFormatPr defaultRowHeight="12.75" x14ac:dyDescent="0.2"/>
  <cols>
    <col min="1" max="1" width="8.140625" style="1" customWidth="1"/>
    <col min="2" max="2" width="16.85546875" style="2" customWidth="1"/>
    <col min="3" max="3" width="37.85546875" style="2" customWidth="1"/>
    <col min="4" max="4" width="46.7109375" style="2" customWidth="1"/>
    <col min="5" max="5" width="21.42578125" style="2" customWidth="1"/>
    <col min="6" max="6" width="21.42578125" style="3" customWidth="1"/>
    <col min="7" max="7" width="21.5703125" style="2" customWidth="1"/>
    <col min="8" max="8" width="19.7109375" style="2" customWidth="1"/>
    <col min="9" max="9" width="16.28515625" style="2" customWidth="1"/>
    <col min="10" max="10" width="19.42578125" style="2" customWidth="1"/>
    <col min="11" max="11" width="22.7109375" style="2" customWidth="1"/>
    <col min="12" max="12" width="17.7109375" style="2" customWidth="1"/>
    <col min="13" max="13" width="17.5703125" style="2" customWidth="1"/>
    <col min="14" max="14" width="19.85546875" style="2" customWidth="1"/>
    <col min="15" max="15" width="19.140625" style="2" customWidth="1"/>
    <col min="16" max="16384" width="9.140625" style="2"/>
  </cols>
  <sheetData>
    <row r="1" spans="1:242" ht="18" x14ac:dyDescent="0.25">
      <c r="J1" s="224" t="s">
        <v>163</v>
      </c>
    </row>
    <row r="2" spans="1:242" s="5" customFormat="1" ht="23.25" x14ac:dyDescent="0.35">
      <c r="A2" s="259" t="s">
        <v>0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242" s="5" customFormat="1" ht="11.25" customHeight="1" x14ac:dyDescent="0.35">
      <c r="A3" s="259" t="s">
        <v>1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</row>
    <row r="4" spans="1:242" s="5" customFormat="1" ht="11.25" customHeight="1" x14ac:dyDescent="0.35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60"/>
    </row>
    <row r="5" spans="1:242" s="5" customFormat="1" ht="24.75" customHeight="1" x14ac:dyDescent="0.35">
      <c r="A5" s="259" t="s">
        <v>2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</row>
    <row r="6" spans="1:242" s="5" customFormat="1" ht="29.25" customHeight="1" x14ac:dyDescent="0.45">
      <c r="A6" s="261" t="s">
        <v>117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</row>
    <row r="7" spans="1:242" s="5" customFormat="1" ht="29.25" customHeight="1" x14ac:dyDescent="0.35">
      <c r="A7" s="262" t="s">
        <v>120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</row>
    <row r="8" spans="1:242" s="5" customFormat="1" ht="29.25" customHeight="1" x14ac:dyDescent="0.35">
      <c r="A8" s="253" t="s">
        <v>3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</row>
    <row r="9" spans="1:242" s="13" customFormat="1" ht="24.75" customHeight="1" x14ac:dyDescent="0.35">
      <c r="A9" s="9" t="s">
        <v>118</v>
      </c>
      <c r="B9" s="10"/>
      <c r="C9" s="10"/>
      <c r="D9" s="10"/>
      <c r="E9" s="10"/>
      <c r="F9" s="11"/>
      <c r="G9" s="182"/>
      <c r="H9" s="182"/>
      <c r="I9" s="12"/>
      <c r="J9" s="12"/>
      <c r="K9" s="12"/>
    </row>
    <row r="10" spans="1:242" s="181" customFormat="1" ht="24.75" customHeight="1" x14ac:dyDescent="0.35">
      <c r="A10" s="177" t="s">
        <v>132</v>
      </c>
      <c r="B10" s="178"/>
      <c r="C10" s="178"/>
      <c r="D10" s="178"/>
      <c r="E10" s="178"/>
      <c r="F10" s="179"/>
      <c r="G10" s="180"/>
      <c r="H10" s="180"/>
      <c r="I10" s="180"/>
      <c r="J10" s="180"/>
      <c r="K10" s="180"/>
    </row>
    <row r="11" spans="1:242" s="13" customFormat="1" ht="25.5" customHeight="1" thickBot="1" x14ac:dyDescent="0.35">
      <c r="A11" s="254" t="s">
        <v>130</v>
      </c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242" s="13" customFormat="1" ht="39" customHeight="1" thickBot="1" x14ac:dyDescent="0.3">
      <c r="A12" s="175" t="s">
        <v>4</v>
      </c>
      <c r="B12" s="255" t="s">
        <v>5</v>
      </c>
      <c r="C12" s="256"/>
      <c r="D12" s="141" t="s">
        <v>6</v>
      </c>
      <c r="E12" s="176" t="s">
        <v>101</v>
      </c>
      <c r="F12" s="141" t="s">
        <v>8</v>
      </c>
      <c r="G12" s="257" t="s">
        <v>9</v>
      </c>
      <c r="H12" s="258"/>
      <c r="I12" s="258"/>
      <c r="J12" s="258"/>
      <c r="K12" s="256"/>
    </row>
    <row r="13" spans="1:242" s="13" customFormat="1" ht="39" customHeight="1" thickBot="1" x14ac:dyDescent="0.3">
      <c r="A13" s="263" t="s">
        <v>10</v>
      </c>
      <c r="B13" s="265" t="s">
        <v>145</v>
      </c>
      <c r="C13" s="266"/>
      <c r="D13" s="15" t="s">
        <v>11</v>
      </c>
      <c r="E13" s="16" t="s">
        <v>102</v>
      </c>
      <c r="F13" s="163"/>
      <c r="G13" s="255" t="s">
        <v>12</v>
      </c>
      <c r="H13" s="258"/>
      <c r="I13" s="258"/>
      <c r="J13" s="258"/>
      <c r="K13" s="271"/>
    </row>
    <row r="14" spans="1:242" ht="21.75" customHeight="1" x14ac:dyDescent="0.2">
      <c r="A14" s="264"/>
      <c r="B14" s="267"/>
      <c r="C14" s="268"/>
      <c r="D14" s="18" t="s">
        <v>13</v>
      </c>
      <c r="E14" s="87">
        <v>1</v>
      </c>
      <c r="F14" s="19">
        <f>SUM(E14:E14)</f>
        <v>1</v>
      </c>
      <c r="G14" s="265" t="s">
        <v>14</v>
      </c>
      <c r="H14" s="273" t="s">
        <v>15</v>
      </c>
      <c r="I14" s="265" t="s">
        <v>16</v>
      </c>
      <c r="J14" s="273" t="s">
        <v>17</v>
      </c>
      <c r="K14" s="266" t="s">
        <v>110</v>
      </c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</row>
    <row r="15" spans="1:242" ht="23.25" customHeight="1" x14ac:dyDescent="0.2">
      <c r="A15" s="264"/>
      <c r="B15" s="267"/>
      <c r="C15" s="268"/>
      <c r="D15" s="21" t="s">
        <v>18</v>
      </c>
      <c r="E15" s="77">
        <v>6000</v>
      </c>
      <c r="F15" s="23"/>
      <c r="G15" s="267"/>
      <c r="H15" s="274"/>
      <c r="I15" s="267"/>
      <c r="J15" s="274"/>
      <c r="K15" s="268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</row>
    <row r="16" spans="1:242" ht="22.5" customHeight="1" x14ac:dyDescent="0.2">
      <c r="A16" s="264"/>
      <c r="B16" s="267"/>
      <c r="C16" s="268"/>
      <c r="D16" s="24" t="s">
        <v>19</v>
      </c>
      <c r="E16" s="77">
        <f t="shared" ref="E16" si="0">E15*E14</f>
        <v>6000</v>
      </c>
      <c r="F16" s="25">
        <f>SUM(E16:E16)</f>
        <v>6000</v>
      </c>
      <c r="G16" s="267"/>
      <c r="H16" s="274"/>
      <c r="I16" s="267"/>
      <c r="J16" s="274"/>
      <c r="K16" s="268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</row>
    <row r="17" spans="1:242" ht="31.5" customHeight="1" x14ac:dyDescent="0.2">
      <c r="A17" s="264"/>
      <c r="B17" s="267"/>
      <c r="C17" s="268"/>
      <c r="D17" s="21" t="s">
        <v>20</v>
      </c>
      <c r="E17" s="77">
        <v>47</v>
      </c>
      <c r="F17" s="26"/>
      <c r="G17" s="272"/>
      <c r="H17" s="275"/>
      <c r="I17" s="272"/>
      <c r="J17" s="275"/>
      <c r="K17" s="276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</row>
    <row r="18" spans="1:242" ht="21.75" customHeight="1" thickBot="1" x14ac:dyDescent="0.25">
      <c r="A18" s="264"/>
      <c r="B18" s="267"/>
      <c r="C18" s="268"/>
      <c r="D18" s="27" t="s">
        <v>21</v>
      </c>
      <c r="E18" s="28">
        <f t="shared" ref="E18" si="1">E14*E17</f>
        <v>47</v>
      </c>
      <c r="F18" s="76">
        <f>SUM(E18:E18)</f>
        <v>47</v>
      </c>
      <c r="G18" s="97" t="s">
        <v>22</v>
      </c>
      <c r="H18" s="29">
        <f>SUM(H20:H22)</f>
        <v>0</v>
      </c>
      <c r="I18" s="97" t="s">
        <v>22</v>
      </c>
      <c r="J18" s="29">
        <f>SUM(J20:J22)</f>
        <v>0</v>
      </c>
      <c r="K18" s="29">
        <f>J18+H18</f>
        <v>0</v>
      </c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</row>
    <row r="19" spans="1:242" ht="21.75" customHeight="1" thickBot="1" x14ac:dyDescent="0.25">
      <c r="A19" s="264"/>
      <c r="B19" s="267"/>
      <c r="C19" s="268"/>
      <c r="D19" s="30" t="s">
        <v>23</v>
      </c>
      <c r="E19" s="31"/>
      <c r="F19" s="19"/>
      <c r="G19" s="98"/>
      <c r="H19" s="33"/>
      <c r="I19" s="98"/>
      <c r="J19" s="33"/>
      <c r="K19" s="33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</row>
    <row r="20" spans="1:242" ht="30.75" customHeight="1" x14ac:dyDescent="0.2">
      <c r="A20" s="264"/>
      <c r="B20" s="267"/>
      <c r="C20" s="268"/>
      <c r="D20" s="34" t="s">
        <v>77</v>
      </c>
      <c r="E20" s="87">
        <v>0</v>
      </c>
      <c r="F20" s="165">
        <f>SUM(E20:E20)</f>
        <v>0</v>
      </c>
      <c r="G20" s="99"/>
      <c r="H20" s="100">
        <f>G20*F20</f>
        <v>0</v>
      </c>
      <c r="I20" s="101"/>
      <c r="J20" s="100">
        <f>I20*F20</f>
        <v>0</v>
      </c>
      <c r="K20" s="100">
        <f>J20+H20</f>
        <v>0</v>
      </c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</row>
    <row r="21" spans="1:242" ht="27" customHeight="1" x14ac:dyDescent="0.2">
      <c r="A21" s="264"/>
      <c r="B21" s="267"/>
      <c r="C21" s="268"/>
      <c r="D21" s="21" t="s">
        <v>24</v>
      </c>
      <c r="E21" s="22">
        <v>0</v>
      </c>
      <c r="F21" s="167">
        <f>SUM(E21:E21)</f>
        <v>0</v>
      </c>
      <c r="G21" s="102"/>
      <c r="H21" s="103">
        <f>G21*F21</f>
        <v>0</v>
      </c>
      <c r="I21" s="104"/>
      <c r="J21" s="103">
        <f>I21*F21</f>
        <v>0</v>
      </c>
      <c r="K21" s="103">
        <f>J21+H21</f>
        <v>0</v>
      </c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</row>
    <row r="22" spans="1:242" ht="31.5" customHeight="1" thickBot="1" x14ac:dyDescent="0.25">
      <c r="A22" s="264"/>
      <c r="B22" s="269"/>
      <c r="C22" s="270"/>
      <c r="D22" s="35" t="s">
        <v>78</v>
      </c>
      <c r="E22" s="28">
        <f t="shared" ref="E22" si="2">E18</f>
        <v>47</v>
      </c>
      <c r="F22" s="169">
        <f>SUM(E22:E22)</f>
        <v>47</v>
      </c>
      <c r="G22" s="105"/>
      <c r="H22" s="106">
        <f>G22*F22</f>
        <v>0</v>
      </c>
      <c r="I22" s="105"/>
      <c r="J22" s="106">
        <f>I22*F22</f>
        <v>0</v>
      </c>
      <c r="K22" s="106">
        <f>J22+H22</f>
        <v>0</v>
      </c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</row>
    <row r="23" spans="1:242" ht="40.5" customHeight="1" thickBot="1" x14ac:dyDescent="0.25">
      <c r="A23" s="295" t="s">
        <v>25</v>
      </c>
      <c r="B23" s="297" t="s">
        <v>26</v>
      </c>
      <c r="C23" s="298"/>
      <c r="D23" s="170" t="s">
        <v>27</v>
      </c>
      <c r="E23" s="206"/>
      <c r="F23" s="37" t="s">
        <v>28</v>
      </c>
      <c r="G23" s="329" t="s">
        <v>29</v>
      </c>
      <c r="H23" s="330"/>
      <c r="I23" s="330"/>
      <c r="J23" s="330"/>
      <c r="K23" s="331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</row>
    <row r="24" spans="1:242" s="20" customFormat="1" ht="21" customHeight="1" x14ac:dyDescent="0.2">
      <c r="A24" s="296"/>
      <c r="B24" s="300" t="s">
        <v>30</v>
      </c>
      <c r="C24" s="301"/>
      <c r="D24" s="171" t="s">
        <v>22</v>
      </c>
      <c r="E24" s="207">
        <f>E25</f>
        <v>1</v>
      </c>
      <c r="F24" s="39"/>
      <c r="G24" s="326">
        <f>SUM(G25:K25)</f>
        <v>0</v>
      </c>
      <c r="H24" s="327"/>
      <c r="I24" s="327"/>
      <c r="J24" s="327"/>
      <c r="K24" s="328"/>
    </row>
    <row r="25" spans="1:242" s="42" customFormat="1" ht="22.5" customHeight="1" x14ac:dyDescent="0.2">
      <c r="A25" s="296"/>
      <c r="B25" s="285" t="s">
        <v>97</v>
      </c>
      <c r="C25" s="286"/>
      <c r="D25" s="172"/>
      <c r="E25" s="196">
        <v>1</v>
      </c>
      <c r="F25" s="41"/>
      <c r="G25" s="287">
        <f>F25*E25</f>
        <v>0</v>
      </c>
      <c r="H25" s="288"/>
      <c r="I25" s="288"/>
      <c r="J25" s="288"/>
      <c r="K25" s="289"/>
    </row>
    <row r="26" spans="1:242" s="20" customFormat="1" ht="21" customHeight="1" x14ac:dyDescent="0.2">
      <c r="A26" s="296"/>
      <c r="B26" s="277" t="s">
        <v>31</v>
      </c>
      <c r="C26" s="278"/>
      <c r="D26" s="173" t="s">
        <v>41</v>
      </c>
      <c r="E26" s="200">
        <f>E27</f>
        <v>1</v>
      </c>
      <c r="F26" s="86"/>
      <c r="G26" s="279">
        <f>SUM(G27:K27)</f>
        <v>0</v>
      </c>
      <c r="H26" s="311"/>
      <c r="I26" s="311"/>
      <c r="J26" s="311"/>
      <c r="K26" s="281"/>
    </row>
    <row r="27" spans="1:242" s="42" customFormat="1" ht="15.75" x14ac:dyDescent="0.2">
      <c r="A27" s="296"/>
      <c r="B27" s="309" t="s">
        <v>33</v>
      </c>
      <c r="C27" s="310"/>
      <c r="D27" s="172"/>
      <c r="E27" s="196">
        <v>1</v>
      </c>
      <c r="F27" s="41"/>
      <c r="G27" s="304">
        <f>E27*F27</f>
        <v>0</v>
      </c>
      <c r="H27" s="305"/>
      <c r="I27" s="305"/>
      <c r="J27" s="305"/>
      <c r="K27" s="306"/>
    </row>
    <row r="28" spans="1:242" ht="21" customHeight="1" x14ac:dyDescent="0.2">
      <c r="A28" s="296"/>
      <c r="B28" s="277" t="s">
        <v>40</v>
      </c>
      <c r="C28" s="278"/>
      <c r="D28" s="173" t="s">
        <v>148</v>
      </c>
      <c r="E28" s="200">
        <f>E29</f>
        <v>1</v>
      </c>
      <c r="F28" s="86"/>
      <c r="G28" s="279">
        <f>SUM(G29:K29)</f>
        <v>0</v>
      </c>
      <c r="H28" s="280"/>
      <c r="I28" s="280"/>
      <c r="J28" s="280"/>
      <c r="K28" s="281"/>
    </row>
    <row r="29" spans="1:242" s="42" customFormat="1" ht="15.75" x14ac:dyDescent="0.2">
      <c r="A29" s="296"/>
      <c r="B29" s="309" t="s">
        <v>42</v>
      </c>
      <c r="C29" s="310"/>
      <c r="D29" s="172"/>
      <c r="E29" s="198">
        <v>1</v>
      </c>
      <c r="F29" s="41"/>
      <c r="G29" s="304">
        <f>E29*F29</f>
        <v>0</v>
      </c>
      <c r="H29" s="305"/>
      <c r="I29" s="305"/>
      <c r="J29" s="305"/>
      <c r="K29" s="306"/>
    </row>
    <row r="30" spans="1:242" ht="21" customHeight="1" x14ac:dyDescent="0.2">
      <c r="A30" s="296"/>
      <c r="B30" s="307" t="s">
        <v>150</v>
      </c>
      <c r="C30" s="308"/>
      <c r="D30" s="193" t="s">
        <v>52</v>
      </c>
      <c r="E30" s="198">
        <v>0</v>
      </c>
      <c r="F30" s="85"/>
      <c r="G30" s="304">
        <f t="shared" ref="G30:G31" si="3">E30*F30</f>
        <v>0</v>
      </c>
      <c r="H30" s="305"/>
      <c r="I30" s="305"/>
      <c r="J30" s="305"/>
      <c r="K30" s="306"/>
    </row>
    <row r="31" spans="1:242" ht="21" customHeight="1" thickBot="1" x14ac:dyDescent="0.25">
      <c r="A31" s="296"/>
      <c r="B31" s="302" t="s">
        <v>151</v>
      </c>
      <c r="C31" s="303"/>
      <c r="D31" s="193" t="s">
        <v>58</v>
      </c>
      <c r="E31" s="202">
        <v>0</v>
      </c>
      <c r="F31" s="85"/>
      <c r="G31" s="304">
        <f t="shared" si="3"/>
        <v>0</v>
      </c>
      <c r="H31" s="305"/>
      <c r="I31" s="305"/>
      <c r="J31" s="305"/>
      <c r="K31" s="306"/>
    </row>
    <row r="32" spans="1:242" ht="21" thickBot="1" x14ac:dyDescent="0.3">
      <c r="A32" s="49"/>
      <c r="B32" s="290" t="s">
        <v>62</v>
      </c>
      <c r="C32" s="291"/>
      <c r="D32" s="174"/>
      <c r="E32" s="205">
        <f>E24+E26+E28+E30+E31</f>
        <v>3</v>
      </c>
      <c r="F32" s="144"/>
      <c r="G32" s="292">
        <f>SUM(G24,G26,G28,G30:K31)</f>
        <v>0</v>
      </c>
      <c r="H32" s="293"/>
      <c r="I32" s="293"/>
      <c r="J32" s="293"/>
      <c r="K32" s="294"/>
    </row>
    <row r="33" spans="1:11" ht="28.5" customHeight="1" thickBot="1" x14ac:dyDescent="0.35">
      <c r="A33" s="51"/>
      <c r="B33" s="313" t="s">
        <v>123</v>
      </c>
      <c r="C33" s="314"/>
      <c r="D33" s="314"/>
      <c r="E33" s="314"/>
      <c r="F33" s="52"/>
      <c r="G33" s="316">
        <f>K18+G32</f>
        <v>0</v>
      </c>
      <c r="H33" s="317"/>
      <c r="I33" s="317"/>
      <c r="J33" s="317"/>
      <c r="K33" s="318"/>
    </row>
    <row r="34" spans="1:11" ht="23.25" thickBot="1" x14ac:dyDescent="0.35">
      <c r="A34" s="51"/>
      <c r="B34" s="313" t="s">
        <v>124</v>
      </c>
      <c r="C34" s="314"/>
      <c r="D34" s="314"/>
      <c r="E34" s="314"/>
      <c r="F34" s="52"/>
      <c r="G34" s="316">
        <f>G33</f>
        <v>0</v>
      </c>
      <c r="H34" s="317"/>
      <c r="I34" s="317"/>
      <c r="J34" s="317"/>
      <c r="K34" s="318"/>
    </row>
    <row r="35" spans="1:11" ht="35.25" customHeight="1" x14ac:dyDescent="0.3">
      <c r="A35" s="335" t="s">
        <v>63</v>
      </c>
      <c r="B35" s="335"/>
      <c r="C35" s="335"/>
      <c r="D35" s="335"/>
      <c r="E35" s="335"/>
      <c r="F35" s="335"/>
      <c r="G35" s="335"/>
      <c r="H35" s="335"/>
      <c r="I35" s="335"/>
      <c r="J35" s="335"/>
      <c r="K35" s="335"/>
    </row>
    <row r="36" spans="1:11" ht="18.75" x14ac:dyDescent="0.3">
      <c r="A36" s="162"/>
      <c r="B36" s="53" t="s">
        <v>64</v>
      </c>
      <c r="C36" s="53"/>
      <c r="D36" s="53"/>
      <c r="E36" s="53"/>
      <c r="F36" s="53"/>
      <c r="G36" s="53"/>
      <c r="H36" s="53"/>
      <c r="I36" s="53"/>
      <c r="J36" s="53"/>
      <c r="K36" s="53"/>
    </row>
    <row r="37" spans="1:11" ht="18.75" x14ac:dyDescent="0.3">
      <c r="A37" s="336" t="s">
        <v>141</v>
      </c>
      <c r="B37" s="336"/>
      <c r="C37" s="336"/>
      <c r="D37" s="336"/>
      <c r="E37" s="336"/>
      <c r="F37" s="336"/>
      <c r="G37" s="336"/>
      <c r="H37" s="336"/>
      <c r="I37" s="336"/>
      <c r="J37" s="336"/>
      <c r="K37" s="336"/>
    </row>
    <row r="38" spans="1:11" ht="18.75" customHeight="1" x14ac:dyDescent="0.3">
      <c r="A38" s="336" t="s">
        <v>65</v>
      </c>
      <c r="B38" s="336"/>
      <c r="C38" s="336"/>
      <c r="D38" s="336"/>
      <c r="E38" s="336"/>
      <c r="F38" s="336"/>
      <c r="G38" s="336"/>
      <c r="H38" s="336"/>
      <c r="I38" s="336"/>
      <c r="J38" s="336"/>
      <c r="K38" s="336"/>
    </row>
    <row r="39" spans="1:11" ht="18.75" customHeight="1" x14ac:dyDescent="0.3">
      <c r="A39" s="336" t="s">
        <v>66</v>
      </c>
      <c r="B39" s="336"/>
      <c r="C39" s="336"/>
      <c r="D39" s="336"/>
      <c r="E39" s="336"/>
      <c r="F39" s="336"/>
      <c r="G39" s="336"/>
      <c r="H39" s="336"/>
      <c r="I39" s="336"/>
      <c r="J39" s="336"/>
      <c r="K39" s="336"/>
    </row>
    <row r="40" spans="1:11" ht="16.5" x14ac:dyDescent="0.25">
      <c r="A40" s="54" t="s">
        <v>67</v>
      </c>
      <c r="B40" s="55"/>
      <c r="C40" s="55"/>
      <c r="D40" s="55"/>
      <c r="E40" s="55"/>
      <c r="F40" s="56"/>
      <c r="G40" s="55"/>
      <c r="H40" s="55"/>
      <c r="I40" s="55"/>
      <c r="J40" s="55"/>
      <c r="K40" s="55"/>
    </row>
    <row r="41" spans="1:11" ht="48" customHeight="1" x14ac:dyDescent="0.25">
      <c r="A41" s="337" t="s">
        <v>149</v>
      </c>
      <c r="B41" s="337"/>
      <c r="C41" s="337"/>
      <c r="D41" s="337"/>
      <c r="E41" s="337"/>
      <c r="F41" s="337"/>
      <c r="G41" s="337"/>
      <c r="H41" s="337"/>
      <c r="I41" s="337"/>
      <c r="J41" s="337"/>
      <c r="K41" s="337"/>
    </row>
    <row r="42" spans="1:11" ht="35.25" customHeight="1" x14ac:dyDescent="0.25">
      <c r="A42" s="334" t="s">
        <v>68</v>
      </c>
      <c r="B42" s="334"/>
      <c r="C42" s="334"/>
      <c r="D42" s="334"/>
      <c r="E42" s="334"/>
      <c r="F42" s="334"/>
      <c r="G42" s="334"/>
      <c r="H42" s="334"/>
      <c r="I42" s="334"/>
      <c r="J42" s="334"/>
      <c r="K42" s="334"/>
    </row>
    <row r="43" spans="1:11" ht="92.25" customHeight="1" x14ac:dyDescent="0.25">
      <c r="A43" s="334" t="s">
        <v>69</v>
      </c>
      <c r="B43" s="334"/>
      <c r="C43" s="334"/>
      <c r="D43" s="334"/>
      <c r="E43" s="334"/>
      <c r="F43" s="334"/>
      <c r="G43" s="334"/>
      <c r="H43" s="334"/>
      <c r="I43" s="334"/>
      <c r="J43" s="334"/>
      <c r="K43" s="334"/>
    </row>
    <row r="44" spans="1:11" ht="31.5" customHeight="1" x14ac:dyDescent="0.25">
      <c r="A44" s="334" t="s">
        <v>70</v>
      </c>
      <c r="B44" s="334"/>
      <c r="C44" s="334"/>
      <c r="D44" s="334"/>
      <c r="E44" s="334"/>
      <c r="F44" s="334"/>
      <c r="G44" s="334"/>
      <c r="H44" s="334"/>
      <c r="I44" s="334"/>
      <c r="J44" s="334"/>
      <c r="K44" s="334"/>
    </row>
    <row r="45" spans="1:11" ht="33.75" customHeight="1" x14ac:dyDescent="0.25">
      <c r="A45" s="332" t="s">
        <v>71</v>
      </c>
      <c r="B45" s="332"/>
      <c r="C45" s="332"/>
      <c r="D45" s="332"/>
      <c r="E45" s="332"/>
      <c r="F45" s="332"/>
      <c r="G45" s="332"/>
      <c r="H45" s="332"/>
      <c r="I45" s="332"/>
      <c r="J45" s="332"/>
      <c r="K45" s="332"/>
    </row>
    <row r="46" spans="1:11" ht="18.75" customHeight="1" x14ac:dyDescent="0.25">
      <c r="A46" s="333" t="s">
        <v>72</v>
      </c>
      <c r="B46" s="333"/>
      <c r="C46" s="333"/>
      <c r="D46" s="333"/>
      <c r="E46" s="333"/>
      <c r="F46" s="333"/>
      <c r="G46" s="333"/>
      <c r="H46" s="333"/>
      <c r="I46" s="333"/>
      <c r="J46" s="333"/>
      <c r="K46" s="333"/>
    </row>
    <row r="47" spans="1:11" ht="17.25" customHeight="1" x14ac:dyDescent="0.25">
      <c r="A47" s="332"/>
      <c r="B47" s="332"/>
      <c r="C47" s="332"/>
      <c r="D47" s="332"/>
      <c r="E47" s="332"/>
      <c r="F47" s="332"/>
      <c r="G47" s="332"/>
      <c r="H47" s="332"/>
      <c r="I47" s="332"/>
      <c r="J47" s="332"/>
      <c r="K47" s="332"/>
    </row>
    <row r="49" spans="2:3" ht="26.25" customHeight="1" x14ac:dyDescent="0.3">
      <c r="B49" s="225" t="s">
        <v>161</v>
      </c>
      <c r="C49" s="225"/>
    </row>
  </sheetData>
  <mergeCells count="53">
    <mergeCell ref="A45:K45"/>
    <mergeCell ref="A46:K46"/>
    <mergeCell ref="A47:K47"/>
    <mergeCell ref="A44:K44"/>
    <mergeCell ref="B33:E33"/>
    <mergeCell ref="G33:K33"/>
    <mergeCell ref="B34:E34"/>
    <mergeCell ref="G34:K34"/>
    <mergeCell ref="A35:K35"/>
    <mergeCell ref="A37:K37"/>
    <mergeCell ref="A38:K38"/>
    <mergeCell ref="A39:K39"/>
    <mergeCell ref="A41:K41"/>
    <mergeCell ref="A42:K42"/>
    <mergeCell ref="A43:K43"/>
    <mergeCell ref="B32:C32"/>
    <mergeCell ref="G32:K32"/>
    <mergeCell ref="A23:A31"/>
    <mergeCell ref="B23:C23"/>
    <mergeCell ref="G23:K23"/>
    <mergeCell ref="B24:C24"/>
    <mergeCell ref="B31:C31"/>
    <mergeCell ref="G31:K31"/>
    <mergeCell ref="B30:C30"/>
    <mergeCell ref="G30:K30"/>
    <mergeCell ref="B29:C29"/>
    <mergeCell ref="B26:C26"/>
    <mergeCell ref="G26:K26"/>
    <mergeCell ref="B27:C27"/>
    <mergeCell ref="G27:K27"/>
    <mergeCell ref="G29:K29"/>
    <mergeCell ref="B28:C28"/>
    <mergeCell ref="G28:K28"/>
    <mergeCell ref="G24:K24"/>
    <mergeCell ref="B25:C25"/>
    <mergeCell ref="G25:K25"/>
    <mergeCell ref="A13:A22"/>
    <mergeCell ref="B13:C22"/>
    <mergeCell ref="G13:K13"/>
    <mergeCell ref="G14:G17"/>
    <mergeCell ref="H14:H17"/>
    <mergeCell ref="I14:I17"/>
    <mergeCell ref="J14:J17"/>
    <mergeCell ref="K14:K17"/>
    <mergeCell ref="A8:K8"/>
    <mergeCell ref="A11:K11"/>
    <mergeCell ref="B12:C12"/>
    <mergeCell ref="G12:K12"/>
    <mergeCell ref="A2:K2"/>
    <mergeCell ref="A3:K4"/>
    <mergeCell ref="A5:K5"/>
    <mergeCell ref="A6:K6"/>
    <mergeCell ref="A7:K7"/>
  </mergeCells>
  <printOptions horizontalCentered="1"/>
  <pageMargins left="0" right="0" top="0" bottom="0" header="0.31496062992125984" footer="0.15748031496062992"/>
  <pageSetup paperSize="9" scale="44" firstPageNumber="0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H49"/>
  <sheetViews>
    <sheetView view="pageBreakPreview" topLeftCell="A16" zoomScale="55" zoomScaleNormal="75" zoomScaleSheetLayoutView="55" workbookViewId="0">
      <selection activeCell="B49" sqref="B49"/>
    </sheetView>
  </sheetViews>
  <sheetFormatPr defaultRowHeight="12.75" x14ac:dyDescent="0.2"/>
  <cols>
    <col min="1" max="1" width="8.140625" style="1" customWidth="1"/>
    <col min="2" max="2" width="16.85546875" style="2" customWidth="1"/>
    <col min="3" max="3" width="34.5703125" style="2" customWidth="1"/>
    <col min="4" max="4" width="37.7109375" style="2" customWidth="1"/>
    <col min="5" max="5" width="18.85546875" style="2" bestFit="1" customWidth="1"/>
    <col min="6" max="6" width="22.42578125" style="3" customWidth="1"/>
    <col min="7" max="7" width="19" style="2" customWidth="1"/>
    <col min="8" max="8" width="19.7109375" style="2" customWidth="1"/>
    <col min="9" max="9" width="16.28515625" style="2" customWidth="1"/>
    <col min="10" max="10" width="17.140625" style="2" customWidth="1"/>
    <col min="11" max="11" width="22.7109375" style="2" customWidth="1"/>
    <col min="12" max="12" width="17.7109375" style="2" customWidth="1"/>
    <col min="13" max="13" width="17.5703125" style="2" customWidth="1"/>
    <col min="14" max="14" width="19.85546875" style="2" customWidth="1"/>
    <col min="15" max="15" width="19.140625" style="2" customWidth="1"/>
    <col min="16" max="16384" width="9.140625" style="2"/>
  </cols>
  <sheetData>
    <row r="1" spans="1:242" ht="25.5" customHeight="1" x14ac:dyDescent="0.25">
      <c r="I1" s="4"/>
      <c r="J1" s="224" t="s">
        <v>164</v>
      </c>
    </row>
    <row r="2" spans="1:242" s="5" customFormat="1" ht="23.25" x14ac:dyDescent="0.35">
      <c r="A2" s="259" t="s">
        <v>0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242" s="5" customFormat="1" ht="11.25" customHeight="1" x14ac:dyDescent="0.35">
      <c r="A3" s="259" t="s">
        <v>1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</row>
    <row r="4" spans="1:242" s="5" customFormat="1" ht="11.25" customHeight="1" x14ac:dyDescent="0.35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60"/>
    </row>
    <row r="5" spans="1:242" s="5" customFormat="1" ht="24.75" customHeight="1" x14ac:dyDescent="0.35">
      <c r="A5" s="259" t="s">
        <v>2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</row>
    <row r="6" spans="1:242" s="5" customFormat="1" ht="29.25" customHeight="1" x14ac:dyDescent="0.45">
      <c r="A6" s="261" t="s">
        <v>117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</row>
    <row r="7" spans="1:242" s="5" customFormat="1" ht="29.25" customHeight="1" x14ac:dyDescent="0.35">
      <c r="A7" s="262" t="s">
        <v>121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</row>
    <row r="8" spans="1:242" s="5" customFormat="1" ht="29.25" customHeight="1" x14ac:dyDescent="0.35">
      <c r="A8" s="253" t="s">
        <v>3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</row>
    <row r="9" spans="1:242" s="13" customFormat="1" ht="24.75" customHeight="1" x14ac:dyDescent="0.35">
      <c r="A9" s="9" t="s">
        <v>118</v>
      </c>
      <c r="B9" s="10"/>
      <c r="C9" s="10"/>
      <c r="D9" s="10"/>
      <c r="E9" s="10"/>
      <c r="F9" s="182"/>
      <c r="G9" s="182"/>
      <c r="H9" s="12"/>
      <c r="I9" s="12"/>
      <c r="J9" s="12"/>
      <c r="K9" s="12"/>
    </row>
    <row r="10" spans="1:242" s="181" customFormat="1" ht="24.75" customHeight="1" x14ac:dyDescent="0.35">
      <c r="A10" s="177" t="s">
        <v>133</v>
      </c>
      <c r="B10" s="178"/>
      <c r="C10" s="178"/>
      <c r="D10" s="178"/>
      <c r="E10" s="178"/>
      <c r="F10" s="179"/>
      <c r="G10" s="180"/>
      <c r="H10" s="180"/>
      <c r="I10" s="180"/>
      <c r="J10" s="180"/>
      <c r="K10" s="180"/>
    </row>
    <row r="11" spans="1:242" s="13" customFormat="1" ht="25.5" customHeight="1" thickBot="1" x14ac:dyDescent="0.35">
      <c r="A11" s="254" t="s">
        <v>129</v>
      </c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242" s="13" customFormat="1" ht="39" customHeight="1" thickBot="1" x14ac:dyDescent="0.3">
      <c r="A12" s="175" t="s">
        <v>4</v>
      </c>
      <c r="B12" s="255" t="s">
        <v>5</v>
      </c>
      <c r="C12" s="256"/>
      <c r="D12" s="141" t="s">
        <v>6</v>
      </c>
      <c r="E12" s="176" t="s">
        <v>7</v>
      </c>
      <c r="F12" s="141" t="s">
        <v>8</v>
      </c>
      <c r="G12" s="257" t="s">
        <v>9</v>
      </c>
      <c r="H12" s="258"/>
      <c r="I12" s="258"/>
      <c r="J12" s="258"/>
      <c r="K12" s="256"/>
    </row>
    <row r="13" spans="1:242" s="13" customFormat="1" ht="37.5" customHeight="1" thickBot="1" x14ac:dyDescent="0.3">
      <c r="A13" s="263" t="s">
        <v>10</v>
      </c>
      <c r="B13" s="265" t="s">
        <v>146</v>
      </c>
      <c r="C13" s="266"/>
      <c r="D13" s="15" t="s">
        <v>11</v>
      </c>
      <c r="E13" s="17" t="s">
        <v>103</v>
      </c>
      <c r="F13" s="163"/>
      <c r="G13" s="255" t="s">
        <v>12</v>
      </c>
      <c r="H13" s="258"/>
      <c r="I13" s="258"/>
      <c r="J13" s="258"/>
      <c r="K13" s="271"/>
    </row>
    <row r="14" spans="1:242" ht="21.75" customHeight="1" x14ac:dyDescent="0.2">
      <c r="A14" s="264"/>
      <c r="B14" s="267"/>
      <c r="C14" s="268"/>
      <c r="D14" s="18" t="s">
        <v>13</v>
      </c>
      <c r="E14" s="88">
        <v>1</v>
      </c>
      <c r="F14" s="19">
        <f>SUM(E14:E14)</f>
        <v>1</v>
      </c>
      <c r="G14" s="265" t="s">
        <v>14</v>
      </c>
      <c r="H14" s="273" t="s">
        <v>15</v>
      </c>
      <c r="I14" s="265" t="s">
        <v>16</v>
      </c>
      <c r="J14" s="273" t="s">
        <v>17</v>
      </c>
      <c r="K14" s="266" t="s">
        <v>110</v>
      </c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</row>
    <row r="15" spans="1:242" ht="23.25" customHeight="1" x14ac:dyDescent="0.2">
      <c r="A15" s="264"/>
      <c r="B15" s="267"/>
      <c r="C15" s="268"/>
      <c r="D15" s="21" t="s">
        <v>18</v>
      </c>
      <c r="E15" s="78">
        <v>3300</v>
      </c>
      <c r="F15" s="23"/>
      <c r="G15" s="267"/>
      <c r="H15" s="274"/>
      <c r="I15" s="267"/>
      <c r="J15" s="274"/>
      <c r="K15" s="268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</row>
    <row r="16" spans="1:242" ht="22.5" customHeight="1" x14ac:dyDescent="0.2">
      <c r="A16" s="264"/>
      <c r="B16" s="267"/>
      <c r="C16" s="268"/>
      <c r="D16" s="24" t="s">
        <v>19</v>
      </c>
      <c r="E16" s="89">
        <f t="shared" ref="E16" si="0">E15*E14</f>
        <v>3300</v>
      </c>
      <c r="F16" s="25">
        <f>SUM(E16:E16)</f>
        <v>3300</v>
      </c>
      <c r="G16" s="267"/>
      <c r="H16" s="274"/>
      <c r="I16" s="267"/>
      <c r="J16" s="274"/>
      <c r="K16" s="268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</row>
    <row r="17" spans="1:242" ht="31.5" customHeight="1" x14ac:dyDescent="0.2">
      <c r="A17" s="264"/>
      <c r="B17" s="267"/>
      <c r="C17" s="268"/>
      <c r="D17" s="21" t="s">
        <v>20</v>
      </c>
      <c r="E17" s="78">
        <v>31</v>
      </c>
      <c r="F17" s="26"/>
      <c r="G17" s="272"/>
      <c r="H17" s="275"/>
      <c r="I17" s="272"/>
      <c r="J17" s="275"/>
      <c r="K17" s="276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</row>
    <row r="18" spans="1:242" ht="21.75" customHeight="1" thickBot="1" x14ac:dyDescent="0.25">
      <c r="A18" s="264"/>
      <c r="B18" s="267"/>
      <c r="C18" s="268"/>
      <c r="D18" s="27" t="s">
        <v>21</v>
      </c>
      <c r="E18" s="90">
        <f t="shared" ref="E18" si="1">E14*E17</f>
        <v>31</v>
      </c>
      <c r="F18" s="76">
        <f>SUM(E18:E18)</f>
        <v>31</v>
      </c>
      <c r="G18" s="97" t="s">
        <v>22</v>
      </c>
      <c r="H18" s="29">
        <f>SUM(H20:H22)</f>
        <v>0</v>
      </c>
      <c r="I18" s="97" t="s">
        <v>22</v>
      </c>
      <c r="J18" s="29">
        <f>SUM(J20:J22)</f>
        <v>0</v>
      </c>
      <c r="K18" s="29">
        <f>J18+H18</f>
        <v>0</v>
      </c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</row>
    <row r="19" spans="1:242" ht="21.75" customHeight="1" thickBot="1" x14ac:dyDescent="0.25">
      <c r="A19" s="264"/>
      <c r="B19" s="267"/>
      <c r="C19" s="268"/>
      <c r="D19" s="30" t="s">
        <v>23</v>
      </c>
      <c r="E19" s="32"/>
      <c r="F19" s="19"/>
      <c r="G19" s="98"/>
      <c r="H19" s="33"/>
      <c r="I19" s="98"/>
      <c r="J19" s="33"/>
      <c r="K19" s="33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</row>
    <row r="20" spans="1:242" ht="30.75" customHeight="1" x14ac:dyDescent="0.2">
      <c r="A20" s="264"/>
      <c r="B20" s="267"/>
      <c r="C20" s="268"/>
      <c r="D20" s="34" t="s">
        <v>77</v>
      </c>
      <c r="E20" s="164">
        <v>0</v>
      </c>
      <c r="F20" s="165">
        <f>SUM(E20:E20)</f>
        <v>0</v>
      </c>
      <c r="G20" s="99"/>
      <c r="H20" s="100">
        <f>G20*F20</f>
        <v>0</v>
      </c>
      <c r="I20" s="101"/>
      <c r="J20" s="100">
        <f>I20*F20</f>
        <v>0</v>
      </c>
      <c r="K20" s="100">
        <f>J20+H20</f>
        <v>0</v>
      </c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</row>
    <row r="21" spans="1:242" ht="27" customHeight="1" x14ac:dyDescent="0.2">
      <c r="A21" s="264"/>
      <c r="B21" s="267"/>
      <c r="C21" s="268"/>
      <c r="D21" s="21" t="s">
        <v>24</v>
      </c>
      <c r="E21" s="166">
        <v>0</v>
      </c>
      <c r="F21" s="167">
        <f>SUM(E21:E21)</f>
        <v>0</v>
      </c>
      <c r="G21" s="102"/>
      <c r="H21" s="103">
        <f>G21*F21</f>
        <v>0</v>
      </c>
      <c r="I21" s="104"/>
      <c r="J21" s="103">
        <f>I21*F21</f>
        <v>0</v>
      </c>
      <c r="K21" s="103">
        <f>J21+H21</f>
        <v>0</v>
      </c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</row>
    <row r="22" spans="1:242" ht="31.5" customHeight="1" thickBot="1" x14ac:dyDescent="0.25">
      <c r="A22" s="264"/>
      <c r="B22" s="269"/>
      <c r="C22" s="270"/>
      <c r="D22" s="35" t="s">
        <v>78</v>
      </c>
      <c r="E22" s="168">
        <f t="shared" ref="E22" si="2">E18</f>
        <v>31</v>
      </c>
      <c r="F22" s="169">
        <f>SUM(E22:E22)</f>
        <v>31</v>
      </c>
      <c r="G22" s="105"/>
      <c r="H22" s="106">
        <f>G22*F22</f>
        <v>0</v>
      </c>
      <c r="I22" s="105"/>
      <c r="J22" s="106">
        <f>I22*F22</f>
        <v>0</v>
      </c>
      <c r="K22" s="106">
        <f>J22+H22</f>
        <v>0</v>
      </c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</row>
    <row r="23" spans="1:242" ht="34.5" customHeight="1" thickBot="1" x14ac:dyDescent="0.25">
      <c r="A23" s="295" t="s">
        <v>25</v>
      </c>
      <c r="B23" s="340" t="s">
        <v>26</v>
      </c>
      <c r="C23" s="341"/>
      <c r="D23" s="170" t="s">
        <v>27</v>
      </c>
      <c r="E23" s="206"/>
      <c r="F23" s="37" t="s">
        <v>28</v>
      </c>
      <c r="G23" s="329" t="s">
        <v>29</v>
      </c>
      <c r="H23" s="330"/>
      <c r="I23" s="330"/>
      <c r="J23" s="330"/>
      <c r="K23" s="331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</row>
    <row r="24" spans="1:242" s="20" customFormat="1" ht="21" customHeight="1" x14ac:dyDescent="0.2">
      <c r="A24" s="296"/>
      <c r="B24" s="342" t="s">
        <v>30</v>
      </c>
      <c r="C24" s="343"/>
      <c r="D24" s="171" t="s">
        <v>22</v>
      </c>
      <c r="E24" s="208">
        <f>E25</f>
        <v>1</v>
      </c>
      <c r="F24" s="39"/>
      <c r="G24" s="326">
        <f>SUM(G25:K25)</f>
        <v>0</v>
      </c>
      <c r="H24" s="327"/>
      <c r="I24" s="327"/>
      <c r="J24" s="327"/>
      <c r="K24" s="328"/>
    </row>
    <row r="25" spans="1:242" s="42" customFormat="1" ht="22.5" customHeight="1" x14ac:dyDescent="0.2">
      <c r="A25" s="296"/>
      <c r="B25" s="338" t="s">
        <v>97</v>
      </c>
      <c r="C25" s="339"/>
      <c r="D25" s="172"/>
      <c r="E25" s="197">
        <v>1</v>
      </c>
      <c r="F25" s="41"/>
      <c r="G25" s="287">
        <f>F25*E25</f>
        <v>0</v>
      </c>
      <c r="H25" s="288"/>
      <c r="I25" s="288"/>
      <c r="J25" s="288"/>
      <c r="K25" s="289"/>
    </row>
    <row r="26" spans="1:242" s="20" customFormat="1" ht="21" customHeight="1" x14ac:dyDescent="0.2">
      <c r="A26" s="296"/>
      <c r="B26" s="346" t="s">
        <v>31</v>
      </c>
      <c r="C26" s="347"/>
      <c r="D26" s="173" t="s">
        <v>41</v>
      </c>
      <c r="E26" s="201">
        <f>E27</f>
        <v>1</v>
      </c>
      <c r="F26" s="45"/>
      <c r="G26" s="279">
        <f>SUM(G27:K27)</f>
        <v>0</v>
      </c>
      <c r="H26" s="311"/>
      <c r="I26" s="311"/>
      <c r="J26" s="311"/>
      <c r="K26" s="281"/>
    </row>
    <row r="27" spans="1:242" s="42" customFormat="1" ht="15.75" x14ac:dyDescent="0.2">
      <c r="A27" s="296"/>
      <c r="B27" s="344" t="s">
        <v>33</v>
      </c>
      <c r="C27" s="345"/>
      <c r="D27" s="172"/>
      <c r="E27" s="197">
        <v>1</v>
      </c>
      <c r="F27" s="41"/>
      <c r="G27" s="304">
        <f>E27*F27</f>
        <v>0</v>
      </c>
      <c r="H27" s="305"/>
      <c r="I27" s="305"/>
      <c r="J27" s="305"/>
      <c r="K27" s="306"/>
    </row>
    <row r="28" spans="1:242" ht="21" customHeight="1" x14ac:dyDescent="0.2">
      <c r="A28" s="296"/>
      <c r="B28" s="346" t="s">
        <v>40</v>
      </c>
      <c r="C28" s="348"/>
      <c r="D28" s="140" t="s">
        <v>148</v>
      </c>
      <c r="E28" s="201">
        <f>E29</f>
        <v>1</v>
      </c>
      <c r="F28" s="86"/>
      <c r="G28" s="279">
        <f>SUM(G29:K29)</f>
        <v>0</v>
      </c>
      <c r="H28" s="280"/>
      <c r="I28" s="280"/>
      <c r="J28" s="280"/>
      <c r="K28" s="281"/>
    </row>
    <row r="29" spans="1:242" s="42" customFormat="1" ht="15.75" x14ac:dyDescent="0.2">
      <c r="A29" s="296"/>
      <c r="B29" s="344" t="s">
        <v>42</v>
      </c>
      <c r="C29" s="345"/>
      <c r="D29" s="172"/>
      <c r="E29" s="199">
        <v>1</v>
      </c>
      <c r="F29" s="41"/>
      <c r="G29" s="304">
        <f>E29*F29</f>
        <v>0</v>
      </c>
      <c r="H29" s="305"/>
      <c r="I29" s="305"/>
      <c r="J29" s="305"/>
      <c r="K29" s="306"/>
    </row>
    <row r="30" spans="1:242" ht="21" customHeight="1" x14ac:dyDescent="0.2">
      <c r="A30" s="296"/>
      <c r="B30" s="307" t="s">
        <v>150</v>
      </c>
      <c r="C30" s="308"/>
      <c r="D30" s="193" t="s">
        <v>52</v>
      </c>
      <c r="E30" s="199">
        <v>0</v>
      </c>
      <c r="F30" s="85"/>
      <c r="G30" s="304">
        <f t="shared" ref="G30:G31" si="3">E30*F30</f>
        <v>0</v>
      </c>
      <c r="H30" s="305"/>
      <c r="I30" s="305"/>
      <c r="J30" s="305"/>
      <c r="K30" s="306"/>
    </row>
    <row r="31" spans="1:242" ht="21" customHeight="1" thickBot="1" x14ac:dyDescent="0.25">
      <c r="A31" s="296"/>
      <c r="B31" s="302" t="s">
        <v>151</v>
      </c>
      <c r="C31" s="303"/>
      <c r="D31" s="193" t="s">
        <v>58</v>
      </c>
      <c r="E31" s="203">
        <v>0</v>
      </c>
      <c r="F31" s="85"/>
      <c r="G31" s="304">
        <f t="shared" si="3"/>
        <v>0</v>
      </c>
      <c r="H31" s="305"/>
      <c r="I31" s="305"/>
      <c r="J31" s="305"/>
      <c r="K31" s="306"/>
    </row>
    <row r="32" spans="1:242" ht="21" thickBot="1" x14ac:dyDescent="0.3">
      <c r="A32" s="49"/>
      <c r="B32" s="290" t="s">
        <v>62</v>
      </c>
      <c r="C32" s="291"/>
      <c r="D32" s="174"/>
      <c r="E32" s="205">
        <f>E24+E26+E28+E30+E31</f>
        <v>3</v>
      </c>
      <c r="F32" s="144"/>
      <c r="G32" s="292">
        <f>SUM(G24,G26,G28,G30:K31)</f>
        <v>0</v>
      </c>
      <c r="H32" s="293"/>
      <c r="I32" s="293"/>
      <c r="J32" s="293"/>
      <c r="K32" s="294"/>
    </row>
    <row r="33" spans="1:11" ht="28.5" customHeight="1" thickBot="1" x14ac:dyDescent="0.35">
      <c r="A33" s="51"/>
      <c r="B33" s="313" t="s">
        <v>122</v>
      </c>
      <c r="C33" s="314"/>
      <c r="D33" s="314"/>
      <c r="E33" s="315"/>
      <c r="F33" s="52"/>
      <c r="G33" s="316">
        <f>K18+G32</f>
        <v>0</v>
      </c>
      <c r="H33" s="317"/>
      <c r="I33" s="317"/>
      <c r="J33" s="317"/>
      <c r="K33" s="318"/>
    </row>
    <row r="34" spans="1:11" ht="23.25" thickBot="1" x14ac:dyDescent="0.35">
      <c r="A34" s="51"/>
      <c r="B34" s="313" t="s">
        <v>125</v>
      </c>
      <c r="C34" s="314"/>
      <c r="D34" s="314"/>
      <c r="E34" s="315"/>
      <c r="F34" s="52"/>
      <c r="G34" s="316">
        <f>G33</f>
        <v>0</v>
      </c>
      <c r="H34" s="317"/>
      <c r="I34" s="317"/>
      <c r="J34" s="317"/>
      <c r="K34" s="318"/>
    </row>
    <row r="35" spans="1:11" ht="21.75" customHeight="1" x14ac:dyDescent="0.2">
      <c r="A35" s="319" t="s">
        <v>159</v>
      </c>
      <c r="B35" s="319"/>
      <c r="C35" s="319"/>
      <c r="D35" s="319"/>
      <c r="E35" s="319"/>
      <c r="F35" s="319"/>
      <c r="G35" s="319"/>
      <c r="H35" s="319"/>
      <c r="I35" s="319"/>
      <c r="J35" s="319"/>
      <c r="K35" s="319"/>
    </row>
    <row r="36" spans="1:11" ht="14.25" x14ac:dyDescent="0.2">
      <c r="A36" s="213"/>
      <c r="B36" s="214" t="s">
        <v>64</v>
      </c>
      <c r="C36" s="214"/>
      <c r="D36" s="214"/>
      <c r="E36" s="214"/>
      <c r="F36" s="214"/>
      <c r="G36" s="214"/>
      <c r="H36" s="214"/>
      <c r="I36" s="214"/>
      <c r="J36" s="214"/>
      <c r="K36" s="214"/>
    </row>
    <row r="37" spans="1:11" ht="14.25" x14ac:dyDescent="0.2">
      <c r="A37" s="320" t="s">
        <v>142</v>
      </c>
      <c r="B37" s="320"/>
      <c r="C37" s="320"/>
      <c r="D37" s="320"/>
      <c r="E37" s="320"/>
      <c r="F37" s="320"/>
      <c r="G37" s="320"/>
      <c r="H37" s="320"/>
      <c r="I37" s="320"/>
      <c r="J37" s="320"/>
      <c r="K37" s="320"/>
    </row>
    <row r="38" spans="1:11" ht="18.75" customHeight="1" x14ac:dyDescent="0.2">
      <c r="A38" s="320" t="s">
        <v>65</v>
      </c>
      <c r="B38" s="320"/>
      <c r="C38" s="320"/>
      <c r="D38" s="320"/>
      <c r="E38" s="320"/>
      <c r="F38" s="320"/>
      <c r="G38" s="320"/>
      <c r="H38" s="320"/>
      <c r="I38" s="320"/>
      <c r="J38" s="320"/>
      <c r="K38" s="320"/>
    </row>
    <row r="39" spans="1:11" ht="18.75" customHeight="1" x14ac:dyDescent="0.2">
      <c r="A39" s="320" t="s">
        <v>66</v>
      </c>
      <c r="B39" s="320"/>
      <c r="C39" s="320"/>
      <c r="D39" s="320"/>
      <c r="E39" s="320"/>
      <c r="F39" s="320"/>
      <c r="G39" s="320"/>
      <c r="H39" s="320"/>
      <c r="I39" s="320"/>
      <c r="J39" s="320"/>
      <c r="K39" s="320"/>
    </row>
    <row r="40" spans="1:11" ht="15" x14ac:dyDescent="0.25">
      <c r="A40" s="216" t="s">
        <v>67</v>
      </c>
      <c r="B40" s="217"/>
      <c r="C40" s="217"/>
      <c r="D40" s="217"/>
      <c r="E40" s="217"/>
      <c r="F40" s="218"/>
      <c r="G40" s="217"/>
      <c r="H40" s="217"/>
      <c r="I40" s="217"/>
      <c r="J40" s="217"/>
      <c r="K40" s="217"/>
    </row>
    <row r="41" spans="1:11" ht="43.5" customHeight="1" x14ac:dyDescent="0.2">
      <c r="A41" s="321" t="s">
        <v>149</v>
      </c>
      <c r="B41" s="321"/>
      <c r="C41" s="321"/>
      <c r="D41" s="321"/>
      <c r="E41" s="321"/>
      <c r="F41" s="321"/>
      <c r="G41" s="321"/>
      <c r="H41" s="321"/>
      <c r="I41" s="321"/>
      <c r="J41" s="321"/>
      <c r="K41" s="321"/>
    </row>
    <row r="42" spans="1:11" ht="35.25" customHeight="1" x14ac:dyDescent="0.25">
      <c r="A42" s="312" t="s">
        <v>153</v>
      </c>
      <c r="B42" s="312"/>
      <c r="C42" s="312"/>
      <c r="D42" s="312"/>
      <c r="E42" s="312"/>
      <c r="F42" s="312"/>
      <c r="G42" s="312"/>
      <c r="H42" s="312"/>
      <c r="I42" s="312"/>
      <c r="J42" s="312"/>
      <c r="K42" s="312"/>
    </row>
    <row r="43" spans="1:11" ht="69.75" customHeight="1" x14ac:dyDescent="0.25">
      <c r="A43" s="312" t="s">
        <v>158</v>
      </c>
      <c r="B43" s="312"/>
      <c r="C43" s="312"/>
      <c r="D43" s="312"/>
      <c r="E43" s="312"/>
      <c r="F43" s="312"/>
      <c r="G43" s="312"/>
      <c r="H43" s="312"/>
      <c r="I43" s="312"/>
      <c r="J43" s="312"/>
      <c r="K43" s="312"/>
    </row>
    <row r="44" spans="1:11" ht="31.5" customHeight="1" x14ac:dyDescent="0.25">
      <c r="A44" s="312" t="s">
        <v>155</v>
      </c>
      <c r="B44" s="312"/>
      <c r="C44" s="312"/>
      <c r="D44" s="312"/>
      <c r="E44" s="312"/>
      <c r="F44" s="312"/>
      <c r="G44" s="312"/>
      <c r="H44" s="312"/>
      <c r="I44" s="312"/>
      <c r="J44" s="312"/>
      <c r="K44" s="312"/>
    </row>
    <row r="45" spans="1:11" ht="21.75" customHeight="1" x14ac:dyDescent="0.25">
      <c r="A45" s="322" t="s">
        <v>156</v>
      </c>
      <c r="B45" s="322"/>
      <c r="C45" s="322"/>
      <c r="D45" s="322"/>
      <c r="E45" s="322"/>
      <c r="F45" s="322"/>
      <c r="G45" s="322"/>
      <c r="H45" s="322"/>
      <c r="I45" s="322"/>
      <c r="J45" s="322"/>
      <c r="K45" s="322"/>
    </row>
    <row r="46" spans="1:11" ht="18.75" customHeight="1" x14ac:dyDescent="0.2">
      <c r="A46" s="323" t="s">
        <v>72</v>
      </c>
      <c r="B46" s="323"/>
      <c r="C46" s="323"/>
      <c r="D46" s="323"/>
      <c r="E46" s="323"/>
      <c r="F46" s="323"/>
      <c r="G46" s="323"/>
      <c r="H46" s="323"/>
      <c r="I46" s="323"/>
      <c r="J46" s="323"/>
      <c r="K46" s="323"/>
    </row>
    <row r="47" spans="1:11" ht="17.25" customHeight="1" x14ac:dyDescent="0.25">
      <c r="A47" s="322"/>
      <c r="B47" s="322"/>
      <c r="C47" s="322"/>
      <c r="D47" s="322"/>
      <c r="E47" s="322"/>
      <c r="F47" s="322"/>
      <c r="G47" s="322"/>
      <c r="H47" s="322"/>
      <c r="I47" s="322"/>
      <c r="J47" s="322"/>
      <c r="K47" s="322"/>
    </row>
    <row r="49" spans="2:4" ht="20.25" x14ac:dyDescent="0.3">
      <c r="B49" s="225" t="s">
        <v>161</v>
      </c>
      <c r="C49" s="226"/>
      <c r="D49" s="226"/>
    </row>
  </sheetData>
  <mergeCells count="53">
    <mergeCell ref="A44:K44"/>
    <mergeCell ref="A43:K43"/>
    <mergeCell ref="A45:K45"/>
    <mergeCell ref="A46:K46"/>
    <mergeCell ref="A47:K47"/>
    <mergeCell ref="B32:C32"/>
    <mergeCell ref="G32:K32"/>
    <mergeCell ref="A37:K37"/>
    <mergeCell ref="A38:K38"/>
    <mergeCell ref="A39:K39"/>
    <mergeCell ref="A41:K41"/>
    <mergeCell ref="A42:K42"/>
    <mergeCell ref="B33:E33"/>
    <mergeCell ref="G33:K33"/>
    <mergeCell ref="B34:E34"/>
    <mergeCell ref="G34:K34"/>
    <mergeCell ref="A35:K35"/>
    <mergeCell ref="G31:K31"/>
    <mergeCell ref="B30:C30"/>
    <mergeCell ref="G30:K30"/>
    <mergeCell ref="B29:C29"/>
    <mergeCell ref="B26:C26"/>
    <mergeCell ref="G26:K26"/>
    <mergeCell ref="B27:C27"/>
    <mergeCell ref="G27:K27"/>
    <mergeCell ref="G29:K29"/>
    <mergeCell ref="B28:C28"/>
    <mergeCell ref="G28:K28"/>
    <mergeCell ref="G24:K24"/>
    <mergeCell ref="B25:C25"/>
    <mergeCell ref="G25:K25"/>
    <mergeCell ref="A13:A22"/>
    <mergeCell ref="B13:C22"/>
    <mergeCell ref="G13:K13"/>
    <mergeCell ref="G14:G17"/>
    <mergeCell ref="H14:H17"/>
    <mergeCell ref="I14:I17"/>
    <mergeCell ref="J14:J17"/>
    <mergeCell ref="K14:K17"/>
    <mergeCell ref="A23:A31"/>
    <mergeCell ref="B23:C23"/>
    <mergeCell ref="G23:K23"/>
    <mergeCell ref="B24:C24"/>
    <mergeCell ref="B31:C31"/>
    <mergeCell ref="A8:K8"/>
    <mergeCell ref="A11:K11"/>
    <mergeCell ref="B12:C12"/>
    <mergeCell ref="G12:K12"/>
    <mergeCell ref="A2:K2"/>
    <mergeCell ref="A3:K4"/>
    <mergeCell ref="A5:K5"/>
    <mergeCell ref="A6:K6"/>
    <mergeCell ref="A7:K7"/>
  </mergeCells>
  <printOptions horizontalCentered="1"/>
  <pageMargins left="0" right="0" top="0" bottom="0" header="0.31496062992125984" footer="0.15748031496062992"/>
  <pageSetup paperSize="9" scale="46" firstPageNumber="0" fitToHeight="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N96"/>
  <sheetViews>
    <sheetView tabSelected="1" view="pageBreakPreview" zoomScale="55" zoomScaleNormal="75" zoomScaleSheetLayoutView="55" workbookViewId="0">
      <selection activeCell="B96" sqref="B96"/>
    </sheetView>
  </sheetViews>
  <sheetFormatPr defaultRowHeight="12.75" outlineLevelCol="1" x14ac:dyDescent="0.2"/>
  <cols>
    <col min="1" max="1" width="8.140625" style="1" customWidth="1"/>
    <col min="2" max="2" width="38.42578125" style="2" customWidth="1"/>
    <col min="3" max="3" width="31.85546875" style="2" customWidth="1"/>
    <col min="4" max="4" width="17.5703125" style="2" customWidth="1"/>
    <col min="5" max="5" width="20.7109375" style="3" customWidth="1"/>
    <col min="6" max="6" width="13.140625" style="2" customWidth="1"/>
    <col min="7" max="7" width="16.42578125" style="2" customWidth="1"/>
    <col min="8" max="8" width="13.7109375" style="2" customWidth="1"/>
    <col min="9" max="9" width="15.5703125" style="2" customWidth="1"/>
    <col min="10" max="10" width="18.140625" style="2" customWidth="1"/>
    <col min="11" max="11" width="19.140625" style="2" customWidth="1" outlineLevel="1"/>
    <col min="12" max="12" width="18.42578125" style="3" customWidth="1"/>
    <col min="13" max="13" width="13.140625" style="2" customWidth="1"/>
    <col min="14" max="14" width="17.42578125" style="2" customWidth="1"/>
    <col min="15" max="15" width="13.7109375" style="2" customWidth="1"/>
    <col min="16" max="16" width="15.5703125" style="2" customWidth="1"/>
    <col min="17" max="17" width="18.140625" style="2" customWidth="1"/>
    <col min="18" max="18" width="17.7109375" style="2" customWidth="1"/>
    <col min="19" max="19" width="17.5703125" style="2" customWidth="1"/>
    <col min="20" max="20" width="19.85546875" style="2" customWidth="1"/>
    <col min="21" max="21" width="19.140625" style="2" customWidth="1"/>
    <col min="22" max="16384" width="9.140625" style="2"/>
  </cols>
  <sheetData>
    <row r="1" spans="1:248" ht="25.5" customHeight="1" x14ac:dyDescent="0.25">
      <c r="H1" s="4"/>
      <c r="O1" s="4"/>
      <c r="P1" s="224" t="s">
        <v>166</v>
      </c>
    </row>
    <row r="2" spans="1:248" s="5" customFormat="1" ht="23.25" x14ac:dyDescent="0.35">
      <c r="A2" s="259" t="s">
        <v>0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</row>
    <row r="3" spans="1:248" s="5" customFormat="1" ht="4.5" customHeight="1" x14ac:dyDescent="0.35">
      <c r="A3" s="6"/>
      <c r="B3" s="7"/>
      <c r="C3" s="7"/>
      <c r="D3" s="7"/>
      <c r="E3" s="8"/>
      <c r="K3" s="7"/>
      <c r="L3" s="8"/>
    </row>
    <row r="4" spans="1:248" s="5" customFormat="1" ht="11.25" customHeight="1" x14ac:dyDescent="0.35">
      <c r="A4" s="259" t="s">
        <v>1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</row>
    <row r="5" spans="1:248" s="5" customFormat="1" ht="11.25" customHeight="1" x14ac:dyDescent="0.35">
      <c r="A5" s="259"/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</row>
    <row r="6" spans="1:248" s="5" customFormat="1" ht="24.75" customHeight="1" x14ac:dyDescent="0.35">
      <c r="A6" s="259" t="s">
        <v>2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</row>
    <row r="7" spans="1:248" s="5" customFormat="1" ht="29.25" customHeight="1" x14ac:dyDescent="0.45">
      <c r="A7" s="261" t="s">
        <v>117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</row>
    <row r="8" spans="1:248" s="5" customFormat="1" ht="29.25" customHeight="1" x14ac:dyDescent="0.35">
      <c r="A8" s="262" t="s">
        <v>127</v>
      </c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</row>
    <row r="9" spans="1:248" s="5" customFormat="1" ht="29.25" customHeight="1" x14ac:dyDescent="0.35">
      <c r="A9" s="253" t="s">
        <v>3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</row>
    <row r="10" spans="1:248" s="13" customFormat="1" ht="24.75" customHeight="1" x14ac:dyDescent="0.35">
      <c r="A10" s="9" t="s">
        <v>114</v>
      </c>
      <c r="B10" s="10"/>
      <c r="C10" s="10"/>
      <c r="D10" s="10"/>
      <c r="E10" s="11"/>
      <c r="F10" s="12"/>
      <c r="G10" s="12"/>
      <c r="H10" s="12"/>
      <c r="I10" s="12"/>
      <c r="J10" s="182"/>
      <c r="K10" s="10"/>
      <c r="L10" s="182"/>
      <c r="M10" s="12"/>
      <c r="N10" s="12"/>
      <c r="O10" s="12"/>
      <c r="P10" s="12"/>
      <c r="Q10" s="12"/>
    </row>
    <row r="11" spans="1:248" s="181" customFormat="1" ht="24.75" customHeight="1" x14ac:dyDescent="0.3">
      <c r="A11" s="183" t="s">
        <v>134</v>
      </c>
      <c r="B11" s="184"/>
      <c r="C11" s="184"/>
      <c r="D11" s="184"/>
      <c r="E11" s="185"/>
      <c r="F11" s="186"/>
      <c r="G11" s="186"/>
      <c r="H11" s="186"/>
      <c r="I11" s="186"/>
      <c r="J11" s="186"/>
      <c r="K11" s="184"/>
      <c r="L11" s="185"/>
      <c r="M11" s="186"/>
      <c r="N11" s="186"/>
      <c r="O11" s="186"/>
      <c r="P11" s="186"/>
      <c r="Q11" s="186"/>
    </row>
    <row r="12" spans="1:248" s="13" customFormat="1" ht="24.75" customHeight="1" thickBot="1" x14ac:dyDescent="0.35">
      <c r="A12" s="254" t="s">
        <v>128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</row>
    <row r="13" spans="1:248" s="13" customFormat="1" ht="24.75" customHeight="1" thickBot="1" x14ac:dyDescent="0.35">
      <c r="A13" s="363"/>
      <c r="B13" s="364"/>
      <c r="C13" s="365"/>
      <c r="D13" s="357" t="s">
        <v>165</v>
      </c>
      <c r="E13" s="357"/>
      <c r="F13" s="357"/>
      <c r="G13" s="357"/>
      <c r="H13" s="357"/>
      <c r="I13" s="357"/>
      <c r="J13" s="358"/>
      <c r="K13" s="357" t="s">
        <v>112</v>
      </c>
      <c r="L13" s="357"/>
      <c r="M13" s="357"/>
      <c r="N13" s="357"/>
      <c r="O13" s="357"/>
      <c r="P13" s="357"/>
      <c r="Q13" s="358"/>
    </row>
    <row r="14" spans="1:248" s="13" customFormat="1" ht="39" customHeight="1" thickBot="1" x14ac:dyDescent="0.3">
      <c r="A14" s="14" t="s">
        <v>4</v>
      </c>
      <c r="B14" s="151" t="s">
        <v>5</v>
      </c>
      <c r="C14" s="141" t="s">
        <v>6</v>
      </c>
      <c r="D14" s="92" t="s">
        <v>101</v>
      </c>
      <c r="E14" s="152" t="s">
        <v>8</v>
      </c>
      <c r="F14" s="257" t="s">
        <v>9</v>
      </c>
      <c r="G14" s="258"/>
      <c r="H14" s="258"/>
      <c r="I14" s="258"/>
      <c r="J14" s="256"/>
      <c r="K14" s="92" t="s">
        <v>7</v>
      </c>
      <c r="L14" s="152" t="s">
        <v>8</v>
      </c>
      <c r="M14" s="257" t="s">
        <v>9</v>
      </c>
      <c r="N14" s="258"/>
      <c r="O14" s="258"/>
      <c r="P14" s="258"/>
      <c r="Q14" s="256"/>
    </row>
    <row r="15" spans="1:248" s="13" customFormat="1" ht="52.5" customHeight="1" thickBot="1" x14ac:dyDescent="0.3">
      <c r="A15" s="353" t="s">
        <v>10</v>
      </c>
      <c r="B15" s="273" t="s">
        <v>147</v>
      </c>
      <c r="C15" s="15" t="s">
        <v>11</v>
      </c>
      <c r="D15" s="16" t="s">
        <v>102</v>
      </c>
      <c r="E15" s="150"/>
      <c r="F15" s="255" t="s">
        <v>12</v>
      </c>
      <c r="G15" s="258"/>
      <c r="H15" s="258"/>
      <c r="I15" s="258"/>
      <c r="J15" s="271"/>
      <c r="K15" s="16" t="s">
        <v>102</v>
      </c>
      <c r="L15" s="150"/>
      <c r="M15" s="255" t="s">
        <v>12</v>
      </c>
      <c r="N15" s="258"/>
      <c r="O15" s="258"/>
      <c r="P15" s="258"/>
      <c r="Q15" s="271"/>
    </row>
    <row r="16" spans="1:248" ht="21.75" customHeight="1" x14ac:dyDescent="0.2">
      <c r="A16" s="354"/>
      <c r="B16" s="274"/>
      <c r="C16" s="18" t="s">
        <v>13</v>
      </c>
      <c r="D16" s="87">
        <v>1</v>
      </c>
      <c r="E16" s="19">
        <f>SUM(D16:D16)</f>
        <v>1</v>
      </c>
      <c r="F16" s="265" t="s">
        <v>14</v>
      </c>
      <c r="G16" s="273" t="s">
        <v>15</v>
      </c>
      <c r="H16" s="265" t="s">
        <v>16</v>
      </c>
      <c r="I16" s="273" t="s">
        <v>17</v>
      </c>
      <c r="J16" s="266" t="s">
        <v>110</v>
      </c>
      <c r="K16" s="87">
        <v>1</v>
      </c>
      <c r="L16" s="19">
        <f>SUM(K16:K16)</f>
        <v>1</v>
      </c>
      <c r="M16" s="265" t="s">
        <v>14</v>
      </c>
      <c r="N16" s="273" t="s">
        <v>15</v>
      </c>
      <c r="O16" s="265" t="s">
        <v>16</v>
      </c>
      <c r="P16" s="273" t="s">
        <v>17</v>
      </c>
      <c r="Q16" s="266" t="s">
        <v>110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</row>
    <row r="17" spans="1:248" ht="23.25" customHeight="1" x14ac:dyDescent="0.2">
      <c r="A17" s="354"/>
      <c r="B17" s="274"/>
      <c r="C17" s="21" t="s">
        <v>18</v>
      </c>
      <c r="D17" s="77">
        <v>5800</v>
      </c>
      <c r="E17" s="23"/>
      <c r="F17" s="267"/>
      <c r="G17" s="274"/>
      <c r="H17" s="267"/>
      <c r="I17" s="274"/>
      <c r="J17" s="268"/>
      <c r="K17" s="77">
        <v>3600</v>
      </c>
      <c r="L17" s="23"/>
      <c r="M17" s="267"/>
      <c r="N17" s="274"/>
      <c r="O17" s="267"/>
      <c r="P17" s="274"/>
      <c r="Q17" s="268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</row>
    <row r="18" spans="1:248" ht="22.5" customHeight="1" x14ac:dyDescent="0.2">
      <c r="A18" s="354"/>
      <c r="B18" s="274"/>
      <c r="C18" s="24" t="s">
        <v>19</v>
      </c>
      <c r="D18" s="77">
        <f t="shared" ref="D18" si="0">D17*D16</f>
        <v>5800</v>
      </c>
      <c r="E18" s="25">
        <f>SUM(D18:D18)</f>
        <v>5800</v>
      </c>
      <c r="F18" s="267"/>
      <c r="G18" s="274"/>
      <c r="H18" s="267"/>
      <c r="I18" s="274"/>
      <c r="J18" s="268"/>
      <c r="K18" s="77">
        <f t="shared" ref="K18" si="1">K17*K16</f>
        <v>3600</v>
      </c>
      <c r="L18" s="25">
        <f>SUM(K18:K18)</f>
        <v>3600</v>
      </c>
      <c r="M18" s="267"/>
      <c r="N18" s="274"/>
      <c r="O18" s="267"/>
      <c r="P18" s="274"/>
      <c r="Q18" s="268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  <c r="IK18" s="20"/>
      <c r="IL18" s="20"/>
      <c r="IM18" s="20"/>
      <c r="IN18" s="20"/>
    </row>
    <row r="19" spans="1:248" ht="28.5" customHeight="1" x14ac:dyDescent="0.2">
      <c r="A19" s="354"/>
      <c r="B19" s="274"/>
      <c r="C19" s="21" t="s">
        <v>20</v>
      </c>
      <c r="D19" s="77">
        <v>0</v>
      </c>
      <c r="E19" s="26"/>
      <c r="F19" s="272"/>
      <c r="G19" s="275"/>
      <c r="H19" s="272"/>
      <c r="I19" s="275"/>
      <c r="J19" s="276"/>
      <c r="K19" s="77">
        <v>44</v>
      </c>
      <c r="L19" s="26"/>
      <c r="M19" s="272"/>
      <c r="N19" s="275"/>
      <c r="O19" s="272"/>
      <c r="P19" s="275"/>
      <c r="Q19" s="276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  <c r="IK19" s="20"/>
      <c r="IL19" s="20"/>
      <c r="IM19" s="20"/>
      <c r="IN19" s="20"/>
    </row>
    <row r="20" spans="1:248" ht="21.75" customHeight="1" thickBot="1" x14ac:dyDescent="0.25">
      <c r="A20" s="354"/>
      <c r="B20" s="274"/>
      <c r="C20" s="27" t="s">
        <v>21</v>
      </c>
      <c r="D20" s="28">
        <f t="shared" ref="D20" si="2">D16*D19</f>
        <v>0</v>
      </c>
      <c r="E20" s="76">
        <f>SUM(D20:D20)</f>
        <v>0</v>
      </c>
      <c r="F20" s="125" t="s">
        <v>22</v>
      </c>
      <c r="G20" s="126">
        <f>SUM(G22:G24)</f>
        <v>0</v>
      </c>
      <c r="H20" s="125" t="s">
        <v>22</v>
      </c>
      <c r="I20" s="126">
        <f>SUM(I22:I24)</f>
        <v>0</v>
      </c>
      <c r="J20" s="126">
        <f>I20+G20</f>
        <v>0</v>
      </c>
      <c r="K20" s="28">
        <f t="shared" ref="K20" si="3">K16*K19</f>
        <v>44</v>
      </c>
      <c r="L20" s="76">
        <f>SUM(K20:K20)</f>
        <v>44</v>
      </c>
      <c r="M20" s="125" t="s">
        <v>22</v>
      </c>
      <c r="N20" s="126">
        <f>SUM(N22:N24)</f>
        <v>0</v>
      </c>
      <c r="O20" s="125" t="s">
        <v>22</v>
      </c>
      <c r="P20" s="126">
        <f>SUM(P22:P24)</f>
        <v>0</v>
      </c>
      <c r="Q20" s="126">
        <f>P20+N20</f>
        <v>0</v>
      </c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  <c r="IK20" s="20"/>
      <c r="IL20" s="20"/>
      <c r="IM20" s="20"/>
      <c r="IN20" s="20"/>
    </row>
    <row r="21" spans="1:248" ht="21.75" customHeight="1" thickBot="1" x14ac:dyDescent="0.25">
      <c r="A21" s="354"/>
      <c r="B21" s="274"/>
      <c r="C21" s="30" t="s">
        <v>23</v>
      </c>
      <c r="D21" s="31"/>
      <c r="E21" s="19"/>
      <c r="F21" s="127"/>
      <c r="G21" s="128"/>
      <c r="H21" s="127"/>
      <c r="I21" s="128"/>
      <c r="J21" s="128"/>
      <c r="K21" s="31"/>
      <c r="L21" s="19"/>
      <c r="M21" s="127"/>
      <c r="N21" s="128"/>
      <c r="O21" s="127"/>
      <c r="P21" s="128"/>
      <c r="Q21" s="128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</row>
    <row r="22" spans="1:248" ht="30.75" customHeight="1" x14ac:dyDescent="0.2">
      <c r="A22" s="354"/>
      <c r="B22" s="274"/>
      <c r="C22" s="34" t="s">
        <v>77</v>
      </c>
      <c r="D22" s="87">
        <v>0</v>
      </c>
      <c r="E22" s="96">
        <f>SUM(D22:D22)</f>
        <v>0</v>
      </c>
      <c r="F22" s="129"/>
      <c r="G22" s="130">
        <f>F22*E22</f>
        <v>0</v>
      </c>
      <c r="H22" s="131"/>
      <c r="I22" s="130">
        <f>H22*E22</f>
        <v>0</v>
      </c>
      <c r="J22" s="130">
        <f>I22+G22</f>
        <v>0</v>
      </c>
      <c r="K22" s="87">
        <v>0</v>
      </c>
      <c r="L22" s="96">
        <f>SUM(K22:K22)</f>
        <v>0</v>
      </c>
      <c r="M22" s="129"/>
      <c r="N22" s="130">
        <f>M22*J22</f>
        <v>0</v>
      </c>
      <c r="O22" s="131"/>
      <c r="P22" s="130">
        <f>O22*J22</f>
        <v>0</v>
      </c>
      <c r="Q22" s="130">
        <f>P22+N22</f>
        <v>0</v>
      </c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  <c r="IK22" s="20"/>
      <c r="IL22" s="20"/>
      <c r="IM22" s="20"/>
      <c r="IN22" s="20"/>
    </row>
    <row r="23" spans="1:248" ht="27" customHeight="1" x14ac:dyDescent="0.2">
      <c r="A23" s="354"/>
      <c r="B23" s="274"/>
      <c r="C23" s="21" t="s">
        <v>24</v>
      </c>
      <c r="D23" s="22">
        <v>0</v>
      </c>
      <c r="E23" s="160">
        <f>SUM(D23:D23)</f>
        <v>0</v>
      </c>
      <c r="F23" s="132"/>
      <c r="G23" s="133">
        <f>F23*E23</f>
        <v>0</v>
      </c>
      <c r="H23" s="134"/>
      <c r="I23" s="133">
        <f>H23*E23</f>
        <v>0</v>
      </c>
      <c r="J23" s="133">
        <f>I23+G23</f>
        <v>0</v>
      </c>
      <c r="K23" s="22">
        <v>0</v>
      </c>
      <c r="L23" s="160">
        <f>SUM(K23:K23)</f>
        <v>0</v>
      </c>
      <c r="M23" s="132"/>
      <c r="N23" s="133">
        <f>M23*J23</f>
        <v>0</v>
      </c>
      <c r="O23" s="134"/>
      <c r="P23" s="133">
        <f>O23*J23</f>
        <v>0</v>
      </c>
      <c r="Q23" s="133">
        <f>P23+N23</f>
        <v>0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  <c r="IK23" s="20"/>
      <c r="IL23" s="20"/>
      <c r="IM23" s="20"/>
      <c r="IN23" s="20"/>
    </row>
    <row r="24" spans="1:248" ht="31.5" customHeight="1" thickBot="1" x14ac:dyDescent="0.25">
      <c r="A24" s="354"/>
      <c r="B24" s="362"/>
      <c r="C24" s="35" t="s">
        <v>78</v>
      </c>
      <c r="D24" s="28">
        <f t="shared" ref="D24" si="4">D20</f>
        <v>0</v>
      </c>
      <c r="E24" s="146">
        <f>SUM(D24:D24)</f>
        <v>0</v>
      </c>
      <c r="F24" s="135"/>
      <c r="G24" s="136">
        <f>F24*E24</f>
        <v>0</v>
      </c>
      <c r="H24" s="135"/>
      <c r="I24" s="136">
        <f>H24*E24</f>
        <v>0</v>
      </c>
      <c r="J24" s="136">
        <f>I24+G24</f>
        <v>0</v>
      </c>
      <c r="K24" s="28">
        <f t="shared" ref="K24" si="5">K20</f>
        <v>44</v>
      </c>
      <c r="L24" s="146">
        <f>SUM(K24:K24)</f>
        <v>44</v>
      </c>
      <c r="M24" s="135"/>
      <c r="N24" s="136">
        <f>L24*M24</f>
        <v>0</v>
      </c>
      <c r="O24" s="135"/>
      <c r="P24" s="136">
        <f>O24*L24</f>
        <v>0</v>
      </c>
      <c r="Q24" s="136">
        <f>P24+N24</f>
        <v>0</v>
      </c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  <c r="IK24" s="20"/>
      <c r="IL24" s="20"/>
      <c r="IM24" s="20"/>
      <c r="IN24" s="20"/>
    </row>
    <row r="25" spans="1:248" ht="42" customHeight="1" thickBot="1" x14ac:dyDescent="0.25">
      <c r="A25" s="295" t="s">
        <v>25</v>
      </c>
      <c r="B25" s="119" t="s">
        <v>26</v>
      </c>
      <c r="C25" s="137" t="s">
        <v>27</v>
      </c>
      <c r="D25" s="209"/>
      <c r="E25" s="37" t="s">
        <v>28</v>
      </c>
      <c r="F25" s="329" t="s">
        <v>29</v>
      </c>
      <c r="G25" s="330"/>
      <c r="H25" s="330"/>
      <c r="I25" s="330"/>
      <c r="J25" s="331"/>
      <c r="K25" s="209"/>
      <c r="L25" s="37" t="s">
        <v>28</v>
      </c>
      <c r="M25" s="329" t="s">
        <v>29</v>
      </c>
      <c r="N25" s="330"/>
      <c r="O25" s="330"/>
      <c r="P25" s="330"/>
      <c r="Q25" s="331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  <c r="IK25" s="20"/>
      <c r="IL25" s="20"/>
      <c r="IM25" s="20"/>
      <c r="IN25" s="20"/>
    </row>
    <row r="26" spans="1:248" s="20" customFormat="1" ht="21" customHeight="1" x14ac:dyDescent="0.2">
      <c r="A26" s="296"/>
      <c r="B26" s="120" t="s">
        <v>30</v>
      </c>
      <c r="C26" s="138" t="s">
        <v>22</v>
      </c>
      <c r="D26" s="210">
        <f>D27</f>
        <v>1</v>
      </c>
      <c r="E26" s="39"/>
      <c r="F26" s="326">
        <f>SUM(F27:J27)</f>
        <v>0</v>
      </c>
      <c r="G26" s="327"/>
      <c r="H26" s="327"/>
      <c r="I26" s="327"/>
      <c r="J26" s="328"/>
      <c r="K26" s="210">
        <v>0</v>
      </c>
      <c r="L26" s="39"/>
      <c r="M26" s="326">
        <f>SUM(M27:Q27)</f>
        <v>0</v>
      </c>
      <c r="N26" s="327"/>
      <c r="O26" s="327"/>
      <c r="P26" s="327"/>
      <c r="Q26" s="328"/>
    </row>
    <row r="27" spans="1:248" s="42" customFormat="1" ht="15.75" customHeight="1" x14ac:dyDescent="0.2">
      <c r="A27" s="296"/>
      <c r="B27" s="121" t="s">
        <v>97</v>
      </c>
      <c r="C27" s="139"/>
      <c r="D27" s="198">
        <v>1</v>
      </c>
      <c r="E27" s="41"/>
      <c r="F27" s="359">
        <f>E27*D27</f>
        <v>0</v>
      </c>
      <c r="G27" s="360"/>
      <c r="H27" s="360"/>
      <c r="I27" s="360"/>
      <c r="J27" s="361"/>
      <c r="K27" s="198">
        <v>0</v>
      </c>
      <c r="L27" s="91"/>
      <c r="M27" s="359">
        <f>K27*E27</f>
        <v>0</v>
      </c>
      <c r="N27" s="360"/>
      <c r="O27" s="360"/>
      <c r="P27" s="360"/>
      <c r="Q27" s="361"/>
    </row>
    <row r="28" spans="1:248" s="20" customFormat="1" ht="21" customHeight="1" x14ac:dyDescent="0.2">
      <c r="A28" s="296"/>
      <c r="B28" s="122" t="s">
        <v>31</v>
      </c>
      <c r="C28" s="140" t="s">
        <v>41</v>
      </c>
      <c r="D28" s="200">
        <f>D29</f>
        <v>1</v>
      </c>
      <c r="E28" s="86"/>
      <c r="F28" s="279">
        <f>SUM(F29:J29)</f>
        <v>0</v>
      </c>
      <c r="G28" s="311"/>
      <c r="H28" s="311"/>
      <c r="I28" s="311"/>
      <c r="J28" s="281"/>
      <c r="K28" s="200">
        <v>0</v>
      </c>
      <c r="L28" s="86"/>
      <c r="M28" s="279">
        <f>SUM(M29:Q29)</f>
        <v>0</v>
      </c>
      <c r="N28" s="311"/>
      <c r="O28" s="311"/>
      <c r="P28" s="311"/>
      <c r="Q28" s="281"/>
    </row>
    <row r="29" spans="1:248" s="42" customFormat="1" ht="15.75" x14ac:dyDescent="0.2">
      <c r="A29" s="296"/>
      <c r="B29" s="121" t="s">
        <v>33</v>
      </c>
      <c r="C29" s="139"/>
      <c r="D29" s="196">
        <v>1</v>
      </c>
      <c r="E29" s="41"/>
      <c r="F29" s="304">
        <f>E29*D29</f>
        <v>0</v>
      </c>
      <c r="G29" s="305"/>
      <c r="H29" s="305"/>
      <c r="I29" s="305"/>
      <c r="J29" s="306"/>
      <c r="K29" s="196">
        <v>0</v>
      </c>
      <c r="L29" s="91"/>
      <c r="M29" s="359">
        <f>K29*E29</f>
        <v>0</v>
      </c>
      <c r="N29" s="360"/>
      <c r="O29" s="360"/>
      <c r="P29" s="360"/>
      <c r="Q29" s="361"/>
    </row>
    <row r="30" spans="1:248" ht="21" customHeight="1" x14ac:dyDescent="0.2">
      <c r="A30" s="296"/>
      <c r="B30" s="122" t="s">
        <v>40</v>
      </c>
      <c r="C30" s="140" t="s">
        <v>148</v>
      </c>
      <c r="D30" s="200">
        <v>0</v>
      </c>
      <c r="E30" s="45"/>
      <c r="F30" s="279">
        <f>SUM(F31:J31)</f>
        <v>0</v>
      </c>
      <c r="G30" s="280"/>
      <c r="H30" s="280"/>
      <c r="I30" s="280"/>
      <c r="J30" s="281"/>
      <c r="K30" s="200">
        <f>K31</f>
        <v>1</v>
      </c>
      <c r="L30" s="45"/>
      <c r="M30" s="279">
        <f>SUM(M31:Q31)</f>
        <v>0</v>
      </c>
      <c r="N30" s="280"/>
      <c r="O30" s="280"/>
      <c r="P30" s="280"/>
      <c r="Q30" s="281"/>
    </row>
    <row r="31" spans="1:248" s="42" customFormat="1" ht="15.75" x14ac:dyDescent="0.2">
      <c r="A31" s="296"/>
      <c r="B31" s="121" t="s">
        <v>42</v>
      </c>
      <c r="C31" s="139"/>
      <c r="D31" s="196">
        <v>0</v>
      </c>
      <c r="E31" s="41"/>
      <c r="F31" s="304">
        <f>E31*D31</f>
        <v>0</v>
      </c>
      <c r="G31" s="305"/>
      <c r="H31" s="305"/>
      <c r="I31" s="305"/>
      <c r="J31" s="306"/>
      <c r="K31" s="196">
        <v>1</v>
      </c>
      <c r="L31" s="41"/>
      <c r="M31" s="359">
        <f>K31*E31</f>
        <v>0</v>
      </c>
      <c r="N31" s="360"/>
      <c r="O31" s="360"/>
      <c r="P31" s="360"/>
      <c r="Q31" s="361"/>
    </row>
    <row r="32" spans="1:248" ht="21" customHeight="1" x14ac:dyDescent="0.2">
      <c r="A32" s="296"/>
      <c r="B32" s="121" t="s">
        <v>150</v>
      </c>
      <c r="C32" s="194"/>
      <c r="D32" s="198">
        <v>0</v>
      </c>
      <c r="E32" s="44"/>
      <c r="F32" s="304">
        <f t="shared" ref="F32:F33" si="6">E32*D32</f>
        <v>0</v>
      </c>
      <c r="G32" s="305"/>
      <c r="H32" s="305"/>
      <c r="I32" s="305"/>
      <c r="J32" s="306"/>
      <c r="K32" s="198">
        <v>0</v>
      </c>
      <c r="L32" s="44"/>
      <c r="M32" s="359">
        <f t="shared" ref="M32:M33" si="7">K32*E32</f>
        <v>0</v>
      </c>
      <c r="N32" s="360"/>
      <c r="O32" s="360"/>
      <c r="P32" s="360"/>
      <c r="Q32" s="361"/>
    </row>
    <row r="33" spans="1:248" ht="21" customHeight="1" thickBot="1" x14ac:dyDescent="0.25">
      <c r="A33" s="296"/>
      <c r="B33" s="121" t="s">
        <v>151</v>
      </c>
      <c r="C33" s="194"/>
      <c r="D33" s="198">
        <v>0</v>
      </c>
      <c r="E33" s="44"/>
      <c r="F33" s="304">
        <f t="shared" si="6"/>
        <v>0</v>
      </c>
      <c r="G33" s="305"/>
      <c r="H33" s="305"/>
      <c r="I33" s="305"/>
      <c r="J33" s="306"/>
      <c r="K33" s="198">
        <v>0</v>
      </c>
      <c r="L33" s="44"/>
      <c r="M33" s="359">
        <f t="shared" si="7"/>
        <v>0</v>
      </c>
      <c r="N33" s="360"/>
      <c r="O33" s="360"/>
      <c r="P33" s="360"/>
      <c r="Q33" s="361"/>
    </row>
    <row r="34" spans="1:248" ht="21" customHeight="1" thickBot="1" x14ac:dyDescent="0.3">
      <c r="A34" s="145"/>
      <c r="B34" s="142" t="s">
        <v>62</v>
      </c>
      <c r="C34" s="143"/>
      <c r="D34" s="211">
        <f>D26+D28+D30+D32+D33</f>
        <v>2</v>
      </c>
      <c r="E34" s="144"/>
      <c r="F34" s="292">
        <f>SUM(F26,F28,F30,F32:J33)</f>
        <v>0</v>
      </c>
      <c r="G34" s="293"/>
      <c r="H34" s="293"/>
      <c r="I34" s="293"/>
      <c r="J34" s="294"/>
      <c r="K34" s="211">
        <f>K26+K28+K30+K32+K33</f>
        <v>1</v>
      </c>
      <c r="L34" s="144"/>
      <c r="M34" s="292">
        <f>SUM(M26,M28,M30,M32:Q33)</f>
        <v>0</v>
      </c>
      <c r="N34" s="293"/>
      <c r="O34" s="293"/>
      <c r="P34" s="293"/>
      <c r="Q34" s="294"/>
    </row>
    <row r="35" spans="1:248" ht="28.5" customHeight="1" thickBot="1" x14ac:dyDescent="0.35">
      <c r="A35" s="51"/>
      <c r="B35" s="123" t="s">
        <v>126</v>
      </c>
      <c r="C35" s="124"/>
      <c r="D35" s="124"/>
      <c r="E35" s="52"/>
      <c r="F35" s="316">
        <f>J20+F34</f>
        <v>0</v>
      </c>
      <c r="G35" s="317"/>
      <c r="H35" s="317"/>
      <c r="I35" s="317"/>
      <c r="J35" s="318"/>
      <c r="K35" s="158"/>
      <c r="L35" s="52"/>
      <c r="M35" s="316">
        <f>Q20+M34</f>
        <v>0</v>
      </c>
      <c r="N35" s="317"/>
      <c r="O35" s="317"/>
      <c r="P35" s="317"/>
      <c r="Q35" s="318"/>
    </row>
    <row r="36" spans="1:248" s="13" customFormat="1" ht="24.75" hidden="1" customHeight="1" thickBot="1" x14ac:dyDescent="0.35">
      <c r="A36" s="356" t="s">
        <v>112</v>
      </c>
      <c r="B36" s="357"/>
      <c r="C36" s="357"/>
      <c r="D36" s="357"/>
      <c r="E36" s="357"/>
      <c r="F36" s="357"/>
      <c r="G36" s="357"/>
      <c r="H36" s="357"/>
      <c r="I36" s="357"/>
      <c r="J36" s="358"/>
      <c r="K36" s="118"/>
      <c r="L36" s="118"/>
      <c r="M36" s="118"/>
      <c r="N36" s="118"/>
      <c r="O36" s="118"/>
      <c r="P36" s="118"/>
      <c r="Q36" s="118"/>
    </row>
    <row r="37" spans="1:248" s="13" customFormat="1" ht="39" hidden="1" customHeight="1" thickBot="1" x14ac:dyDescent="0.3">
      <c r="A37" s="14" t="s">
        <v>4</v>
      </c>
      <c r="B37" s="149" t="s">
        <v>5</v>
      </c>
      <c r="C37" s="107" t="s">
        <v>6</v>
      </c>
      <c r="D37" s="92" t="s">
        <v>101</v>
      </c>
      <c r="E37" s="152" t="s">
        <v>8</v>
      </c>
      <c r="F37" s="257" t="s">
        <v>9</v>
      </c>
      <c r="G37" s="258"/>
      <c r="H37" s="258"/>
      <c r="I37" s="258"/>
      <c r="J37" s="256"/>
      <c r="K37" s="92" t="s">
        <v>7</v>
      </c>
      <c r="L37" s="152" t="s">
        <v>8</v>
      </c>
      <c r="M37" s="257" t="s">
        <v>9</v>
      </c>
      <c r="N37" s="258"/>
      <c r="O37" s="258"/>
      <c r="P37" s="258"/>
      <c r="Q37" s="256"/>
    </row>
    <row r="38" spans="1:248" s="13" customFormat="1" ht="52.5" hidden="1" customHeight="1" thickBot="1" x14ac:dyDescent="0.3">
      <c r="A38" s="353" t="s">
        <v>10</v>
      </c>
      <c r="B38" s="265" t="s">
        <v>108</v>
      </c>
      <c r="C38" s="15" t="s">
        <v>11</v>
      </c>
      <c r="D38" s="16" t="s">
        <v>102</v>
      </c>
      <c r="E38" s="150"/>
      <c r="F38" s="255" t="s">
        <v>12</v>
      </c>
      <c r="G38" s="258"/>
      <c r="H38" s="258"/>
      <c r="I38" s="258"/>
      <c r="J38" s="271"/>
      <c r="K38" s="16" t="s">
        <v>79</v>
      </c>
      <c r="L38" s="150"/>
      <c r="M38" s="255" t="s">
        <v>12</v>
      </c>
      <c r="N38" s="258"/>
      <c r="O38" s="258"/>
      <c r="P38" s="258"/>
      <c r="Q38" s="271"/>
    </row>
    <row r="39" spans="1:248" ht="21.75" hidden="1" customHeight="1" x14ac:dyDescent="0.2">
      <c r="A39" s="354"/>
      <c r="B39" s="267"/>
      <c r="C39" s="18" t="s">
        <v>13</v>
      </c>
      <c r="D39" s="87">
        <v>0</v>
      </c>
      <c r="E39" s="19">
        <f>SUM(D39:D39)</f>
        <v>0</v>
      </c>
      <c r="F39" s="265" t="s">
        <v>14</v>
      </c>
      <c r="G39" s="273" t="s">
        <v>15</v>
      </c>
      <c r="H39" s="265" t="s">
        <v>16</v>
      </c>
      <c r="I39" s="273" t="s">
        <v>17</v>
      </c>
      <c r="J39" s="266" t="s">
        <v>110</v>
      </c>
      <c r="K39" s="87">
        <v>0</v>
      </c>
      <c r="L39" s="19">
        <f>SUM(K39:K39)</f>
        <v>0</v>
      </c>
      <c r="M39" s="265" t="s">
        <v>14</v>
      </c>
      <c r="N39" s="273" t="s">
        <v>15</v>
      </c>
      <c r="O39" s="265" t="s">
        <v>16</v>
      </c>
      <c r="P39" s="273" t="s">
        <v>17</v>
      </c>
      <c r="Q39" s="266" t="s">
        <v>110</v>
      </c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  <c r="IK39" s="20"/>
      <c r="IL39" s="20"/>
      <c r="IM39" s="20"/>
      <c r="IN39" s="20"/>
    </row>
    <row r="40" spans="1:248" ht="23.25" hidden="1" customHeight="1" x14ac:dyDescent="0.2">
      <c r="A40" s="354"/>
      <c r="B40" s="267"/>
      <c r="C40" s="21" t="s">
        <v>18</v>
      </c>
      <c r="D40" s="77">
        <v>6100</v>
      </c>
      <c r="E40" s="23"/>
      <c r="F40" s="267"/>
      <c r="G40" s="274"/>
      <c r="H40" s="267"/>
      <c r="I40" s="274"/>
      <c r="J40" s="268"/>
      <c r="K40" s="77">
        <v>4400</v>
      </c>
      <c r="L40" s="23"/>
      <c r="M40" s="267"/>
      <c r="N40" s="274"/>
      <c r="O40" s="267"/>
      <c r="P40" s="274"/>
      <c r="Q40" s="268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  <c r="IJ40" s="20"/>
      <c r="IK40" s="20"/>
      <c r="IL40" s="20"/>
      <c r="IM40" s="20"/>
      <c r="IN40" s="20"/>
    </row>
    <row r="41" spans="1:248" ht="22.5" hidden="1" customHeight="1" x14ac:dyDescent="0.2">
      <c r="A41" s="354"/>
      <c r="B41" s="267"/>
      <c r="C41" s="24" t="s">
        <v>19</v>
      </c>
      <c r="D41" s="77">
        <f t="shared" ref="D41" si="8">D40*D39</f>
        <v>0</v>
      </c>
      <c r="E41" s="25">
        <f>SUM(D41:D41)</f>
        <v>0</v>
      </c>
      <c r="F41" s="267"/>
      <c r="G41" s="274"/>
      <c r="H41" s="267"/>
      <c r="I41" s="274"/>
      <c r="J41" s="268"/>
      <c r="K41" s="77">
        <f t="shared" ref="K41" si="9">K40*K39</f>
        <v>0</v>
      </c>
      <c r="L41" s="25">
        <f>SUM(K41:K41)</f>
        <v>0</v>
      </c>
      <c r="M41" s="267"/>
      <c r="N41" s="274"/>
      <c r="O41" s="267"/>
      <c r="P41" s="274"/>
      <c r="Q41" s="268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  <c r="IJ41" s="20"/>
      <c r="IK41" s="20"/>
      <c r="IL41" s="20"/>
      <c r="IM41" s="20"/>
      <c r="IN41" s="20"/>
    </row>
    <row r="42" spans="1:248" ht="28.5" hidden="1" customHeight="1" x14ac:dyDescent="0.2">
      <c r="A42" s="354"/>
      <c r="B42" s="267"/>
      <c r="C42" s="21" t="s">
        <v>20</v>
      </c>
      <c r="D42" s="77">
        <v>50</v>
      </c>
      <c r="E42" s="26"/>
      <c r="F42" s="272"/>
      <c r="G42" s="275"/>
      <c r="H42" s="272"/>
      <c r="I42" s="275"/>
      <c r="J42" s="276"/>
      <c r="K42" s="77">
        <v>36</v>
      </c>
      <c r="L42" s="26"/>
      <c r="M42" s="272"/>
      <c r="N42" s="275"/>
      <c r="O42" s="272"/>
      <c r="P42" s="275"/>
      <c r="Q42" s="276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  <c r="IF42" s="20"/>
      <c r="IG42" s="20"/>
      <c r="IH42" s="20"/>
      <c r="II42" s="20"/>
      <c r="IJ42" s="20"/>
      <c r="IK42" s="20"/>
      <c r="IL42" s="20"/>
      <c r="IM42" s="20"/>
      <c r="IN42" s="20"/>
    </row>
    <row r="43" spans="1:248" ht="21.75" hidden="1" customHeight="1" thickBot="1" x14ac:dyDescent="0.25">
      <c r="A43" s="354"/>
      <c r="B43" s="267"/>
      <c r="C43" s="27" t="s">
        <v>21</v>
      </c>
      <c r="D43" s="28">
        <f t="shared" ref="D43" si="10">D39*D42</f>
        <v>0</v>
      </c>
      <c r="E43" s="76">
        <f>SUM(D43:D43)</f>
        <v>0</v>
      </c>
      <c r="F43" s="97" t="s">
        <v>22</v>
      </c>
      <c r="G43" s="29">
        <f>SUM(G45:G47)</f>
        <v>0</v>
      </c>
      <c r="H43" s="97" t="s">
        <v>22</v>
      </c>
      <c r="I43" s="29">
        <f>SUM(I45:I47)</f>
        <v>0</v>
      </c>
      <c r="J43" s="29" t="e">
        <f>I43+G43+#REF!+#REF!</f>
        <v>#REF!</v>
      </c>
      <c r="K43" s="28">
        <f t="shared" ref="K43" si="11">K39*K42</f>
        <v>0</v>
      </c>
      <c r="L43" s="76">
        <f>SUM(K43:K43)</f>
        <v>0</v>
      </c>
      <c r="M43" s="97" t="s">
        <v>22</v>
      </c>
      <c r="N43" s="29" t="e">
        <f>SUM(N45:N47)</f>
        <v>#REF!</v>
      </c>
      <c r="O43" s="97" t="s">
        <v>22</v>
      </c>
      <c r="P43" s="29" t="e">
        <f>SUM(P45:P47)</f>
        <v>#REF!</v>
      </c>
      <c r="Q43" s="29" t="e">
        <f>P43+N43+#REF!+#REF!</f>
        <v>#REF!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  <c r="IK43" s="20"/>
      <c r="IL43" s="20"/>
      <c r="IM43" s="20"/>
      <c r="IN43" s="20"/>
    </row>
    <row r="44" spans="1:248" ht="21.75" hidden="1" customHeight="1" thickBot="1" x14ac:dyDescent="0.25">
      <c r="A44" s="354"/>
      <c r="B44" s="267"/>
      <c r="C44" s="30" t="s">
        <v>23</v>
      </c>
      <c r="D44" s="31"/>
      <c r="E44" s="19"/>
      <c r="F44" s="98"/>
      <c r="G44" s="33"/>
      <c r="H44" s="98"/>
      <c r="I44" s="33"/>
      <c r="J44" s="33"/>
      <c r="K44" s="31"/>
      <c r="L44" s="19"/>
      <c r="M44" s="98"/>
      <c r="N44" s="33"/>
      <c r="O44" s="98"/>
      <c r="P44" s="33"/>
      <c r="Q44" s="33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  <c r="IK44" s="20"/>
      <c r="IL44" s="20"/>
      <c r="IM44" s="20"/>
      <c r="IN44" s="20"/>
    </row>
    <row r="45" spans="1:248" ht="30.75" hidden="1" customHeight="1" x14ac:dyDescent="0.2">
      <c r="A45" s="354"/>
      <c r="B45" s="267"/>
      <c r="C45" s="34" t="s">
        <v>77</v>
      </c>
      <c r="D45" s="87">
        <v>0</v>
      </c>
      <c r="E45" s="96">
        <f>SUM(D45:D45)</f>
        <v>0</v>
      </c>
      <c r="F45" s="99"/>
      <c r="G45" s="100">
        <f>F45*E45</f>
        <v>0</v>
      </c>
      <c r="H45" s="101"/>
      <c r="I45" s="100">
        <f>H45*E45</f>
        <v>0</v>
      </c>
      <c r="J45" s="100" t="e">
        <f>I45+G45+#REF!+#REF!</f>
        <v>#REF!</v>
      </c>
      <c r="K45" s="87">
        <v>0</v>
      </c>
      <c r="L45" s="96">
        <f>SUM(K45:K45)</f>
        <v>0</v>
      </c>
      <c r="M45" s="99"/>
      <c r="N45" s="100" t="e">
        <f>M45*J45</f>
        <v>#REF!</v>
      </c>
      <c r="O45" s="101"/>
      <c r="P45" s="100" t="e">
        <f>O45*J45</f>
        <v>#REF!</v>
      </c>
      <c r="Q45" s="100" t="e">
        <f>P45+N45+#REF!+#REF!</f>
        <v>#REF!</v>
      </c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  <c r="IJ45" s="20"/>
      <c r="IK45" s="20"/>
      <c r="IL45" s="20"/>
      <c r="IM45" s="20"/>
      <c r="IN45" s="20"/>
    </row>
    <row r="46" spans="1:248" ht="27" hidden="1" customHeight="1" x14ac:dyDescent="0.2">
      <c r="A46" s="354"/>
      <c r="B46" s="267"/>
      <c r="C46" s="21" t="s">
        <v>24</v>
      </c>
      <c r="D46" s="22">
        <v>0</v>
      </c>
      <c r="E46" s="160">
        <f>SUM(D46:D46)</f>
        <v>0</v>
      </c>
      <c r="F46" s="102"/>
      <c r="G46" s="103">
        <f>F46*E46</f>
        <v>0</v>
      </c>
      <c r="H46" s="104"/>
      <c r="I46" s="103">
        <f>H46*E46</f>
        <v>0</v>
      </c>
      <c r="J46" s="103" t="e">
        <f>I46+G46+#REF!+#REF!</f>
        <v>#REF!</v>
      </c>
      <c r="K46" s="22">
        <v>0</v>
      </c>
      <c r="L46" s="160">
        <f>SUM(K46:K46)</f>
        <v>0</v>
      </c>
      <c r="M46" s="102"/>
      <c r="N46" s="103" t="e">
        <f>M46*J46</f>
        <v>#REF!</v>
      </c>
      <c r="O46" s="104"/>
      <c r="P46" s="103" t="e">
        <f>O46*J46</f>
        <v>#REF!</v>
      </c>
      <c r="Q46" s="103" t="e">
        <f>P46+N46+#REF!+#REF!</f>
        <v>#REF!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  <c r="IJ46" s="20"/>
      <c r="IK46" s="20"/>
      <c r="IL46" s="20"/>
      <c r="IM46" s="20"/>
      <c r="IN46" s="20"/>
    </row>
    <row r="47" spans="1:248" ht="31.5" hidden="1" customHeight="1" thickBot="1" x14ac:dyDescent="0.25">
      <c r="A47" s="354"/>
      <c r="B47" s="269"/>
      <c r="C47" s="35" t="s">
        <v>78</v>
      </c>
      <c r="D47" s="28">
        <f t="shared" ref="D47" si="12">D43</f>
        <v>0</v>
      </c>
      <c r="E47" s="146">
        <f>SUM(D47:D47)</f>
        <v>0</v>
      </c>
      <c r="F47" s="105">
        <v>696319</v>
      </c>
      <c r="G47" s="106">
        <f>F47*E47</f>
        <v>0</v>
      </c>
      <c r="H47" s="105">
        <v>110000</v>
      </c>
      <c r="I47" s="106">
        <f>H47*E47</f>
        <v>0</v>
      </c>
      <c r="J47" s="106" t="e">
        <f>I47+G47+#REF!+#REF!</f>
        <v>#REF!</v>
      </c>
      <c r="K47" s="28">
        <f t="shared" ref="K47" si="13">K43</f>
        <v>0</v>
      </c>
      <c r="L47" s="146">
        <f>SUM(K47:K47)</f>
        <v>0</v>
      </c>
      <c r="M47" s="105">
        <v>696319</v>
      </c>
      <c r="N47" s="106" t="e">
        <f>M47*J47</f>
        <v>#REF!</v>
      </c>
      <c r="O47" s="105">
        <v>110000</v>
      </c>
      <c r="P47" s="106" t="e">
        <f>O47*J47</f>
        <v>#REF!</v>
      </c>
      <c r="Q47" s="106" t="e">
        <f>P47+N47+#REF!+#REF!</f>
        <v>#REF!</v>
      </c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  <c r="IK47" s="20"/>
      <c r="IL47" s="20"/>
      <c r="IM47" s="20"/>
      <c r="IN47" s="20"/>
    </row>
    <row r="48" spans="1:248" ht="30.75" hidden="1" customHeight="1" thickBot="1" x14ac:dyDescent="0.25">
      <c r="A48" s="295" t="s">
        <v>25</v>
      </c>
      <c r="B48" s="153" t="s">
        <v>26</v>
      </c>
      <c r="C48" s="36" t="s">
        <v>27</v>
      </c>
      <c r="D48" s="209"/>
      <c r="E48" s="37" t="s">
        <v>28</v>
      </c>
      <c r="F48" s="329" t="s">
        <v>29</v>
      </c>
      <c r="G48" s="330"/>
      <c r="H48" s="330"/>
      <c r="I48" s="330"/>
      <c r="J48" s="331"/>
      <c r="K48" s="209"/>
      <c r="L48" s="37" t="s">
        <v>28</v>
      </c>
      <c r="M48" s="329" t="s">
        <v>29</v>
      </c>
      <c r="N48" s="330"/>
      <c r="O48" s="330"/>
      <c r="P48" s="330"/>
      <c r="Q48" s="331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  <c r="IF48" s="20"/>
      <c r="IG48" s="20"/>
      <c r="IH48" s="20"/>
      <c r="II48" s="20"/>
      <c r="IJ48" s="20"/>
      <c r="IK48" s="20"/>
      <c r="IL48" s="20"/>
      <c r="IM48" s="20"/>
      <c r="IN48" s="20"/>
    </row>
    <row r="49" spans="1:17" s="20" customFormat="1" ht="21" hidden="1" customHeight="1" x14ac:dyDescent="0.2">
      <c r="A49" s="296"/>
      <c r="B49" s="154" t="s">
        <v>30</v>
      </c>
      <c r="C49" s="38" t="s">
        <v>22</v>
      </c>
      <c r="D49" s="210"/>
      <c r="E49" s="39"/>
      <c r="F49" s="326" t="e">
        <f>SUM(F50:J51)</f>
        <v>#REF!</v>
      </c>
      <c r="G49" s="327"/>
      <c r="H49" s="327"/>
      <c r="I49" s="327"/>
      <c r="J49" s="328"/>
      <c r="K49" s="210"/>
      <c r="L49" s="39"/>
      <c r="M49" s="326">
        <f>SUM(M50:Q51)</f>
        <v>0</v>
      </c>
      <c r="N49" s="327"/>
      <c r="O49" s="327"/>
      <c r="P49" s="327"/>
      <c r="Q49" s="328"/>
    </row>
    <row r="50" spans="1:17" s="42" customFormat="1" ht="15.75" hidden="1" customHeight="1" x14ac:dyDescent="0.2">
      <c r="A50" s="296"/>
      <c r="B50" s="155" t="s">
        <v>97</v>
      </c>
      <c r="C50" s="40"/>
      <c r="D50" s="196"/>
      <c r="E50" s="91">
        <v>8800000</v>
      </c>
      <c r="F50" s="287" t="e">
        <f>E50*#REF!</f>
        <v>#REF!</v>
      </c>
      <c r="G50" s="288"/>
      <c r="H50" s="288"/>
      <c r="I50" s="288"/>
      <c r="J50" s="289"/>
      <c r="K50" s="196"/>
      <c r="L50" s="91">
        <v>8800000</v>
      </c>
      <c r="M50" s="287">
        <f>J50*G50</f>
        <v>0</v>
      </c>
      <c r="N50" s="288"/>
      <c r="O50" s="288"/>
      <c r="P50" s="288"/>
      <c r="Q50" s="289"/>
    </row>
    <row r="51" spans="1:17" s="42" customFormat="1" ht="33" hidden="1" customHeight="1" x14ac:dyDescent="0.2">
      <c r="A51" s="296"/>
      <c r="B51" s="147" t="s">
        <v>98</v>
      </c>
      <c r="C51" s="43"/>
      <c r="D51" s="198"/>
      <c r="E51" s="85">
        <v>0</v>
      </c>
      <c r="F51" s="304" t="e">
        <f>E51*#REF!</f>
        <v>#REF!</v>
      </c>
      <c r="G51" s="305"/>
      <c r="H51" s="305"/>
      <c r="I51" s="305"/>
      <c r="J51" s="306"/>
      <c r="K51" s="198"/>
      <c r="L51" s="85">
        <v>0</v>
      </c>
      <c r="M51" s="304">
        <f>J51*G51</f>
        <v>0</v>
      </c>
      <c r="N51" s="305"/>
      <c r="O51" s="305"/>
      <c r="P51" s="305"/>
      <c r="Q51" s="306"/>
    </row>
    <row r="52" spans="1:17" s="20" customFormat="1" ht="21" hidden="1" customHeight="1" x14ac:dyDescent="0.2">
      <c r="A52" s="296"/>
      <c r="B52" s="148" t="s">
        <v>31</v>
      </c>
      <c r="C52" s="43" t="s">
        <v>32</v>
      </c>
      <c r="D52" s="200"/>
      <c r="E52" s="86"/>
      <c r="F52" s="279" t="e">
        <f>SUM(F53:J61)</f>
        <v>#REF!</v>
      </c>
      <c r="G52" s="311"/>
      <c r="H52" s="311"/>
      <c r="I52" s="311"/>
      <c r="J52" s="281"/>
      <c r="K52" s="200"/>
      <c r="L52" s="86"/>
      <c r="M52" s="279">
        <f>SUM(M53:Q61)</f>
        <v>0</v>
      </c>
      <c r="N52" s="311"/>
      <c r="O52" s="311"/>
      <c r="P52" s="311"/>
      <c r="Q52" s="281"/>
    </row>
    <row r="53" spans="1:17" s="42" customFormat="1" ht="15.75" hidden="1" customHeight="1" x14ac:dyDescent="0.2">
      <c r="A53" s="296"/>
      <c r="B53" s="147" t="s">
        <v>33</v>
      </c>
      <c r="C53" s="40"/>
      <c r="D53" s="196"/>
      <c r="E53" s="91">
        <v>14385188</v>
      </c>
      <c r="F53" s="304" t="e">
        <f>E53*#REF!</f>
        <v>#REF!</v>
      </c>
      <c r="G53" s="305"/>
      <c r="H53" s="305"/>
      <c r="I53" s="305"/>
      <c r="J53" s="306"/>
      <c r="K53" s="196"/>
      <c r="L53" s="91">
        <v>14385188</v>
      </c>
      <c r="M53" s="304">
        <f t="shared" ref="M53:M61" si="14">J53*G53</f>
        <v>0</v>
      </c>
      <c r="N53" s="305"/>
      <c r="O53" s="305"/>
      <c r="P53" s="305"/>
      <c r="Q53" s="306"/>
    </row>
    <row r="54" spans="1:17" s="42" customFormat="1" ht="15.75" hidden="1" customHeight="1" x14ac:dyDescent="0.2">
      <c r="A54" s="296"/>
      <c r="B54" s="147" t="s">
        <v>34</v>
      </c>
      <c r="C54" s="43"/>
      <c r="D54" s="198"/>
      <c r="E54" s="44"/>
      <c r="F54" s="304" t="e">
        <f>E54*#REF!</f>
        <v>#REF!</v>
      </c>
      <c r="G54" s="305"/>
      <c r="H54" s="305"/>
      <c r="I54" s="305"/>
      <c r="J54" s="306"/>
      <c r="K54" s="198"/>
      <c r="L54" s="44"/>
      <c r="M54" s="304">
        <f t="shared" si="14"/>
        <v>0</v>
      </c>
      <c r="N54" s="305"/>
      <c r="O54" s="305"/>
      <c r="P54" s="305"/>
      <c r="Q54" s="306"/>
    </row>
    <row r="55" spans="1:17" s="42" customFormat="1" ht="15.75" hidden="1" customHeight="1" x14ac:dyDescent="0.2">
      <c r="A55" s="296"/>
      <c r="B55" s="147" t="s">
        <v>35</v>
      </c>
      <c r="C55" s="40"/>
      <c r="D55" s="196"/>
      <c r="E55" s="41"/>
      <c r="F55" s="304" t="e">
        <f>E55*#REF!</f>
        <v>#REF!</v>
      </c>
      <c r="G55" s="305"/>
      <c r="H55" s="305"/>
      <c r="I55" s="305"/>
      <c r="J55" s="306"/>
      <c r="K55" s="196"/>
      <c r="L55" s="41"/>
      <c r="M55" s="304">
        <f t="shared" si="14"/>
        <v>0</v>
      </c>
      <c r="N55" s="305"/>
      <c r="O55" s="305"/>
      <c r="P55" s="305"/>
      <c r="Q55" s="306"/>
    </row>
    <row r="56" spans="1:17" s="42" customFormat="1" ht="15.75" hidden="1" customHeight="1" x14ac:dyDescent="0.2">
      <c r="A56" s="296"/>
      <c r="B56" s="147" t="s">
        <v>36</v>
      </c>
      <c r="C56" s="40"/>
      <c r="D56" s="196"/>
      <c r="E56" s="41"/>
      <c r="F56" s="304" t="e">
        <f>E56*#REF!</f>
        <v>#REF!</v>
      </c>
      <c r="G56" s="305"/>
      <c r="H56" s="305"/>
      <c r="I56" s="305"/>
      <c r="J56" s="306"/>
      <c r="K56" s="196"/>
      <c r="L56" s="41"/>
      <c r="M56" s="304">
        <f t="shared" si="14"/>
        <v>0</v>
      </c>
      <c r="N56" s="305"/>
      <c r="O56" s="305"/>
      <c r="P56" s="305"/>
      <c r="Q56" s="306"/>
    </row>
    <row r="57" spans="1:17" s="42" customFormat="1" ht="15.75" hidden="1" customHeight="1" x14ac:dyDescent="0.2">
      <c r="A57" s="296"/>
      <c r="B57" s="147" t="s">
        <v>73</v>
      </c>
      <c r="C57" s="43"/>
      <c r="D57" s="198"/>
      <c r="E57" s="44"/>
      <c r="F57" s="304" t="e">
        <f>E57*#REF!</f>
        <v>#REF!</v>
      </c>
      <c r="G57" s="305"/>
      <c r="H57" s="305"/>
      <c r="I57" s="305"/>
      <c r="J57" s="306"/>
      <c r="K57" s="198"/>
      <c r="L57" s="44"/>
      <c r="M57" s="304">
        <f t="shared" si="14"/>
        <v>0</v>
      </c>
      <c r="N57" s="305"/>
      <c r="O57" s="305"/>
      <c r="P57" s="305"/>
      <c r="Q57" s="306"/>
    </row>
    <row r="58" spans="1:17" s="42" customFormat="1" ht="15.75" hidden="1" customHeight="1" x14ac:dyDescent="0.2">
      <c r="A58" s="296"/>
      <c r="B58" s="147" t="s">
        <v>74</v>
      </c>
      <c r="C58" s="40"/>
      <c r="D58" s="196"/>
      <c r="E58" s="44"/>
      <c r="F58" s="304" t="e">
        <f>E58*#REF!</f>
        <v>#REF!</v>
      </c>
      <c r="G58" s="305"/>
      <c r="H58" s="305"/>
      <c r="I58" s="305"/>
      <c r="J58" s="306"/>
      <c r="K58" s="196"/>
      <c r="L58" s="44"/>
      <c r="M58" s="304">
        <f t="shared" si="14"/>
        <v>0</v>
      </c>
      <c r="N58" s="305"/>
      <c r="O58" s="305"/>
      <c r="P58" s="305"/>
      <c r="Q58" s="306"/>
    </row>
    <row r="59" spans="1:17" s="42" customFormat="1" ht="15.75" hidden="1" customHeight="1" x14ac:dyDescent="0.2">
      <c r="A59" s="296"/>
      <c r="B59" s="147" t="s">
        <v>38</v>
      </c>
      <c r="C59" s="40"/>
      <c r="D59" s="196"/>
      <c r="E59" s="41"/>
      <c r="F59" s="304" t="e">
        <f>E59*#REF!</f>
        <v>#REF!</v>
      </c>
      <c r="G59" s="305"/>
      <c r="H59" s="305"/>
      <c r="I59" s="305"/>
      <c r="J59" s="306"/>
      <c r="K59" s="196"/>
      <c r="L59" s="41"/>
      <c r="M59" s="304">
        <f t="shared" si="14"/>
        <v>0</v>
      </c>
      <c r="N59" s="305"/>
      <c r="O59" s="305"/>
      <c r="P59" s="305"/>
      <c r="Q59" s="306"/>
    </row>
    <row r="60" spans="1:17" s="42" customFormat="1" ht="16.5" hidden="1" customHeight="1" thickBot="1" x14ac:dyDescent="0.25">
      <c r="A60" s="296"/>
      <c r="B60" s="147" t="s">
        <v>37</v>
      </c>
      <c r="C60" s="40"/>
      <c r="D60" s="198"/>
      <c r="E60" s="41"/>
      <c r="F60" s="304" t="e">
        <f>E60*#REF!</f>
        <v>#REF!</v>
      </c>
      <c r="G60" s="305"/>
      <c r="H60" s="305"/>
      <c r="I60" s="305"/>
      <c r="J60" s="306"/>
      <c r="K60" s="198"/>
      <c r="L60" s="41"/>
      <c r="M60" s="304">
        <f t="shared" si="14"/>
        <v>0</v>
      </c>
      <c r="N60" s="305"/>
      <c r="O60" s="305"/>
      <c r="P60" s="305"/>
      <c r="Q60" s="306"/>
    </row>
    <row r="61" spans="1:17" s="42" customFormat="1" ht="15.75" hidden="1" customHeight="1" x14ac:dyDescent="0.2">
      <c r="A61" s="296"/>
      <c r="B61" s="147" t="s">
        <v>39</v>
      </c>
      <c r="C61" s="43"/>
      <c r="D61" s="198"/>
      <c r="E61" s="44"/>
      <c r="F61" s="304" t="e">
        <f>E61*#REF!</f>
        <v>#REF!</v>
      </c>
      <c r="G61" s="305"/>
      <c r="H61" s="305"/>
      <c r="I61" s="305"/>
      <c r="J61" s="306"/>
      <c r="K61" s="198"/>
      <c r="L61" s="44"/>
      <c r="M61" s="304">
        <f t="shared" si="14"/>
        <v>0</v>
      </c>
      <c r="N61" s="305"/>
      <c r="O61" s="305"/>
      <c r="P61" s="305"/>
      <c r="Q61" s="306"/>
    </row>
    <row r="62" spans="1:17" ht="21" hidden="1" customHeight="1" x14ac:dyDescent="0.2">
      <c r="A62" s="296"/>
      <c r="B62" s="148" t="s">
        <v>40</v>
      </c>
      <c r="C62" s="46" t="s">
        <v>41</v>
      </c>
      <c r="D62" s="200"/>
      <c r="E62" s="45"/>
      <c r="F62" s="279" t="e">
        <f>SUM(F63:J69)</f>
        <v>#REF!</v>
      </c>
      <c r="G62" s="280"/>
      <c r="H62" s="280"/>
      <c r="I62" s="280"/>
      <c r="J62" s="281"/>
      <c r="K62" s="200"/>
      <c r="L62" s="45"/>
      <c r="M62" s="279">
        <f>SUM(M63:Q69)</f>
        <v>0</v>
      </c>
      <c r="N62" s="280"/>
      <c r="O62" s="280"/>
      <c r="P62" s="280"/>
      <c r="Q62" s="281"/>
    </row>
    <row r="63" spans="1:17" s="42" customFormat="1" ht="15.75" hidden="1" customHeight="1" x14ac:dyDescent="0.2">
      <c r="A63" s="296"/>
      <c r="B63" s="147" t="s">
        <v>42</v>
      </c>
      <c r="C63" s="40"/>
      <c r="D63" s="196"/>
      <c r="E63" s="41">
        <v>4180000</v>
      </c>
      <c r="F63" s="304" t="e">
        <f>E63*#REF!</f>
        <v>#REF!</v>
      </c>
      <c r="G63" s="305"/>
      <c r="H63" s="305"/>
      <c r="I63" s="305"/>
      <c r="J63" s="306"/>
      <c r="K63" s="196"/>
      <c r="L63" s="41">
        <v>4180000</v>
      </c>
      <c r="M63" s="304">
        <f t="shared" ref="M63:M78" si="15">J63*G63</f>
        <v>0</v>
      </c>
      <c r="N63" s="305"/>
      <c r="O63" s="305"/>
      <c r="P63" s="305"/>
      <c r="Q63" s="306"/>
    </row>
    <row r="64" spans="1:17" s="42" customFormat="1" ht="16.5" hidden="1" customHeight="1" thickBot="1" x14ac:dyDescent="0.25">
      <c r="A64" s="296"/>
      <c r="B64" s="147" t="s">
        <v>43</v>
      </c>
      <c r="C64" s="40"/>
      <c r="D64" s="198"/>
      <c r="E64" s="41"/>
      <c r="F64" s="304" t="e">
        <f>E64*#REF!</f>
        <v>#REF!</v>
      </c>
      <c r="G64" s="305"/>
      <c r="H64" s="305"/>
      <c r="I64" s="305"/>
      <c r="J64" s="306"/>
      <c r="K64" s="198"/>
      <c r="L64" s="41"/>
      <c r="M64" s="304">
        <f t="shared" si="15"/>
        <v>0</v>
      </c>
      <c r="N64" s="305"/>
      <c r="O64" s="305"/>
      <c r="P64" s="305"/>
      <c r="Q64" s="306"/>
    </row>
    <row r="65" spans="1:17" s="42" customFormat="1" ht="15.75" hidden="1" customHeight="1" x14ac:dyDescent="0.2">
      <c r="A65" s="296"/>
      <c r="B65" s="147" t="s">
        <v>44</v>
      </c>
      <c r="C65" s="43"/>
      <c r="D65" s="198"/>
      <c r="E65" s="44"/>
      <c r="F65" s="304" t="e">
        <f>E65*#REF!</f>
        <v>#REF!</v>
      </c>
      <c r="G65" s="305"/>
      <c r="H65" s="305"/>
      <c r="I65" s="305"/>
      <c r="J65" s="306"/>
      <c r="K65" s="198"/>
      <c r="L65" s="44"/>
      <c r="M65" s="304">
        <f t="shared" si="15"/>
        <v>0</v>
      </c>
      <c r="N65" s="305"/>
      <c r="O65" s="305"/>
      <c r="P65" s="305"/>
      <c r="Q65" s="306"/>
    </row>
    <row r="66" spans="1:17" s="42" customFormat="1" ht="15.75" hidden="1" customHeight="1" x14ac:dyDescent="0.2">
      <c r="A66" s="296"/>
      <c r="B66" s="147" t="s">
        <v>75</v>
      </c>
      <c r="C66" s="40"/>
      <c r="D66" s="196"/>
      <c r="E66" s="44"/>
      <c r="F66" s="304" t="e">
        <f>E66*#REF!</f>
        <v>#REF!</v>
      </c>
      <c r="G66" s="305"/>
      <c r="H66" s="305"/>
      <c r="I66" s="305"/>
      <c r="J66" s="306"/>
      <c r="K66" s="196"/>
      <c r="L66" s="44"/>
      <c r="M66" s="304">
        <f t="shared" si="15"/>
        <v>0</v>
      </c>
      <c r="N66" s="305"/>
      <c r="O66" s="305"/>
      <c r="P66" s="305"/>
      <c r="Q66" s="306"/>
    </row>
    <row r="67" spans="1:17" s="42" customFormat="1" ht="15.75" hidden="1" customHeight="1" x14ac:dyDescent="0.2">
      <c r="A67" s="296"/>
      <c r="B67" s="147" t="s">
        <v>76</v>
      </c>
      <c r="C67" s="40"/>
      <c r="D67" s="196"/>
      <c r="E67" s="44"/>
      <c r="F67" s="304" t="e">
        <f>E67*#REF!</f>
        <v>#REF!</v>
      </c>
      <c r="G67" s="305"/>
      <c r="H67" s="305"/>
      <c r="I67" s="305"/>
      <c r="J67" s="306"/>
      <c r="K67" s="196"/>
      <c r="L67" s="44"/>
      <c r="M67" s="304">
        <f t="shared" si="15"/>
        <v>0</v>
      </c>
      <c r="N67" s="305"/>
      <c r="O67" s="305"/>
      <c r="P67" s="305"/>
      <c r="Q67" s="306"/>
    </row>
    <row r="68" spans="1:17" s="42" customFormat="1" ht="15.75" hidden="1" customHeight="1" x14ac:dyDescent="0.2">
      <c r="A68" s="296"/>
      <c r="B68" s="147" t="s">
        <v>45</v>
      </c>
      <c r="C68" s="40"/>
      <c r="D68" s="196"/>
      <c r="E68" s="44"/>
      <c r="F68" s="304" t="e">
        <f>E68*#REF!</f>
        <v>#REF!</v>
      </c>
      <c r="G68" s="305"/>
      <c r="H68" s="305"/>
      <c r="I68" s="305"/>
      <c r="J68" s="306"/>
      <c r="K68" s="196"/>
      <c r="L68" s="44"/>
      <c r="M68" s="304">
        <f t="shared" si="15"/>
        <v>0</v>
      </c>
      <c r="N68" s="305"/>
      <c r="O68" s="305"/>
      <c r="P68" s="305"/>
      <c r="Q68" s="306"/>
    </row>
    <row r="69" spans="1:17" s="42" customFormat="1" ht="15.75" hidden="1" customHeight="1" x14ac:dyDescent="0.2">
      <c r="A69" s="296"/>
      <c r="B69" s="147" t="s">
        <v>46</v>
      </c>
      <c r="C69" s="43"/>
      <c r="D69" s="198"/>
      <c r="E69" s="44"/>
      <c r="F69" s="304" t="e">
        <f>E69*#REF!</f>
        <v>#REF!</v>
      </c>
      <c r="G69" s="305"/>
      <c r="H69" s="305"/>
      <c r="I69" s="305"/>
      <c r="J69" s="306"/>
      <c r="K69" s="198"/>
      <c r="L69" s="44"/>
      <c r="M69" s="304">
        <f t="shared" si="15"/>
        <v>0</v>
      </c>
      <c r="N69" s="305"/>
      <c r="O69" s="305"/>
      <c r="P69" s="305"/>
      <c r="Q69" s="306"/>
    </row>
    <row r="70" spans="1:17" ht="21" hidden="1" customHeight="1" x14ac:dyDescent="0.2">
      <c r="A70" s="296"/>
      <c r="B70" s="148" t="s">
        <v>47</v>
      </c>
      <c r="C70" s="43" t="s">
        <v>48</v>
      </c>
      <c r="D70" s="200"/>
      <c r="E70" s="45">
        <v>531355</v>
      </c>
      <c r="F70" s="279" t="e">
        <f>E70*#REF!</f>
        <v>#REF!</v>
      </c>
      <c r="G70" s="311"/>
      <c r="H70" s="311"/>
      <c r="I70" s="311"/>
      <c r="J70" s="281"/>
      <c r="K70" s="200"/>
      <c r="L70" s="45">
        <v>531355</v>
      </c>
      <c r="M70" s="279">
        <f t="shared" si="15"/>
        <v>0</v>
      </c>
      <c r="N70" s="311"/>
      <c r="O70" s="311"/>
      <c r="P70" s="311"/>
      <c r="Q70" s="281"/>
    </row>
    <row r="71" spans="1:17" ht="21" hidden="1" customHeight="1" x14ac:dyDescent="0.2">
      <c r="A71" s="296"/>
      <c r="B71" s="148" t="s">
        <v>49</v>
      </c>
      <c r="C71" s="43" t="s">
        <v>50</v>
      </c>
      <c r="D71" s="200"/>
      <c r="E71" s="45"/>
      <c r="F71" s="279" t="e">
        <f>E71*#REF!</f>
        <v>#REF!</v>
      </c>
      <c r="G71" s="311"/>
      <c r="H71" s="311"/>
      <c r="I71" s="311"/>
      <c r="J71" s="281"/>
      <c r="K71" s="200"/>
      <c r="L71" s="45"/>
      <c r="M71" s="279">
        <f t="shared" si="15"/>
        <v>0</v>
      </c>
      <c r="N71" s="311"/>
      <c r="O71" s="311"/>
      <c r="P71" s="311"/>
      <c r="Q71" s="281"/>
    </row>
    <row r="72" spans="1:17" ht="21" hidden="1" customHeight="1" x14ac:dyDescent="0.2">
      <c r="A72" s="296"/>
      <c r="B72" s="148" t="s">
        <v>51</v>
      </c>
      <c r="C72" s="43" t="s">
        <v>52</v>
      </c>
      <c r="D72" s="200"/>
      <c r="E72" s="45">
        <v>519200</v>
      </c>
      <c r="F72" s="279" t="e">
        <f>E72*#REF!</f>
        <v>#REF!</v>
      </c>
      <c r="G72" s="311"/>
      <c r="H72" s="311"/>
      <c r="I72" s="311"/>
      <c r="J72" s="281"/>
      <c r="K72" s="200"/>
      <c r="L72" s="45">
        <v>519200</v>
      </c>
      <c r="M72" s="279">
        <f t="shared" si="15"/>
        <v>0</v>
      </c>
      <c r="N72" s="311"/>
      <c r="O72" s="311"/>
      <c r="P72" s="311"/>
      <c r="Q72" s="281"/>
    </row>
    <row r="73" spans="1:17" ht="21" hidden="1" customHeight="1" x14ac:dyDescent="0.2">
      <c r="A73" s="296"/>
      <c r="B73" s="148" t="s">
        <v>53</v>
      </c>
      <c r="C73" s="43" t="s">
        <v>54</v>
      </c>
      <c r="D73" s="200"/>
      <c r="E73" s="45"/>
      <c r="F73" s="279" t="e">
        <f>E73*#REF!</f>
        <v>#REF!</v>
      </c>
      <c r="G73" s="311"/>
      <c r="H73" s="311"/>
      <c r="I73" s="311"/>
      <c r="J73" s="281"/>
      <c r="K73" s="200"/>
      <c r="L73" s="45"/>
      <c r="M73" s="279">
        <f t="shared" si="15"/>
        <v>0</v>
      </c>
      <c r="N73" s="311"/>
      <c r="O73" s="311"/>
      <c r="P73" s="311"/>
      <c r="Q73" s="281"/>
    </row>
    <row r="74" spans="1:17" ht="21" hidden="1" customHeight="1" x14ac:dyDescent="0.2">
      <c r="A74" s="296"/>
      <c r="B74" s="148" t="s">
        <v>55</v>
      </c>
      <c r="C74" s="43" t="s">
        <v>56</v>
      </c>
      <c r="D74" s="200"/>
      <c r="E74" s="45"/>
      <c r="F74" s="279" t="e">
        <f>E74*#REF!</f>
        <v>#REF!</v>
      </c>
      <c r="G74" s="311"/>
      <c r="H74" s="311"/>
      <c r="I74" s="311"/>
      <c r="J74" s="281"/>
      <c r="K74" s="200"/>
      <c r="L74" s="45"/>
      <c r="M74" s="279">
        <f t="shared" si="15"/>
        <v>0</v>
      </c>
      <c r="N74" s="311"/>
      <c r="O74" s="311"/>
      <c r="P74" s="311"/>
      <c r="Q74" s="281"/>
    </row>
    <row r="75" spans="1:17" ht="21" hidden="1" customHeight="1" x14ac:dyDescent="0.2">
      <c r="A75" s="296"/>
      <c r="B75" s="148" t="s">
        <v>57</v>
      </c>
      <c r="C75" s="43" t="s">
        <v>58</v>
      </c>
      <c r="D75" s="200"/>
      <c r="E75" s="45">
        <v>764500</v>
      </c>
      <c r="F75" s="279" t="e">
        <f>E75*#REF!</f>
        <v>#REF!</v>
      </c>
      <c r="G75" s="311"/>
      <c r="H75" s="311"/>
      <c r="I75" s="311"/>
      <c r="J75" s="281"/>
      <c r="K75" s="200"/>
      <c r="L75" s="45">
        <v>764500</v>
      </c>
      <c r="M75" s="279">
        <f t="shared" si="15"/>
        <v>0</v>
      </c>
      <c r="N75" s="311"/>
      <c r="O75" s="311"/>
      <c r="P75" s="311"/>
      <c r="Q75" s="281"/>
    </row>
    <row r="76" spans="1:17" ht="21" hidden="1" customHeight="1" x14ac:dyDescent="0.2">
      <c r="A76" s="296"/>
      <c r="B76" s="148" t="s">
        <v>59</v>
      </c>
      <c r="C76" s="43" t="s">
        <v>60</v>
      </c>
      <c r="D76" s="200"/>
      <c r="E76" s="45">
        <v>764500</v>
      </c>
      <c r="F76" s="279" t="e">
        <f>E76*#REF!</f>
        <v>#REF!</v>
      </c>
      <c r="G76" s="311"/>
      <c r="H76" s="311"/>
      <c r="I76" s="311"/>
      <c r="J76" s="281"/>
      <c r="K76" s="200"/>
      <c r="L76" s="45">
        <v>764500</v>
      </c>
      <c r="M76" s="279">
        <f t="shared" si="15"/>
        <v>0</v>
      </c>
      <c r="N76" s="311"/>
      <c r="O76" s="311"/>
      <c r="P76" s="311"/>
      <c r="Q76" s="281"/>
    </row>
    <row r="77" spans="1:17" ht="21.75" hidden="1" customHeight="1" x14ac:dyDescent="0.2">
      <c r="A77" s="296"/>
      <c r="B77" s="159" t="s">
        <v>61</v>
      </c>
      <c r="C77" s="43" t="s">
        <v>48</v>
      </c>
      <c r="D77" s="200"/>
      <c r="E77" s="45"/>
      <c r="F77" s="279" t="e">
        <f>E77*#REF!</f>
        <v>#REF!</v>
      </c>
      <c r="G77" s="311"/>
      <c r="H77" s="311"/>
      <c r="I77" s="311"/>
      <c r="J77" s="281"/>
      <c r="K77" s="200"/>
      <c r="L77" s="45"/>
      <c r="M77" s="279">
        <f t="shared" si="15"/>
        <v>0</v>
      </c>
      <c r="N77" s="311"/>
      <c r="O77" s="311"/>
      <c r="P77" s="311"/>
      <c r="Q77" s="281"/>
    </row>
    <row r="78" spans="1:17" ht="21.75" hidden="1" customHeight="1" thickBot="1" x14ac:dyDescent="0.25">
      <c r="A78" s="355"/>
      <c r="B78" s="156" t="s">
        <v>99</v>
      </c>
      <c r="C78" s="75" t="s">
        <v>100</v>
      </c>
      <c r="D78" s="204"/>
      <c r="E78" s="48"/>
      <c r="F78" s="279" t="e">
        <f>E78*#REF!</f>
        <v>#REF!</v>
      </c>
      <c r="G78" s="311"/>
      <c r="H78" s="311"/>
      <c r="I78" s="311"/>
      <c r="J78" s="281"/>
      <c r="K78" s="204"/>
      <c r="L78" s="48"/>
      <c r="M78" s="279">
        <f t="shared" si="15"/>
        <v>0</v>
      </c>
      <c r="N78" s="311"/>
      <c r="O78" s="311"/>
      <c r="P78" s="311"/>
      <c r="Q78" s="281"/>
    </row>
    <row r="79" spans="1:17" ht="21" hidden="1" customHeight="1" thickBot="1" x14ac:dyDescent="0.3">
      <c r="A79" s="49"/>
      <c r="B79" s="157" t="s">
        <v>62</v>
      </c>
      <c r="C79" s="47"/>
      <c r="D79" s="205"/>
      <c r="E79" s="50"/>
      <c r="F79" s="292" t="e">
        <f>SUM(F49,F52,F62,F70:J78)</f>
        <v>#REF!</v>
      </c>
      <c r="G79" s="293"/>
      <c r="H79" s="293"/>
      <c r="I79" s="293"/>
      <c r="J79" s="294"/>
      <c r="K79" s="205"/>
      <c r="L79" s="50"/>
      <c r="M79" s="292">
        <f>SUM(M49,M52,M62,M70:Q78)</f>
        <v>0</v>
      </c>
      <c r="N79" s="293"/>
      <c r="O79" s="293"/>
      <c r="P79" s="293"/>
      <c r="Q79" s="294"/>
    </row>
    <row r="80" spans="1:17" ht="28.5" hidden="1" customHeight="1" thickBot="1" x14ac:dyDescent="0.35">
      <c r="A80" s="51"/>
      <c r="B80" s="313" t="s">
        <v>113</v>
      </c>
      <c r="C80" s="314"/>
      <c r="D80" s="314"/>
      <c r="E80" s="52"/>
      <c r="F80" s="316" t="e">
        <f>J43+F79</f>
        <v>#REF!</v>
      </c>
      <c r="G80" s="317"/>
      <c r="H80" s="317"/>
      <c r="I80" s="317"/>
      <c r="J80" s="318"/>
      <c r="K80" s="158"/>
      <c r="L80" s="52"/>
      <c r="M80" s="316" t="e">
        <f>Q43+M79</f>
        <v>#REF!</v>
      </c>
      <c r="N80" s="317"/>
      <c r="O80" s="317"/>
      <c r="P80" s="317"/>
      <c r="Q80" s="318"/>
    </row>
    <row r="81" spans="1:17" ht="23.25" thickBot="1" x14ac:dyDescent="0.35">
      <c r="A81" s="51"/>
      <c r="B81" s="123" t="s">
        <v>107</v>
      </c>
      <c r="C81" s="124"/>
      <c r="D81" s="124"/>
      <c r="E81" s="52"/>
      <c r="F81" s="316"/>
      <c r="G81" s="317"/>
      <c r="H81" s="317"/>
      <c r="I81" s="317"/>
      <c r="J81" s="318"/>
      <c r="K81" s="158"/>
      <c r="L81" s="52"/>
      <c r="M81" s="316">
        <f>F35+M35</f>
        <v>0</v>
      </c>
      <c r="N81" s="317"/>
      <c r="O81" s="317"/>
      <c r="P81" s="317"/>
      <c r="Q81" s="318"/>
    </row>
    <row r="82" spans="1:17" ht="27.75" customHeight="1" x14ac:dyDescent="0.2">
      <c r="A82" s="319" t="s">
        <v>167</v>
      </c>
      <c r="B82" s="319"/>
      <c r="C82" s="319"/>
      <c r="D82" s="319"/>
      <c r="E82" s="319"/>
      <c r="F82" s="319"/>
      <c r="G82" s="319"/>
      <c r="H82" s="319"/>
      <c r="I82" s="319"/>
      <c r="J82" s="319"/>
      <c r="K82" s="352"/>
      <c r="L82" s="352"/>
      <c r="M82" s="352"/>
      <c r="N82" s="352"/>
      <c r="O82" s="215"/>
      <c r="P82" s="215"/>
      <c r="Q82" s="215"/>
    </row>
    <row r="83" spans="1:17" ht="14.25" x14ac:dyDescent="0.2">
      <c r="A83" s="215"/>
      <c r="B83" s="214" t="s">
        <v>64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</row>
    <row r="84" spans="1:17" ht="14.25" x14ac:dyDescent="0.2">
      <c r="A84" s="320" t="s">
        <v>143</v>
      </c>
      <c r="B84" s="320"/>
      <c r="C84" s="320"/>
      <c r="D84" s="320"/>
      <c r="E84" s="320"/>
      <c r="F84" s="320"/>
      <c r="G84" s="320"/>
      <c r="H84" s="320"/>
      <c r="I84" s="320"/>
      <c r="J84" s="320"/>
      <c r="K84" s="215"/>
      <c r="L84" s="215"/>
      <c r="M84" s="215"/>
      <c r="N84" s="215"/>
      <c r="O84" s="215"/>
      <c r="P84" s="215"/>
      <c r="Q84" s="215"/>
    </row>
    <row r="85" spans="1:17" ht="18.75" customHeight="1" x14ac:dyDescent="0.2">
      <c r="A85" s="320" t="s">
        <v>65</v>
      </c>
      <c r="B85" s="320"/>
      <c r="C85" s="320"/>
      <c r="D85" s="320"/>
      <c r="E85" s="320"/>
      <c r="F85" s="320"/>
      <c r="G85" s="320"/>
      <c r="H85" s="320"/>
      <c r="I85" s="320"/>
      <c r="J85" s="320"/>
      <c r="K85" s="215"/>
      <c r="L85" s="215"/>
      <c r="M85" s="215"/>
      <c r="N85" s="215"/>
      <c r="O85" s="215"/>
      <c r="P85" s="215"/>
      <c r="Q85" s="215"/>
    </row>
    <row r="86" spans="1:17" ht="18.75" customHeight="1" x14ac:dyDescent="0.2">
      <c r="A86" s="320" t="s">
        <v>66</v>
      </c>
      <c r="B86" s="320"/>
      <c r="C86" s="320"/>
      <c r="D86" s="320"/>
      <c r="E86" s="320"/>
      <c r="F86" s="320"/>
      <c r="G86" s="320"/>
      <c r="H86" s="320"/>
      <c r="I86" s="320"/>
      <c r="J86" s="320"/>
      <c r="K86" s="215"/>
      <c r="L86" s="215"/>
      <c r="M86" s="215"/>
      <c r="N86" s="215"/>
      <c r="O86" s="215"/>
      <c r="P86" s="215"/>
      <c r="Q86" s="215"/>
    </row>
    <row r="87" spans="1:17" ht="15" x14ac:dyDescent="0.25">
      <c r="A87" s="216" t="s">
        <v>67</v>
      </c>
      <c r="B87" s="217"/>
      <c r="C87" s="217"/>
      <c r="D87" s="217"/>
      <c r="E87" s="218"/>
      <c r="F87" s="217"/>
      <c r="G87" s="217"/>
      <c r="H87" s="217"/>
      <c r="I87" s="217"/>
      <c r="J87" s="217"/>
      <c r="K87" s="217"/>
      <c r="L87" s="218"/>
      <c r="M87" s="217"/>
      <c r="N87" s="217"/>
      <c r="O87" s="217"/>
      <c r="P87" s="217"/>
      <c r="Q87" s="217"/>
    </row>
    <row r="88" spans="1:17" ht="36.75" customHeight="1" x14ac:dyDescent="0.2">
      <c r="A88" s="349" t="s">
        <v>149</v>
      </c>
      <c r="B88" s="349"/>
      <c r="C88" s="349"/>
      <c r="D88" s="349"/>
      <c r="E88" s="349"/>
      <c r="F88" s="349"/>
      <c r="G88" s="349"/>
      <c r="H88" s="349"/>
      <c r="I88" s="349"/>
      <c r="J88" s="349"/>
      <c r="K88" s="349"/>
      <c r="L88" s="349"/>
      <c r="M88" s="349"/>
      <c r="N88" s="349"/>
      <c r="O88" s="349"/>
      <c r="P88" s="349"/>
      <c r="Q88" s="349"/>
    </row>
    <row r="89" spans="1:17" ht="18.75" customHeight="1" x14ac:dyDescent="0.25">
      <c r="A89" s="350" t="s">
        <v>153</v>
      </c>
      <c r="B89" s="350"/>
      <c r="C89" s="350"/>
      <c r="D89" s="350"/>
      <c r="E89" s="350"/>
      <c r="F89" s="350"/>
      <c r="G89" s="350"/>
      <c r="H89" s="350"/>
      <c r="I89" s="350"/>
      <c r="J89" s="350"/>
      <c r="K89" s="350"/>
      <c r="L89" s="350"/>
      <c r="M89" s="350"/>
      <c r="N89" s="350"/>
      <c r="O89" s="350"/>
      <c r="P89" s="350"/>
      <c r="Q89" s="350"/>
    </row>
    <row r="90" spans="1:17" ht="45" customHeight="1" x14ac:dyDescent="0.25">
      <c r="A90" s="350" t="s">
        <v>158</v>
      </c>
      <c r="B90" s="350"/>
      <c r="C90" s="350"/>
      <c r="D90" s="350"/>
      <c r="E90" s="350"/>
      <c r="F90" s="350"/>
      <c r="G90" s="350"/>
      <c r="H90" s="350"/>
      <c r="I90" s="350"/>
      <c r="J90" s="350"/>
      <c r="K90" s="350"/>
      <c r="L90" s="350"/>
      <c r="M90" s="350"/>
      <c r="N90" s="350"/>
      <c r="O90" s="350"/>
      <c r="P90" s="350"/>
      <c r="Q90" s="350"/>
    </row>
    <row r="91" spans="1:17" ht="24.75" customHeight="1" x14ac:dyDescent="0.25">
      <c r="A91" s="350" t="s">
        <v>155</v>
      </c>
      <c r="B91" s="350"/>
      <c r="C91" s="350"/>
      <c r="D91" s="350"/>
      <c r="E91" s="350"/>
      <c r="F91" s="350"/>
      <c r="G91" s="350"/>
      <c r="H91" s="350"/>
      <c r="I91" s="350"/>
      <c r="J91" s="350"/>
      <c r="K91" s="350"/>
      <c r="L91" s="350"/>
      <c r="M91" s="350"/>
      <c r="N91" s="350"/>
      <c r="O91" s="350"/>
      <c r="P91" s="350"/>
      <c r="Q91" s="350"/>
    </row>
    <row r="92" spans="1:17" ht="18.75" customHeight="1" x14ac:dyDescent="0.25">
      <c r="A92" s="351" t="s">
        <v>156</v>
      </c>
      <c r="B92" s="351"/>
      <c r="C92" s="351"/>
      <c r="D92" s="351"/>
      <c r="E92" s="351"/>
      <c r="F92" s="351"/>
      <c r="G92" s="351"/>
      <c r="H92" s="351"/>
      <c r="I92" s="351"/>
      <c r="J92" s="351"/>
      <c r="K92" s="351"/>
      <c r="L92" s="351"/>
      <c r="M92" s="351"/>
      <c r="N92" s="351"/>
      <c r="O92" s="351"/>
      <c r="P92" s="351"/>
      <c r="Q92" s="351"/>
    </row>
    <row r="93" spans="1:17" ht="18.75" customHeight="1" x14ac:dyDescent="0.2">
      <c r="A93" s="323" t="s">
        <v>72</v>
      </c>
      <c r="B93" s="323"/>
      <c r="C93" s="323"/>
      <c r="D93" s="323"/>
      <c r="E93" s="323"/>
      <c r="F93" s="323"/>
      <c r="G93" s="323"/>
      <c r="H93" s="323"/>
      <c r="I93" s="323"/>
      <c r="J93" s="323"/>
      <c r="K93" s="323"/>
      <c r="L93" s="323"/>
      <c r="M93" s="323"/>
      <c r="N93" s="323"/>
      <c r="O93" s="323"/>
      <c r="P93" s="323"/>
      <c r="Q93" s="323"/>
    </row>
    <row r="94" spans="1:17" ht="17.25" customHeight="1" x14ac:dyDescent="0.25">
      <c r="A94" s="322"/>
      <c r="B94" s="322"/>
      <c r="C94" s="322"/>
      <c r="D94" s="322"/>
      <c r="E94" s="322"/>
      <c r="F94" s="322"/>
      <c r="G94" s="322"/>
      <c r="H94" s="322"/>
      <c r="I94" s="322"/>
      <c r="J94" s="322"/>
      <c r="K94" s="219"/>
      <c r="L94" s="219"/>
      <c r="M94" s="219"/>
      <c r="N94" s="219"/>
      <c r="O94" s="219"/>
      <c r="P94" s="219"/>
      <c r="Q94" s="219"/>
    </row>
    <row r="96" spans="1:17" ht="20.25" x14ac:dyDescent="0.3">
      <c r="B96" s="225" t="s">
        <v>161</v>
      </c>
      <c r="C96" s="226"/>
    </row>
  </sheetData>
  <mergeCells count="147">
    <mergeCell ref="M25:Q25"/>
    <mergeCell ref="F26:J26"/>
    <mergeCell ref="M26:Q26"/>
    <mergeCell ref="F27:J27"/>
    <mergeCell ref="M27:Q27"/>
    <mergeCell ref="A12:Q12"/>
    <mergeCell ref="A13:C13"/>
    <mergeCell ref="K13:Q13"/>
    <mergeCell ref="F14:J14"/>
    <mergeCell ref="M14:Q14"/>
    <mergeCell ref="D13:J13"/>
    <mergeCell ref="J16:J19"/>
    <mergeCell ref="M16:M19"/>
    <mergeCell ref="N16:N19"/>
    <mergeCell ref="O16:O19"/>
    <mergeCell ref="F28:J28"/>
    <mergeCell ref="M28:Q28"/>
    <mergeCell ref="F29:J29"/>
    <mergeCell ref="M29:Q29"/>
    <mergeCell ref="F30:J30"/>
    <mergeCell ref="M30:Q30"/>
    <mergeCell ref="A2:Q2"/>
    <mergeCell ref="A4:Q5"/>
    <mergeCell ref="A6:Q6"/>
    <mergeCell ref="A7:Q7"/>
    <mergeCell ref="A8:Q8"/>
    <mergeCell ref="A9:Q9"/>
    <mergeCell ref="A15:A24"/>
    <mergeCell ref="B15:B24"/>
    <mergeCell ref="F15:J15"/>
    <mergeCell ref="M15:Q15"/>
    <mergeCell ref="F16:F19"/>
    <mergeCell ref="G16:G19"/>
    <mergeCell ref="H16:H19"/>
    <mergeCell ref="I16:I19"/>
    <mergeCell ref="P16:P19"/>
    <mergeCell ref="Q16:Q19"/>
    <mergeCell ref="A25:A33"/>
    <mergeCell ref="F25:J25"/>
    <mergeCell ref="F34:J34"/>
    <mergeCell ref="M34:Q34"/>
    <mergeCell ref="F35:J35"/>
    <mergeCell ref="M35:Q35"/>
    <mergeCell ref="A36:J36"/>
    <mergeCell ref="F37:J37"/>
    <mergeCell ref="M37:Q37"/>
    <mergeCell ref="F31:J31"/>
    <mergeCell ref="M31:Q31"/>
    <mergeCell ref="F33:J33"/>
    <mergeCell ref="M33:Q33"/>
    <mergeCell ref="F32:J32"/>
    <mergeCell ref="M32:Q32"/>
    <mergeCell ref="Q39:Q42"/>
    <mergeCell ref="A38:A47"/>
    <mergeCell ref="B38:B47"/>
    <mergeCell ref="F38:J38"/>
    <mergeCell ref="M38:Q38"/>
    <mergeCell ref="F39:F42"/>
    <mergeCell ref="A48:A78"/>
    <mergeCell ref="F48:J48"/>
    <mergeCell ref="M48:Q48"/>
    <mergeCell ref="J39:J42"/>
    <mergeCell ref="M39:M42"/>
    <mergeCell ref="N39:N42"/>
    <mergeCell ref="O39:O42"/>
    <mergeCell ref="P39:P42"/>
    <mergeCell ref="G39:G42"/>
    <mergeCell ref="H39:H42"/>
    <mergeCell ref="I39:I42"/>
    <mergeCell ref="F49:J49"/>
    <mergeCell ref="F53:J53"/>
    <mergeCell ref="M53:Q53"/>
    <mergeCell ref="F54:J54"/>
    <mergeCell ref="M54:Q54"/>
    <mergeCell ref="F51:J51"/>
    <mergeCell ref="M51:Q51"/>
    <mergeCell ref="M49:Q49"/>
    <mergeCell ref="F50:J50"/>
    <mergeCell ref="M50:Q50"/>
    <mergeCell ref="F59:J59"/>
    <mergeCell ref="M59:Q59"/>
    <mergeCell ref="F60:J60"/>
    <mergeCell ref="M60:Q60"/>
    <mergeCell ref="F57:J57"/>
    <mergeCell ref="M57:Q57"/>
    <mergeCell ref="F58:J58"/>
    <mergeCell ref="M58:Q58"/>
    <mergeCell ref="F55:J55"/>
    <mergeCell ref="M55:Q55"/>
    <mergeCell ref="F56:J56"/>
    <mergeCell ref="M56:Q56"/>
    <mergeCell ref="F63:J63"/>
    <mergeCell ref="M63:Q63"/>
    <mergeCell ref="F64:J64"/>
    <mergeCell ref="M64:Q64"/>
    <mergeCell ref="F61:J61"/>
    <mergeCell ref="M61:Q61"/>
    <mergeCell ref="F62:J62"/>
    <mergeCell ref="M62:Q62"/>
    <mergeCell ref="F52:J52"/>
    <mergeCell ref="M52:Q52"/>
    <mergeCell ref="F69:J69"/>
    <mergeCell ref="M69:Q69"/>
    <mergeCell ref="F70:J70"/>
    <mergeCell ref="M70:Q70"/>
    <mergeCell ref="F67:J67"/>
    <mergeCell ref="M67:Q67"/>
    <mergeCell ref="F68:J68"/>
    <mergeCell ref="M68:Q68"/>
    <mergeCell ref="F65:J65"/>
    <mergeCell ref="M65:Q65"/>
    <mergeCell ref="F66:J66"/>
    <mergeCell ref="M66:Q66"/>
    <mergeCell ref="F75:J75"/>
    <mergeCell ref="M75:Q75"/>
    <mergeCell ref="F76:J76"/>
    <mergeCell ref="M76:Q76"/>
    <mergeCell ref="F73:J73"/>
    <mergeCell ref="M73:Q73"/>
    <mergeCell ref="F74:J74"/>
    <mergeCell ref="M74:Q74"/>
    <mergeCell ref="F71:J71"/>
    <mergeCell ref="M71:Q71"/>
    <mergeCell ref="F72:J72"/>
    <mergeCell ref="M72:Q72"/>
    <mergeCell ref="F79:J79"/>
    <mergeCell ref="M79:Q79"/>
    <mergeCell ref="B80:D80"/>
    <mergeCell ref="F80:J80"/>
    <mergeCell ref="M80:Q80"/>
    <mergeCell ref="F77:J77"/>
    <mergeCell ref="M77:Q77"/>
    <mergeCell ref="F78:J78"/>
    <mergeCell ref="M78:Q78"/>
    <mergeCell ref="A94:J94"/>
    <mergeCell ref="A88:Q88"/>
    <mergeCell ref="A89:Q89"/>
    <mergeCell ref="A90:Q90"/>
    <mergeCell ref="A91:Q91"/>
    <mergeCell ref="A92:Q92"/>
    <mergeCell ref="A93:Q93"/>
    <mergeCell ref="F81:J81"/>
    <mergeCell ref="M81:Q81"/>
    <mergeCell ref="A84:J84"/>
    <mergeCell ref="A85:J85"/>
    <mergeCell ref="A86:J86"/>
    <mergeCell ref="A82:N82"/>
  </mergeCells>
  <printOptions horizontalCentered="1"/>
  <pageMargins left="0.19685039370078741" right="0.19685039370078741" top="0.59055118110236227" bottom="0.59055118110236227" header="0.51181102362204722" footer="0.15748031496062992"/>
  <pageSetup paperSize="9" scale="42" firstPageNumber="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свод 2016</vt:lpstr>
      <vt:lpstr>ЗУБ</vt:lpstr>
      <vt:lpstr>З-Асом</vt:lpstr>
      <vt:lpstr>Аган</vt:lpstr>
      <vt:lpstr>Вата</vt:lpstr>
      <vt:lpstr>Аган!Excel_BuiltIn_Print_Area_10</vt:lpstr>
      <vt:lpstr>Вата!Excel_BuiltIn_Print_Area_10</vt:lpstr>
      <vt:lpstr>'З-Асом'!Excel_BuiltIn_Print_Area_10</vt:lpstr>
      <vt:lpstr>ЗУБ!Excel_BuiltIn_Print_Area_10</vt:lpstr>
      <vt:lpstr>Аган!Область_печати</vt:lpstr>
      <vt:lpstr>Вата!Область_печати</vt:lpstr>
      <vt:lpstr>'З-Асом'!Область_печати</vt:lpstr>
      <vt:lpstr>ЗУБ!Область_печати</vt:lpstr>
      <vt:lpstr>'свод 2016'!Область_печати</vt:lpstr>
    </vt:vector>
  </TitlesOfParts>
  <Company>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Николаевна Морозова</dc:creator>
  <cp:lastModifiedBy>Елена Витальевна Кулагина</cp:lastModifiedBy>
  <cp:lastPrinted>2016-03-23T06:39:12Z</cp:lastPrinted>
  <dcterms:created xsi:type="dcterms:W3CDTF">2014-09-19T08:09:23Z</dcterms:created>
  <dcterms:modified xsi:type="dcterms:W3CDTF">2016-03-25T08:14:44Z</dcterms:modified>
</cp:coreProperties>
</file>