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10" windowWidth="19440" windowHeight="11775" activeTab="1"/>
  </bookViews>
  <sheets>
    <sheet name="свод 2016" sheetId="4" r:id="rId1"/>
    <sheet name="Мега" sheetId="22" r:id="rId2"/>
    <sheet name="Вата 155" sheetId="21" r:id="rId3"/>
  </sheets>
  <definedNames>
    <definedName name="_3000_ЭУК" localSheetId="2">#REF!</definedName>
    <definedName name="_3000_ЭУК" localSheetId="1">#REF!</definedName>
    <definedName name="_3000_ЭУК">#REF!</definedName>
    <definedName name="_xlnm._FilterDatabase" localSheetId="2" hidden="1">'Вата 155'!$B$1:$B$97</definedName>
    <definedName name="_xlnm._FilterDatabase" localSheetId="1" hidden="1">Мега!$B$1:$B$48</definedName>
    <definedName name="Excel_BuiltIn_Print_Area_10" localSheetId="2">'Вата 155'!$A$2:$J$6</definedName>
    <definedName name="Excel_BuiltIn_Print_Area_10" localSheetId="1">Мега!$A$2:$K$6</definedName>
    <definedName name="Excel_BuiltIn_Print_Area_10" localSheetId="0">#REF!</definedName>
    <definedName name="Excel_BuiltIn_Print_Area_10">#REF!</definedName>
    <definedName name="Z_B3BC0D26_06AC_4738_8FC0_D28697980544_.wvu.PrintArea" localSheetId="2" hidden="1">'Вата 155'!$A$1:$R$97</definedName>
    <definedName name="Z_B3BC0D26_06AC_4738_8FC0_D28697980544_.wvu.PrintArea" localSheetId="1" hidden="1">Мега!$A$1:$O$48</definedName>
    <definedName name="Z_B3BC0D26_06AC_4738_8FC0_D28697980544_.wvu.Rows" localSheetId="2" hidden="1">'Вата 155'!#REF!</definedName>
    <definedName name="Z_B3BC0D26_06AC_4738_8FC0_D28697980544_.wvu.Rows" localSheetId="1" hidden="1">Мега!#REF!</definedName>
    <definedName name="ВАТИНСКОЕ__куст_№_251" localSheetId="2">#REF!</definedName>
    <definedName name="ВАТИНСКОЕ__куст_№_251" localSheetId="1">#REF!</definedName>
    <definedName name="ВАТИНСКОЕ__куст_№_251" localSheetId="0">#REF!</definedName>
    <definedName name="ВАТИНСКОЕ__куст_№_251">#REF!</definedName>
    <definedName name="_xlnm.Print_Area" localSheetId="2">'Вата 155'!$A$1:$N$96</definedName>
    <definedName name="_xlnm.Print_Area" localSheetId="1">Мега!$A$1:$K$50</definedName>
    <definedName name="_xlnm.Print_Area" localSheetId="0">'свод 2016'!$A$1:$P$11</definedName>
  </definedNames>
  <calcPr calcId="145621"/>
</workbook>
</file>

<file path=xl/calcChain.xml><?xml version="1.0" encoding="utf-8"?>
<calcChain xmlns="http://schemas.openxmlformats.org/spreadsheetml/2006/main">
  <c r="D33" i="21" l="1"/>
  <c r="D25" i="21"/>
  <c r="E32" i="22"/>
  <c r="F32" i="21"/>
  <c r="F31" i="21"/>
  <c r="F30" i="21"/>
  <c r="F28" i="21"/>
  <c r="F26" i="21"/>
  <c r="G31" i="22"/>
  <c r="G30" i="22"/>
  <c r="G24" i="22"/>
  <c r="G29" i="22"/>
  <c r="G27" i="22"/>
  <c r="G26" i="22" s="1"/>
  <c r="G25" i="22"/>
  <c r="E16" i="22"/>
  <c r="E18" i="22"/>
  <c r="E22" i="22" s="1"/>
  <c r="D29" i="21" l="1"/>
  <c r="M7" i="4" l="1"/>
  <c r="L7" i="4"/>
  <c r="J7" i="4"/>
  <c r="M6" i="4"/>
  <c r="L6" i="4"/>
  <c r="I6" i="4"/>
  <c r="D17" i="21" l="1"/>
  <c r="E28" i="22" l="1"/>
  <c r="E24" i="22"/>
  <c r="F21" i="22"/>
  <c r="F20" i="22"/>
  <c r="F14" i="22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K61" i="21"/>
  <c r="F60" i="21"/>
  <c r="F59" i="21"/>
  <c r="F58" i="21"/>
  <c r="F57" i="21"/>
  <c r="F56" i="21"/>
  <c r="F55" i="21"/>
  <c r="F54" i="21"/>
  <c r="F53" i="21"/>
  <c r="F52" i="21"/>
  <c r="K51" i="21"/>
  <c r="F50" i="21"/>
  <c r="F49" i="21"/>
  <c r="K48" i="21"/>
  <c r="E45" i="21"/>
  <c r="E44" i="21"/>
  <c r="N42" i="21"/>
  <c r="N46" i="21" s="1"/>
  <c r="M42" i="21"/>
  <c r="M46" i="21" s="1"/>
  <c r="L42" i="21"/>
  <c r="L46" i="21" s="1"/>
  <c r="K42" i="21"/>
  <c r="D42" i="21"/>
  <c r="D46" i="21" s="1"/>
  <c r="N40" i="21"/>
  <c r="M40" i="21"/>
  <c r="L40" i="21"/>
  <c r="K40" i="21"/>
  <c r="D40" i="21"/>
  <c r="E38" i="21"/>
  <c r="K29" i="21"/>
  <c r="K27" i="21"/>
  <c r="K25" i="21"/>
  <c r="E22" i="21"/>
  <c r="I22" i="21" s="1"/>
  <c r="E21" i="21"/>
  <c r="I21" i="21" s="1"/>
  <c r="N19" i="21"/>
  <c r="N23" i="21" s="1"/>
  <c r="M19" i="21"/>
  <c r="M23" i="21" s="1"/>
  <c r="L19" i="21"/>
  <c r="K19" i="21"/>
  <c r="D19" i="21"/>
  <c r="D23" i="21" s="1"/>
  <c r="N17" i="21"/>
  <c r="M17" i="21"/>
  <c r="L17" i="21"/>
  <c r="K17" i="21"/>
  <c r="E15" i="21"/>
  <c r="F27" i="21" l="1"/>
  <c r="D27" i="21"/>
  <c r="E26" i="22"/>
  <c r="F48" i="21"/>
  <c r="I44" i="21"/>
  <c r="K33" i="21"/>
  <c r="G44" i="21"/>
  <c r="E17" i="21"/>
  <c r="E40" i="21"/>
  <c r="F61" i="21"/>
  <c r="K78" i="21"/>
  <c r="F51" i="21"/>
  <c r="F16" i="22"/>
  <c r="H21" i="22"/>
  <c r="F22" i="22"/>
  <c r="H20" i="22"/>
  <c r="J21" i="22"/>
  <c r="F29" i="21"/>
  <c r="G28" i="22"/>
  <c r="G32" i="22" s="1"/>
  <c r="G45" i="21"/>
  <c r="F25" i="21"/>
  <c r="E19" i="21"/>
  <c r="F18" i="22"/>
  <c r="E6" i="4" s="1"/>
  <c r="J20" i="22"/>
  <c r="E23" i="21"/>
  <c r="E46" i="21"/>
  <c r="E42" i="21"/>
  <c r="L23" i="21"/>
  <c r="I45" i="21"/>
  <c r="G21" i="21"/>
  <c r="J21" i="21" s="1"/>
  <c r="G22" i="21"/>
  <c r="J22" i="21" s="1"/>
  <c r="K20" i="22" l="1"/>
  <c r="K21" i="22"/>
  <c r="F78" i="21"/>
  <c r="F33" i="21"/>
  <c r="O7" i="4" s="1"/>
  <c r="J44" i="21"/>
  <c r="E7" i="4"/>
  <c r="H22" i="22"/>
  <c r="H18" i="22" s="1"/>
  <c r="J22" i="22"/>
  <c r="O6" i="4"/>
  <c r="I23" i="21"/>
  <c r="G23" i="21"/>
  <c r="G19" i="21" s="1"/>
  <c r="J45" i="21"/>
  <c r="I46" i="21"/>
  <c r="I42" i="21" s="1"/>
  <c r="G46" i="21"/>
  <c r="G42" i="21" s="1"/>
  <c r="J23" i="21" l="1"/>
  <c r="K22" i="22"/>
  <c r="J42" i="21"/>
  <c r="F79" i="21" s="1"/>
  <c r="J18" i="22"/>
  <c r="K18" i="22" s="1"/>
  <c r="G33" i="22" s="1"/>
  <c r="J46" i="21"/>
  <c r="I19" i="21"/>
  <c r="J19" i="21" l="1"/>
  <c r="N7" i="4" s="1"/>
  <c r="G34" i="22"/>
  <c r="N6" i="4"/>
  <c r="F34" i="21" l="1"/>
  <c r="J8" i="4"/>
  <c r="H8" i="4"/>
  <c r="G8" i="4"/>
  <c r="F8" i="4"/>
  <c r="I8" i="4"/>
  <c r="O8" i="4" l="1"/>
  <c r="E8" i="4"/>
  <c r="P7" i="4" l="1"/>
  <c r="N8" i="4" l="1"/>
  <c r="P6" i="4" l="1"/>
  <c r="P8" i="4" l="1"/>
  <c r="K7" i="4"/>
  <c r="K6" i="4" l="1"/>
  <c r="K8" i="4" s="1"/>
</calcChain>
</file>

<file path=xl/sharedStrings.xml><?xml version="1.0" encoding="utf-8"?>
<sst xmlns="http://schemas.openxmlformats.org/spreadsheetml/2006/main" count="263" uniqueCount="143">
  <si>
    <t>ОАО "Славнефть-Мегионнефтегаз"</t>
  </si>
  <si>
    <r>
      <t>Раздел:</t>
    </r>
    <r>
      <rPr>
        <b/>
        <sz val="18"/>
        <rFont val="Times New Roman Cyr"/>
        <family val="1"/>
        <charset val="204"/>
      </rPr>
      <t xml:space="preserve"> "Бурение и ЗБС"</t>
    </r>
  </si>
  <si>
    <r>
      <t xml:space="preserve">Тип сделки: </t>
    </r>
    <r>
      <rPr>
        <b/>
        <sz val="18"/>
        <rFont val="Times New Roman Cyr"/>
        <family val="1"/>
        <charset val="204"/>
      </rPr>
      <t>"Бурение скважин по суточной ставке и ВМР"</t>
    </r>
  </si>
  <si>
    <t>территория производства работ (месторождение или нефтепромысел)</t>
  </si>
  <si>
    <t xml:space="preserve"> № п/п</t>
  </si>
  <si>
    <t>Номенклатура</t>
  </si>
  <si>
    <t>Пласты</t>
  </si>
  <si>
    <t>ПК</t>
  </si>
  <si>
    <t xml:space="preserve">Ю </t>
  </si>
  <si>
    <t>Всего</t>
  </si>
  <si>
    <t>ИТОГО  (руб без НДС)</t>
  </si>
  <si>
    <t>1</t>
  </si>
  <si>
    <t>Конструкция скважин</t>
  </si>
  <si>
    <t>вод</t>
  </si>
  <si>
    <t>н/н</t>
  </si>
  <si>
    <t>н/н полог</t>
  </si>
  <si>
    <t>Стоимость бурения всего (руб без НДС)</t>
  </si>
  <si>
    <t>Количество скв.</t>
  </si>
  <si>
    <t>Суточная ставка бурения</t>
  </si>
  <si>
    <t>Всего стоимость бурения</t>
  </si>
  <si>
    <t>Сут.ставка вывоза бурового шлама</t>
  </si>
  <si>
    <t>Всего стоимость вывоза шлама</t>
  </si>
  <si>
    <t>Сред. проходка по скважине, (м)</t>
  </si>
  <si>
    <t>Проходка всего, (м)</t>
  </si>
  <si>
    <t>Продолжитель.  бурения 1 скв (сут).</t>
  </si>
  <si>
    <t>Продолжитель.  бурения всего (сут).</t>
  </si>
  <si>
    <t>-</t>
  </si>
  <si>
    <t>в том числе</t>
  </si>
  <si>
    <t>СВП</t>
  </si>
  <si>
    <t>2</t>
  </si>
  <si>
    <t>Вышкомонтажные работы:</t>
  </si>
  <si>
    <t>Продолжительность</t>
  </si>
  <si>
    <t>кол-во операций ВМР</t>
  </si>
  <si>
    <t>Стоимость 1 операции ВМР</t>
  </si>
  <si>
    <t>Стоимость ВМР всего</t>
  </si>
  <si>
    <t>2.1.Транспортировка БУ</t>
  </si>
  <si>
    <t>2.2. Монтаж БУ</t>
  </si>
  <si>
    <t>до 35 суток</t>
  </si>
  <si>
    <t>Монтаж БУ</t>
  </si>
  <si>
    <t>ПНР</t>
  </si>
  <si>
    <t>Бурение водяного колодца</t>
  </si>
  <si>
    <t>Монтаж основания под ДЭС</t>
  </si>
  <si>
    <t>Монтаж БДЕ</t>
  </si>
  <si>
    <t>Монтаж ПВО</t>
  </si>
  <si>
    <t>Утепление БУ</t>
  </si>
  <si>
    <t>2.3. Демонтаж БУ</t>
  </si>
  <si>
    <t>до 12 суток</t>
  </si>
  <si>
    <t xml:space="preserve">Демонтаж БУ </t>
  </si>
  <si>
    <t>Демонтаж БДЕ</t>
  </si>
  <si>
    <t>Демонтаж ПВО</t>
  </si>
  <si>
    <t>Демонтаж основания под ДЭС</t>
  </si>
  <si>
    <t>Ликвидация водяного колодца</t>
  </si>
  <si>
    <t>2.4. Стаскивание БУ</t>
  </si>
  <si>
    <t>до 24 часов</t>
  </si>
  <si>
    <t>2.5. Передвижка 5 м.</t>
  </si>
  <si>
    <t>до 8 часов</t>
  </si>
  <si>
    <t>2.6. Передвижка 9 м.</t>
  </si>
  <si>
    <t>до 12 часов</t>
  </si>
  <si>
    <t>2.7. Передвижка 13 м.</t>
  </si>
  <si>
    <t>до 14 часов</t>
  </si>
  <si>
    <t>2.8. Передвижка 15 м.</t>
  </si>
  <si>
    <t>до 16 часов</t>
  </si>
  <si>
    <t>2.9. Передвижка 18 м.</t>
  </si>
  <si>
    <t>до 18 часов</t>
  </si>
  <si>
    <t>2.10. Передвижка 22 м.</t>
  </si>
  <si>
    <t>до 20 часов</t>
  </si>
  <si>
    <t>2.11. Передвижка 25 м.</t>
  </si>
  <si>
    <t>Итого по ВМР:</t>
  </si>
  <si>
    <t xml:space="preserve">            Стоимость вывоза бурового шлама указывается только на безамбарных кустах;                     </t>
  </si>
  <si>
    <t xml:space="preserve">                         Сроки бурения не включают в себя продолжительность на транспортировку, монтаж и демонтаж БУ</t>
  </si>
  <si>
    <t xml:space="preserve">                         В случае разного расстояния транспортировок БУ на кустовые площадки по лоту, стоимость каждой транспортировки в расчете лота указывается отдельно.</t>
  </si>
  <si>
    <t>Дополнительная информация:</t>
  </si>
  <si>
    <r>
      <t xml:space="preserve">Заказчик обеспечивает: </t>
    </r>
    <r>
      <rPr>
        <sz val="13"/>
        <rFont val="Arial Cyr"/>
        <charset val="204"/>
      </rPr>
      <t xml:space="preserve">комплексом сервисных услуг: долотным сопровождением; сопровождением ГЗД, телеметрией, растворным сопровождением (включая доставку химреагентов); цементированием; обсадной трубой; оснасткой (центраторы, башмаки  и пр.); комплексом ГИС, ГТИ. </t>
    </r>
  </si>
  <si>
    <r>
      <t xml:space="preserve">Буровой подрядчик: </t>
    </r>
    <r>
      <rPr>
        <sz val="13"/>
        <rFont val="Arial Cyr"/>
        <charset val="204"/>
      </rPr>
      <t>обеспечивает БУ,котельной, жилпоселком, бурильной трубой (в т.ч. трубой 89 мм-3800 м), УБТ (в т.ч.УБТ-121-120 м), ПВО + опрессовка, питанием работников, электроэнергией подрядные организации, привлеченные Заказчиком, сетками к  виброситам, 4-х ступенчатой системой очистки (предусматривает обвязку по безамбарной технологии); мобильной и электронной связью, вывоз отходов бурения на безамбарных кустах в места складирования, утилизации  указанные Заказчиком, сдачу  позиций скважин после бурения  в обустройство (освоение), спецтехникой,энергокомплексом, ГСМ для энергокомплекса, основанием под энергокомплекс, ёмкостью под ГСМ, топливной линией от ёмкости ГСМ до энергокомплекса (при отсутствии ВЛ), нефтью на технологические  и котельные нужды (с заключением агентского договора). В случае подключения к ВЛ выполнение ТУ на электроснабжение БУ.</t>
    </r>
  </si>
  <si>
    <r>
      <t xml:space="preserve">Транспортное обеспечение: </t>
    </r>
    <r>
      <rPr>
        <sz val="13"/>
        <rFont val="Arial Cyr"/>
        <charset val="204"/>
      </rPr>
      <t>завоз обсадной трубы от базы Заказчика (УМТС) до буровой – обязанности  Подрядчика. Предусмотреть завоз материалов, зап. частей и оборудования для бесперебойной работы. Авиаперевозки вахт на автономные месторождения –  обеспечивает Заказчик.</t>
    </r>
  </si>
  <si>
    <r>
      <t xml:space="preserve">Документация: </t>
    </r>
    <r>
      <rPr>
        <sz val="13"/>
        <rFont val="Arial Cyr"/>
        <family val="2"/>
        <charset val="204"/>
      </rPr>
      <t>Подрядчик формирует дело скважины, сдает и подписывает его в РГТИ, а также оформляет и подписывает в РГТИ Акт итоговой проверки, оформляет и полностью подписывает форму КС-234.</t>
    </r>
  </si>
  <si>
    <t>В процессе бурения скважины возможно изменение ее конструкции.</t>
  </si>
  <si>
    <t xml:space="preserve">Мобилизация ДЭС </t>
  </si>
  <si>
    <t xml:space="preserve">Монтаж ДЭС </t>
  </si>
  <si>
    <t xml:space="preserve">Демонтаж ДЭС </t>
  </si>
  <si>
    <t>Демобилизация ДЭС</t>
  </si>
  <si>
    <t>Суточная ставка (без энергокомплекса)</t>
  </si>
  <si>
    <t>Суточная ставка (с энергокомплексом)</t>
  </si>
  <si>
    <t>"Бурение по суточной ставке"</t>
  </si>
  <si>
    <t>№ п/п</t>
  </si>
  <si>
    <t>Подрядчик</t>
  </si>
  <si>
    <t>№ Лота</t>
  </si>
  <si>
    <t>Месторождение</t>
  </si>
  <si>
    <t>Сутки</t>
  </si>
  <si>
    <t>передвижки</t>
  </si>
  <si>
    <t>Стоимость суток , руб. без НДС</t>
  </si>
  <si>
    <t>Стоимость бурения, руб. без НДС</t>
  </si>
  <si>
    <t>Стоимость ВМР, руб. без НДС</t>
  </si>
  <si>
    <t>Стоимость по лоту, руб. без НДС</t>
  </si>
  <si>
    <t>5м</t>
  </si>
  <si>
    <t>18м</t>
  </si>
  <si>
    <t>бурение</t>
  </si>
  <si>
    <t>вывоз шлама</t>
  </si>
  <si>
    <t xml:space="preserve">Транспортировка БУ </t>
  </si>
  <si>
    <t xml:space="preserve">Транспортировка бригадного хозяйства и бурильного инструмента </t>
  </si>
  <si>
    <t>2.12. Центровка ВЛБ БУ</t>
  </si>
  <si>
    <t>до 5 часов</t>
  </si>
  <si>
    <t>Ю</t>
  </si>
  <si>
    <t>гор.</t>
  </si>
  <si>
    <t>гор. без пилота</t>
  </si>
  <si>
    <t>гор. 
без пилота</t>
  </si>
  <si>
    <t>Бурение скважин куста № 9 (БУ 2) по (безамбарной) технологии</t>
  </si>
  <si>
    <t>Итого бурение с учетом вывоза шлама</t>
  </si>
  <si>
    <t>2016 год</t>
  </si>
  <si>
    <t>2017 год</t>
  </si>
  <si>
    <t>ВСЕГО кусту № 9 (БУ 2) на 2017 год</t>
  </si>
  <si>
    <t>Объём, начальная стоимость и номенклатура работ по лоту на 2016 г.</t>
  </si>
  <si>
    <t>ВСЕГО ЛОТУ № 1-0-2</t>
  </si>
  <si>
    <t>Месторождение Ватинское</t>
  </si>
  <si>
    <t>Ватинское</t>
  </si>
  <si>
    <t>Итого</t>
  </si>
  <si>
    <t>до 10 суток</t>
  </si>
  <si>
    <t>В монтаж-демонтаж БУ входит: пусконаладочные работы (ПНР), бурение и ликвидация водяных колодцев, утепление БУ, монтаж (демонтаж) БУ, монтаж (демонтаж) блока дополнительных емкостей (БДЕ), монтаж (демонтаж) ДЭС с учетом уклодки основания под ДЭС, а так же котельной установки. На кустах, где предусмотрено бурение горизонтальных участков установка блока БДЕ обязательна. В стоимость транспортировки БУ так же входит стоимость транспортировки бригадного хозяйства и бурильного инструмента.</t>
  </si>
  <si>
    <t>2.4. Передвижка 9 м.</t>
  </si>
  <si>
    <t>2.5. Передвижка 18 м.</t>
  </si>
  <si>
    <t>Месторождение Мегионское</t>
  </si>
  <si>
    <t>ЛОТ № 1-0-2</t>
  </si>
  <si>
    <t>Бурение скважин куста № 20 по (безамбарной) технологии</t>
  </si>
  <si>
    <t>ВСЕГО кусту № 20</t>
  </si>
  <si>
    <t xml:space="preserve">                         Ориентировочное расстояние перевозки бурового шлама с куста № 20 - 50 км.</t>
  </si>
  <si>
    <r>
      <t xml:space="preserve">Ориентировочный срок начала и окончания ВМР на кустовой площадке № 20: </t>
    </r>
    <r>
      <rPr>
        <b/>
        <sz val="18"/>
        <rFont val="Times New Roman Cyr"/>
        <charset val="204"/>
      </rPr>
      <t>30.07.2016г.-17.10.2016г.</t>
    </r>
  </si>
  <si>
    <r>
      <t xml:space="preserve">Ориентировочный срок начала и окончания бурения скважин на кустовой площадке № 20: </t>
    </r>
    <r>
      <rPr>
        <b/>
        <u/>
        <sz val="16"/>
        <rFont val="Times New Roman CYR"/>
        <charset val="204"/>
      </rPr>
      <t>29.08.2016 - 05.10.2016гг.</t>
    </r>
  </si>
  <si>
    <t>Бурение скважин куста № 155 по (безамбарной) технологии</t>
  </si>
  <si>
    <t xml:space="preserve">ВСЕГО кусту № 155 </t>
  </si>
  <si>
    <t xml:space="preserve">                         Ориентировочное расстояние перевозки бурового шлама с куста № 155 - 40 км.</t>
  </si>
  <si>
    <t>Ориентировочный срок начала и окончания ВМР на кустовой площадке № 155: 05.10.2016г.-18.12.2016г.</t>
  </si>
  <si>
    <t>Ориентировочный срок начала и окончания бурения скважин на кустовой площадке № 155: 04.11.2016 - 06.12.2016гг.</t>
  </si>
  <si>
    <t>Объём, начальная стоимость и номенклатура работ по лоту на 2016г.</t>
  </si>
  <si>
    <t>гор. с пилотом</t>
  </si>
  <si>
    <t>1-0-2</t>
  </si>
  <si>
    <t>Мегионское</t>
  </si>
  <si>
    <t>Гор. с пил.</t>
  </si>
  <si>
    <t>Кол-во скважин зак. 
бурением в 2016 году</t>
  </si>
  <si>
    <t xml:space="preserve">Примечание: В лоте обязательно заполняются все стоимости по всем месторождениям. В случае изменения производственной программы, будет применяться опцион в сторону увеличения, с учетом стоимостей указанных в лоте;              </t>
  </si>
  <si>
    <t>Форма 4</t>
  </si>
  <si>
    <t>Форма 4.1.</t>
  </si>
  <si>
    <t>Форма 4.2.</t>
  </si>
  <si>
    <t xml:space="preserve">(подпись руководителя, печать)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</si>
</sst>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36" x14ac:knownFonts="1">
    <font>
      <sz val="10"/>
      <name val="Arial Cyr"/>
      <family val="2"/>
      <charset val="204"/>
    </font>
    <font>
      <b/>
      <sz val="10"/>
      <name val="Arial Cyr"/>
      <charset val="204"/>
    </font>
    <font>
      <b/>
      <u/>
      <sz val="18"/>
      <name val="Times New Roman CYR"/>
      <family val="1"/>
      <charset val="204"/>
    </font>
    <font>
      <sz val="18"/>
      <name val="Arial Cyr"/>
      <family val="2"/>
      <charset val="204"/>
    </font>
    <font>
      <b/>
      <sz val="18"/>
      <name val="Times New Roman Cyr"/>
      <family val="1"/>
      <charset val="204"/>
    </font>
    <font>
      <b/>
      <sz val="26"/>
      <name val="Times New Roman CYR"/>
      <family val="1"/>
      <charset val="204"/>
    </font>
    <font>
      <sz val="14"/>
      <name val="Times New Roman"/>
      <family val="1"/>
    </font>
    <font>
      <b/>
      <sz val="14"/>
      <name val="Arial Cyr"/>
      <family val="2"/>
      <charset val="204"/>
    </font>
    <font>
      <b/>
      <u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name val="Times New Roman Cyr"/>
      <charset val="204"/>
    </font>
    <font>
      <sz val="12"/>
      <name val="Times New Roman Cyr"/>
      <charset val="204"/>
    </font>
    <font>
      <sz val="12"/>
      <name val="Arial Cyr"/>
      <family val="2"/>
      <charset val="204"/>
    </font>
    <font>
      <sz val="12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b/>
      <u/>
      <sz val="13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4"/>
      <name val="Arial Cyr"/>
      <family val="2"/>
      <charset val="204"/>
    </font>
    <font>
      <b/>
      <sz val="16"/>
      <name val="Arial Cyr"/>
      <family val="2"/>
      <charset val="204"/>
    </font>
    <font>
      <b/>
      <sz val="13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4"/>
      <name val="Arial Cyr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sz val="16"/>
      <name val="Arial Cyr"/>
      <family val="2"/>
      <charset val="204"/>
    </font>
    <font>
      <b/>
      <sz val="13"/>
      <name val="Times New Roman Cyr"/>
      <family val="1"/>
      <charset val="204"/>
    </font>
    <font>
      <sz val="10"/>
      <name val="Times New Roman Cyr"/>
      <charset val="204"/>
    </font>
    <font>
      <b/>
      <sz val="18"/>
      <name val="Times New Roman Cyr"/>
      <charset val="204"/>
    </font>
    <font>
      <b/>
      <u/>
      <sz val="16"/>
      <name val="Times New Roman CYR"/>
      <charset val="204"/>
    </font>
    <font>
      <b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5" fillId="0" borderId="0"/>
    <xf numFmtId="9" fontId="25" fillId="0" borderId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</cellStyleXfs>
  <cellXfs count="344">
    <xf numFmtId="0" fontId="0" fillId="0" borderId="0" xfId="0"/>
    <xf numFmtId="49" fontId="0" fillId="0" borderId="0" xfId="0" applyNumberFormat="1" applyFont="1" applyFill="1" applyAlignment="1"/>
    <xf numFmtId="0" fontId="0" fillId="0" borderId="0" xfId="0" applyFont="1" applyFill="1" applyAlignment="1"/>
    <xf numFmtId="3" fontId="0" fillId="0" borderId="0" xfId="0" applyNumberFormat="1" applyFont="1" applyFill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7" fillId="0" borderId="0" xfId="0" applyFont="1" applyFill="1" applyAlignment="1">
      <alignment horizontal="center"/>
    </xf>
    <xf numFmtId="49" fontId="9" fillId="0" borderId="4" xfId="0" applyNumberFormat="1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vertical="center" wrapText="1"/>
    </xf>
    <xf numFmtId="3" fontId="9" fillId="0" borderId="2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0" fillId="0" borderId="24" xfId="0" applyFont="1" applyFill="1" applyBorder="1" applyAlignment="1">
      <alignment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3" fontId="11" fillId="0" borderId="26" xfId="0" applyNumberFormat="1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vertical="center" wrapText="1"/>
    </xf>
    <xf numFmtId="3" fontId="11" fillId="0" borderId="28" xfId="0" applyNumberFormat="1" applyFont="1" applyFill="1" applyBorder="1" applyAlignment="1">
      <alignment horizontal="center" vertical="center" wrapText="1"/>
    </xf>
    <xf numFmtId="3" fontId="11" fillId="0" borderId="29" xfId="0" applyNumberFormat="1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vertical="center" wrapText="1"/>
    </xf>
    <xf numFmtId="3" fontId="9" fillId="0" borderId="32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Fill="1" applyBorder="1" applyAlignment="1">
      <alignment horizontal="center" vertical="center" wrapText="1"/>
    </xf>
    <xf numFmtId="4" fontId="12" fillId="0" borderId="31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vertical="center" wrapText="1"/>
    </xf>
    <xf numFmtId="3" fontId="9" fillId="0" borderId="12" xfId="0" applyNumberFormat="1" applyFont="1" applyFill="1" applyBorder="1" applyAlignment="1">
      <alignment horizontal="center" vertical="center" wrapText="1"/>
    </xf>
    <xf numFmtId="3" fontId="9" fillId="0" borderId="13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4" fontId="12" fillId="0" borderId="27" xfId="0" applyNumberFormat="1" applyFont="1" applyFill="1" applyBorder="1" applyAlignment="1">
      <alignment horizontal="center" vertical="center" wrapText="1"/>
    </xf>
    <xf numFmtId="0" fontId="10" fillId="0" borderId="36" xfId="0" applyFont="1" applyFill="1" applyBorder="1" applyAlignment="1">
      <alignment vertical="center" wrapText="1"/>
    </xf>
    <xf numFmtId="0" fontId="10" fillId="0" borderId="44" xfId="0" applyFont="1" applyFill="1" applyBorder="1" applyAlignment="1">
      <alignment vertical="center" wrapText="1"/>
    </xf>
    <xf numFmtId="0" fontId="10" fillId="0" borderId="48" xfId="0" applyFont="1" applyFill="1" applyBorder="1" applyAlignment="1">
      <alignment horizontal="center" vertical="center" wrapText="1"/>
    </xf>
    <xf numFmtId="3" fontId="9" fillId="0" borderId="50" xfId="0" applyNumberFormat="1" applyFont="1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 wrapText="1"/>
    </xf>
    <xf numFmtId="4" fontId="9" fillId="0" borderId="55" xfId="0" applyNumberFormat="1" applyFont="1" applyFill="1" applyBorder="1" applyAlignment="1">
      <alignment horizontal="center" vertical="center" wrapText="1"/>
    </xf>
    <xf numFmtId="0" fontId="10" fillId="0" borderId="60" xfId="0" applyFont="1" applyFill="1" applyBorder="1" applyAlignment="1">
      <alignment horizontal="center" vertical="center" wrapText="1"/>
    </xf>
    <xf numFmtId="4" fontId="14" fillId="0" borderId="19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/>
    <xf numFmtId="0" fontId="10" fillId="0" borderId="42" xfId="0" applyFont="1" applyFill="1" applyBorder="1" applyAlignment="1">
      <alignment horizontal="center" vertical="center" wrapText="1"/>
    </xf>
    <xf numFmtId="4" fontId="14" fillId="0" borderId="24" xfId="0" applyNumberFormat="1" applyFont="1" applyFill="1" applyBorder="1" applyAlignment="1">
      <alignment horizontal="center" vertical="center" wrapText="1"/>
    </xf>
    <xf numFmtId="4" fontId="9" fillId="0" borderId="24" xfId="0" applyNumberFormat="1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49" fontId="16" fillId="0" borderId="43" xfId="0" applyNumberFormat="1" applyFont="1" applyFill="1" applyBorder="1" applyAlignment="1"/>
    <xf numFmtId="4" fontId="9" fillId="0" borderId="31" xfId="0" applyNumberFormat="1" applyFont="1" applyFill="1" applyBorder="1" applyAlignment="1">
      <alignment vertical="center" wrapText="1"/>
    </xf>
    <xf numFmtId="49" fontId="4" fillId="0" borderId="11" xfId="0" applyNumberFormat="1" applyFont="1" applyFill="1" applyBorder="1" applyAlignment="1">
      <alignment horizontal="center"/>
    </xf>
    <xf numFmtId="4" fontId="4" fillId="0" borderId="11" xfId="0" applyNumberFormat="1" applyFont="1" applyFill="1" applyBorder="1" applyAlignment="1"/>
    <xf numFmtId="49" fontId="18" fillId="0" borderId="0" xfId="0" applyNumberFormat="1" applyFont="1" applyFill="1" applyBorder="1" applyAlignment="1">
      <alignment horizontal="left"/>
    </xf>
    <xf numFmtId="49" fontId="19" fillId="0" borderId="0" xfId="0" applyNumberFormat="1" applyFont="1" applyFill="1"/>
    <xf numFmtId="0" fontId="20" fillId="0" borderId="0" xfId="0" applyFont="1" applyFill="1"/>
    <xf numFmtId="3" fontId="20" fillId="0" borderId="0" xfId="0" applyNumberFormat="1" applyFont="1" applyFill="1"/>
    <xf numFmtId="49" fontId="23" fillId="0" borderId="0" xfId="0" applyNumberFormat="1" applyFont="1" applyFill="1" applyAlignment="1">
      <alignment wrapText="1"/>
    </xf>
    <xf numFmtId="49" fontId="24" fillId="0" borderId="0" xfId="0" applyNumberFormat="1" applyFont="1" applyFill="1" applyAlignment="1">
      <alignment wrapText="1"/>
    </xf>
    <xf numFmtId="0" fontId="26" fillId="0" borderId="0" xfId="4"/>
    <xf numFmtId="0" fontId="26" fillId="0" borderId="0" xfId="4" applyAlignment="1">
      <alignment horizontal="left"/>
    </xf>
    <xf numFmtId="0" fontId="1" fillId="0" borderId="0" xfId="4" applyFont="1" applyFill="1" applyAlignment="1">
      <alignment horizontal="center" vertical="center"/>
    </xf>
    <xf numFmtId="0" fontId="26" fillId="0" borderId="0" xfId="4" applyFill="1"/>
    <xf numFmtId="3" fontId="26" fillId="0" borderId="20" xfId="4" applyNumberFormat="1" applyFill="1" applyBorder="1"/>
    <xf numFmtId="0" fontId="26" fillId="0" borderId="25" xfId="4" applyFill="1" applyBorder="1"/>
    <xf numFmtId="3" fontId="26" fillId="0" borderId="25" xfId="4" applyNumberFormat="1" applyFill="1" applyBorder="1"/>
    <xf numFmtId="0" fontId="28" fillId="2" borderId="74" xfId="4" applyFont="1" applyFill="1" applyBorder="1" applyAlignment="1">
      <alignment horizontal="center"/>
    </xf>
    <xf numFmtId="0" fontId="28" fillId="2" borderId="75" xfId="4" applyFont="1" applyFill="1" applyBorder="1" applyAlignment="1">
      <alignment horizontal="left" vertical="center"/>
    </xf>
    <xf numFmtId="0" fontId="28" fillId="2" borderId="75" xfId="4" applyFont="1" applyFill="1" applyBorder="1" applyAlignment="1">
      <alignment horizontal="center" vertical="top"/>
    </xf>
    <xf numFmtId="0" fontId="29" fillId="2" borderId="75" xfId="4" applyFont="1" applyFill="1" applyBorder="1"/>
    <xf numFmtId="0" fontId="26" fillId="0" borderId="0" xfId="4" applyFill="1" applyAlignment="1">
      <alignment horizontal="center"/>
    </xf>
    <xf numFmtId="0" fontId="26" fillId="0" borderId="0" xfId="4" applyFill="1" applyAlignment="1">
      <alignment horizontal="left"/>
    </xf>
    <xf numFmtId="0" fontId="29" fillId="0" borderId="0" xfId="4" applyFont="1"/>
    <xf numFmtId="3" fontId="26" fillId="0" borderId="0" xfId="4" applyNumberFormat="1"/>
    <xf numFmtId="0" fontId="26" fillId="0" borderId="0" xfId="4" applyAlignment="1">
      <alignment horizontal="center"/>
    </xf>
    <xf numFmtId="0" fontId="10" fillId="0" borderId="77" xfId="0" applyFont="1" applyFill="1" applyBorder="1" applyAlignment="1">
      <alignment horizontal="center" vertical="center" wrapText="1"/>
    </xf>
    <xf numFmtId="3" fontId="9" fillId="0" borderId="35" xfId="0" applyNumberFormat="1" applyFont="1" applyFill="1" applyBorder="1" applyAlignment="1">
      <alignment horizontal="center" vertical="center" wrapText="1"/>
    </xf>
    <xf numFmtId="3" fontId="9" fillId="3" borderId="17" xfId="0" applyNumberFormat="1" applyFont="1" applyFill="1" applyBorder="1" applyAlignment="1">
      <alignment horizontal="center" vertical="center" wrapText="1"/>
    </xf>
    <xf numFmtId="3" fontId="9" fillId="3" borderId="25" xfId="0" applyNumberFormat="1" applyFont="1" applyFill="1" applyBorder="1" applyAlignment="1">
      <alignment horizontal="center" vertical="center" wrapText="1"/>
    </xf>
    <xf numFmtId="3" fontId="9" fillId="3" borderId="18" xfId="0" applyNumberFormat="1" applyFont="1" applyFill="1" applyBorder="1" applyAlignment="1">
      <alignment horizontal="center" vertical="center" wrapText="1"/>
    </xf>
    <xf numFmtId="3" fontId="9" fillId="3" borderId="40" xfId="0" applyNumberFormat="1" applyFont="1" applyFill="1" applyBorder="1" applyAlignment="1">
      <alignment horizontal="center" vertical="center" wrapText="1"/>
    </xf>
    <xf numFmtId="4" fontId="26" fillId="0" borderId="25" xfId="4" applyNumberFormat="1" applyFill="1" applyBorder="1" applyAlignment="1">
      <alignment horizontal="center"/>
    </xf>
    <xf numFmtId="4" fontId="26" fillId="0" borderId="25" xfId="4" applyNumberFormat="1" applyFont="1" applyFill="1" applyBorder="1" applyAlignment="1">
      <alignment horizontal="center"/>
    </xf>
    <xf numFmtId="4" fontId="26" fillId="0" borderId="18" xfId="4" applyNumberFormat="1" applyFill="1" applyBorder="1" applyAlignment="1">
      <alignment horizontal="right"/>
    </xf>
    <xf numFmtId="3" fontId="1" fillId="2" borderId="75" xfId="4" applyNumberFormat="1" applyFont="1" applyFill="1" applyBorder="1"/>
    <xf numFmtId="4" fontId="1" fillId="2" borderId="75" xfId="4" applyNumberFormat="1" applyFont="1" applyFill="1" applyBorder="1" applyAlignment="1">
      <alignment horizontal="center"/>
    </xf>
    <xf numFmtId="4" fontId="1" fillId="2" borderId="76" xfId="4" applyNumberFormat="1" applyFont="1" applyFill="1" applyBorder="1" applyAlignment="1">
      <alignment horizontal="right"/>
    </xf>
    <xf numFmtId="4" fontId="14" fillId="3" borderId="24" xfId="0" applyNumberFormat="1" applyFont="1" applyFill="1" applyBorder="1" applyAlignment="1">
      <alignment horizontal="center" vertical="center" wrapText="1"/>
    </xf>
    <xf numFmtId="4" fontId="9" fillId="3" borderId="24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71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3" fontId="9" fillId="3" borderId="41" xfId="0" applyNumberFormat="1" applyFont="1" applyFill="1" applyBorder="1" applyAlignment="1">
      <alignment horizontal="center" vertical="center" wrapText="1"/>
    </xf>
    <xf numFmtId="3" fontId="9" fillId="0" borderId="34" xfId="0" applyNumberFormat="1" applyFont="1" applyFill="1" applyBorder="1" applyAlignment="1">
      <alignment horizontal="center" vertical="center" wrapText="1"/>
    </xf>
    <xf numFmtId="4" fontId="14" fillId="3" borderId="19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26" fillId="0" borderId="20" xfId="4" applyFill="1" applyBorder="1"/>
    <xf numFmtId="4" fontId="26" fillId="0" borderId="20" xfId="4" applyNumberFormat="1" applyFill="1" applyBorder="1" applyAlignment="1">
      <alignment horizontal="center"/>
    </xf>
    <xf numFmtId="4" fontId="26" fillId="0" borderId="20" xfId="4" applyNumberFormat="1" applyFont="1" applyFill="1" applyBorder="1" applyAlignment="1">
      <alignment horizontal="center"/>
    </xf>
    <xf numFmtId="3" fontId="9" fillId="0" borderId="17" xfId="0" applyNumberFormat="1" applyFont="1" applyFill="1" applyBorder="1" applyAlignment="1">
      <alignment horizontal="center" vertical="center" wrapText="1"/>
    </xf>
    <xf numFmtId="4" fontId="12" fillId="0" borderId="43" xfId="0" applyNumberFormat="1" applyFont="1" applyFill="1" applyBorder="1" applyAlignment="1">
      <alignment horizontal="center" vertical="center" wrapText="1"/>
    </xf>
    <xf numFmtId="4" fontId="12" fillId="0" borderId="16" xfId="0" applyNumberFormat="1" applyFont="1" applyFill="1" applyBorder="1" applyAlignment="1">
      <alignment horizontal="center" vertical="center" wrapText="1"/>
    </xf>
    <xf numFmtId="4" fontId="12" fillId="3" borderId="37" xfId="0" applyNumberFormat="1" applyFont="1" applyFill="1" applyBorder="1" applyAlignment="1">
      <alignment horizontal="center" vertical="center" wrapText="1"/>
    </xf>
    <xf numFmtId="4" fontId="12" fillId="0" borderId="36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3" borderId="40" xfId="0" applyNumberFormat="1" applyFont="1" applyFill="1" applyBorder="1" applyAlignment="1">
      <alignment horizontal="center" vertical="center" wrapText="1"/>
    </xf>
    <xf numFmtId="4" fontId="12" fillId="0" borderId="24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Fill="1" applyBorder="1" applyAlignment="1">
      <alignment horizontal="center" vertical="center" wrapText="1"/>
    </xf>
    <xf numFmtId="4" fontId="12" fillId="3" borderId="45" xfId="0" applyNumberFormat="1" applyFont="1" applyFill="1" applyBorder="1" applyAlignment="1">
      <alignment horizontal="center" vertical="center" wrapText="1"/>
    </xf>
    <xf numFmtId="4" fontId="12" fillId="0" borderId="44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26" fillId="0" borderId="73" xfId="4" applyNumberFormat="1" applyFill="1" applyBorder="1"/>
    <xf numFmtId="4" fontId="26" fillId="0" borderId="80" xfId="4" applyNumberFormat="1" applyFill="1" applyBorder="1" applyAlignment="1">
      <alignment horizontal="right"/>
    </xf>
    <xf numFmtId="0" fontId="1" fillId="0" borderId="75" xfId="4" applyFont="1" applyFill="1" applyBorder="1" applyAlignment="1">
      <alignment horizontal="center" vertical="center"/>
    </xf>
    <xf numFmtId="0" fontId="1" fillId="0" borderId="33" xfId="4" applyFont="1" applyFill="1" applyBorder="1" applyAlignment="1">
      <alignment horizontal="center" vertical="center"/>
    </xf>
    <xf numFmtId="0" fontId="1" fillId="0" borderId="33" xfId="4" applyFont="1" applyFill="1" applyBorder="1" applyAlignment="1">
      <alignment horizontal="center" vertical="center" wrapText="1"/>
    </xf>
    <xf numFmtId="0" fontId="1" fillId="0" borderId="75" xfId="4" applyFont="1" applyFill="1" applyBorder="1" applyAlignment="1">
      <alignment horizontal="center" vertical="center" wrapText="1"/>
    </xf>
    <xf numFmtId="0" fontId="1" fillId="0" borderId="75" xfId="4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9" fillId="0" borderId="83" xfId="0" applyFont="1" applyFill="1" applyBorder="1" applyAlignment="1">
      <alignment vertical="center" wrapText="1"/>
    </xf>
    <xf numFmtId="0" fontId="9" fillId="0" borderId="53" xfId="0" applyFont="1" applyFill="1" applyBorder="1" applyAlignment="1">
      <alignment vertical="center" wrapText="1"/>
    </xf>
    <xf numFmtId="0" fontId="14" fillId="0" borderId="40" xfId="0" applyFont="1" applyFill="1" applyBorder="1" applyAlignment="1">
      <alignment vertical="center" wrapText="1"/>
    </xf>
    <xf numFmtId="0" fontId="9" fillId="0" borderId="40" xfId="0" applyFont="1" applyFill="1" applyBorder="1" applyAlignment="1">
      <alignment vertical="center" wrapText="1"/>
    </xf>
    <xf numFmtId="0" fontId="4" fillId="0" borderId="1" xfId="0" applyFont="1" applyFill="1" applyBorder="1" applyAlignment="1"/>
    <xf numFmtId="0" fontId="4" fillId="0" borderId="2" xfId="0" applyFont="1" applyFill="1" applyBorder="1" applyAlignment="1"/>
    <xf numFmtId="4" fontId="31" fillId="0" borderId="43" xfId="0" applyNumberFormat="1" applyFont="1" applyFill="1" applyBorder="1" applyAlignment="1">
      <alignment horizontal="center" vertical="center" wrapText="1"/>
    </xf>
    <xf numFmtId="4" fontId="31" fillId="0" borderId="31" xfId="0" applyNumberFormat="1" applyFont="1" applyFill="1" applyBorder="1" applyAlignment="1">
      <alignment horizontal="center" vertical="center" wrapText="1"/>
    </xf>
    <xf numFmtId="4" fontId="31" fillId="0" borderId="16" xfId="0" applyNumberFormat="1" applyFont="1" applyFill="1" applyBorder="1" applyAlignment="1">
      <alignment horizontal="center" vertical="center" wrapText="1"/>
    </xf>
    <xf numFmtId="4" fontId="31" fillId="0" borderId="27" xfId="0" applyNumberFormat="1" applyFont="1" applyFill="1" applyBorder="1" applyAlignment="1">
      <alignment horizontal="center" vertical="center" wrapText="1"/>
    </xf>
    <xf numFmtId="4" fontId="31" fillId="3" borderId="37" xfId="0" applyNumberFormat="1" applyFont="1" applyFill="1" applyBorder="1" applyAlignment="1">
      <alignment horizontal="center" vertical="center" wrapText="1"/>
    </xf>
    <xf numFmtId="4" fontId="31" fillId="0" borderId="36" xfId="0" applyNumberFormat="1" applyFont="1" applyFill="1" applyBorder="1" applyAlignment="1">
      <alignment horizontal="center" vertical="center" wrapText="1"/>
    </xf>
    <xf numFmtId="4" fontId="31" fillId="0" borderId="37" xfId="0" applyNumberFormat="1" applyFont="1" applyFill="1" applyBorder="1" applyAlignment="1">
      <alignment horizontal="center" vertical="center" wrapText="1"/>
    </xf>
    <xf numFmtId="4" fontId="31" fillId="3" borderId="40" xfId="0" applyNumberFormat="1" applyFont="1" applyFill="1" applyBorder="1" applyAlignment="1">
      <alignment horizontal="center" vertical="center" wrapText="1"/>
    </xf>
    <xf numFmtId="4" fontId="31" fillId="0" borderId="24" xfId="0" applyNumberFormat="1" applyFont="1" applyFill="1" applyBorder="1" applyAlignment="1">
      <alignment horizontal="center" vertical="center" wrapText="1"/>
    </xf>
    <xf numFmtId="4" fontId="31" fillId="0" borderId="40" xfId="0" applyNumberFormat="1" applyFont="1" applyFill="1" applyBorder="1" applyAlignment="1">
      <alignment horizontal="center" vertical="center" wrapText="1"/>
    </xf>
    <xf numFmtId="4" fontId="31" fillId="3" borderId="45" xfId="0" applyNumberFormat="1" applyFont="1" applyFill="1" applyBorder="1" applyAlignment="1">
      <alignment horizontal="center" vertical="center" wrapText="1"/>
    </xf>
    <xf numFmtId="4" fontId="31" fillId="0" borderId="44" xfId="0" applyNumberFormat="1" applyFont="1" applyFill="1" applyBorder="1" applyAlignment="1">
      <alignment horizontal="center" vertical="center" wrapText="1"/>
    </xf>
    <xf numFmtId="0" fontId="10" fillId="0" borderId="84" xfId="0" applyFont="1" applyFill="1" applyBorder="1" applyAlignment="1">
      <alignment horizontal="center" vertical="center" wrapText="1"/>
    </xf>
    <xf numFmtId="0" fontId="10" fillId="0" borderId="55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vertical="center" wrapText="1"/>
    </xf>
    <xf numFmtId="49" fontId="16" fillId="0" borderId="1" xfId="0" applyNumberFormat="1" applyFont="1" applyFill="1" applyBorder="1" applyAlignment="1"/>
    <xf numFmtId="3" fontId="9" fillId="0" borderId="38" xfId="0" applyNumberFormat="1" applyFont="1" applyFill="1" applyBorder="1" applyAlignment="1">
      <alignment horizontal="center" vertical="center" wrapText="1"/>
    </xf>
    <xf numFmtId="3" fontId="9" fillId="0" borderId="36" xfId="0" applyNumberFormat="1" applyFont="1" applyFill="1" applyBorder="1" applyAlignment="1">
      <alignment horizontal="center" vertical="center" wrapText="1"/>
    </xf>
    <xf numFmtId="3" fontId="9" fillId="0" borderId="86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87" xfId="0" applyNumberFormat="1" applyFont="1" applyFill="1" applyBorder="1" applyAlignment="1">
      <alignment horizontal="center" vertical="center" wrapText="1"/>
    </xf>
    <xf numFmtId="3" fontId="9" fillId="0" borderId="44" xfId="0" applyNumberFormat="1" applyFont="1" applyFill="1" applyBorder="1" applyAlignment="1">
      <alignment horizontal="center" vertical="center" wrapText="1"/>
    </xf>
    <xf numFmtId="0" fontId="10" fillId="0" borderId="81" xfId="0" applyFont="1" applyFill="1" applyBorder="1" applyAlignment="1">
      <alignment horizontal="center" vertical="center" wrapText="1"/>
    </xf>
    <xf numFmtId="0" fontId="10" fillId="0" borderId="78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4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left"/>
    </xf>
    <xf numFmtId="0" fontId="4" fillId="3" borderId="0" xfId="0" applyFont="1" applyFill="1" applyAlignment="1">
      <alignment horizontal="left"/>
    </xf>
    <xf numFmtId="3" fontId="3" fillId="3" borderId="0" xfId="0" applyNumberFormat="1" applyFont="1" applyFill="1" applyAlignment="1"/>
    <xf numFmtId="0" fontId="3" fillId="3" borderId="0" xfId="0" applyFont="1" applyFill="1" applyAlignment="1"/>
    <xf numFmtId="0" fontId="7" fillId="3" borderId="0" xfId="0" applyFont="1" applyFill="1" applyAlignment="1">
      <alignment horizontal="center"/>
    </xf>
    <xf numFmtId="14" fontId="3" fillId="0" borderId="0" xfId="0" applyNumberFormat="1" applyFont="1" applyFill="1" applyAlignment="1"/>
    <xf numFmtId="49" fontId="17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3" fontId="30" fillId="3" borderId="0" xfId="0" applyNumberFormat="1" applyFont="1" applyFill="1" applyAlignment="1"/>
    <xf numFmtId="0" fontId="30" fillId="3" borderId="0" xfId="0" applyFont="1" applyFill="1" applyAlignment="1"/>
    <xf numFmtId="0" fontId="29" fillId="0" borderId="25" xfId="4" applyFont="1" applyFill="1" applyBorder="1"/>
    <xf numFmtId="0" fontId="28" fillId="0" borderId="25" xfId="4" applyFont="1" applyFill="1" applyBorder="1" applyAlignment="1">
      <alignment horizontal="center" vertical="center"/>
    </xf>
    <xf numFmtId="4" fontId="26" fillId="0" borderId="0" xfId="4" applyNumberFormat="1"/>
    <xf numFmtId="0" fontId="32" fillId="0" borderId="41" xfId="0" applyFont="1" applyFill="1" applyBorder="1" applyAlignment="1">
      <alignment horizontal="center" vertical="center" wrapText="1"/>
    </xf>
    <xf numFmtId="0" fontId="32" fillId="0" borderId="2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5" xfId="0" applyFont="1" applyFill="1" applyBorder="1" applyAlignment="1">
      <alignment horizontal="left" vertical="center" wrapText="1"/>
    </xf>
    <xf numFmtId="3" fontId="9" fillId="0" borderId="4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left" wrapText="1"/>
    </xf>
    <xf numFmtId="0" fontId="9" fillId="0" borderId="68" xfId="0" applyFont="1" applyFill="1" applyBorder="1" applyAlignment="1">
      <alignment horizontal="left" vertical="center" wrapText="1"/>
    </xf>
    <xf numFmtId="0" fontId="9" fillId="0" borderId="69" xfId="0" applyFont="1" applyFill="1" applyBorder="1" applyAlignment="1">
      <alignment horizontal="left" vertical="center" wrapText="1"/>
    </xf>
    <xf numFmtId="3" fontId="9" fillId="0" borderId="46" xfId="0" applyNumberFormat="1" applyFont="1" applyFill="1" applyBorder="1" applyAlignment="1">
      <alignment horizontal="center" vertical="center" wrapText="1"/>
    </xf>
    <xf numFmtId="3" fontId="9" fillId="0" borderId="39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Alignment="1">
      <alignment wrapText="1"/>
    </xf>
    <xf numFmtId="0" fontId="14" fillId="0" borderId="60" xfId="0" applyFont="1" applyFill="1" applyBorder="1" applyAlignment="1">
      <alignment horizontal="left" vertical="center" wrapText="1"/>
    </xf>
    <xf numFmtId="0" fontId="14" fillId="0" borderId="42" xfId="0" applyFont="1" applyFill="1" applyBorder="1" applyAlignment="1">
      <alignment horizontal="left" vertical="center" wrapText="1"/>
    </xf>
    <xf numFmtId="0" fontId="9" fillId="0" borderId="64" xfId="0" applyFont="1" applyFill="1" applyBorder="1" applyAlignment="1">
      <alignment horizontal="left" vertical="center" wrapText="1"/>
    </xf>
    <xf numFmtId="0" fontId="9" fillId="0" borderId="47" xfId="0" applyFont="1" applyFill="1" applyBorder="1" applyAlignment="1">
      <alignment horizontal="left" vertical="center" wrapText="1"/>
    </xf>
    <xf numFmtId="0" fontId="9" fillId="0" borderId="54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14" fillId="0" borderId="60" xfId="0" applyNumberFormat="1" applyFont="1" applyFill="1" applyBorder="1" applyAlignment="1">
      <alignment horizontal="center" vertical="center" wrapText="1"/>
    </xf>
    <xf numFmtId="3" fontId="14" fillId="0" borderId="42" xfId="0" applyNumberFormat="1" applyFont="1" applyFill="1" applyBorder="1" applyAlignment="1">
      <alignment horizontal="center" vertical="center" wrapText="1"/>
    </xf>
    <xf numFmtId="3" fontId="9" fillId="0" borderId="42" xfId="0" applyNumberFormat="1" applyFont="1" applyFill="1" applyBorder="1" applyAlignment="1">
      <alignment horizontal="center" vertical="center" wrapText="1"/>
    </xf>
    <xf numFmtId="3" fontId="9" fillId="0" borderId="70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9" fillId="0" borderId="48" xfId="0" applyFont="1" applyFill="1" applyBorder="1" applyAlignment="1">
      <alignment horizontal="center" vertical="center" wrapText="1"/>
    </xf>
    <xf numFmtId="3" fontId="9" fillId="0" borderId="54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" fillId="0" borderId="38" xfId="4" applyFont="1" applyFill="1" applyBorder="1" applyAlignment="1">
      <alignment horizontal="center" vertical="center" wrapText="1"/>
    </xf>
    <xf numFmtId="0" fontId="1" fillId="0" borderId="72" xfId="4" applyFont="1" applyFill="1" applyBorder="1" applyAlignment="1">
      <alignment horizontal="center" vertical="center" wrapText="1"/>
    </xf>
    <xf numFmtId="49" fontId="25" fillId="0" borderId="94" xfId="4" applyNumberFormat="1" applyFont="1" applyFill="1" applyBorder="1" applyAlignment="1">
      <alignment horizontal="center" vertical="center"/>
    </xf>
    <xf numFmtId="49" fontId="25" fillId="0" borderId="20" xfId="4" applyNumberFormat="1" applyFont="1" applyFill="1" applyBorder="1" applyAlignment="1">
      <alignment horizontal="center" vertical="center"/>
    </xf>
    <xf numFmtId="0" fontId="28" fillId="0" borderId="94" xfId="4" applyFont="1" applyFill="1" applyBorder="1" applyAlignment="1">
      <alignment horizontal="center" vertical="center" wrapText="1"/>
    </xf>
    <xf numFmtId="0" fontId="28" fillId="0" borderId="20" xfId="4" applyFont="1" applyFill="1" applyBorder="1" applyAlignment="1">
      <alignment horizontal="center" vertical="center" wrapText="1"/>
    </xf>
    <xf numFmtId="0" fontId="27" fillId="0" borderId="0" xfId="4" applyFont="1" applyAlignment="1">
      <alignment horizontal="center"/>
    </xf>
    <xf numFmtId="0" fontId="26" fillId="0" borderId="0" xfId="4" applyBorder="1" applyAlignment="1">
      <alignment horizontal="center"/>
    </xf>
    <xf numFmtId="0" fontId="1" fillId="0" borderId="22" xfId="4" applyFont="1" applyFill="1" applyBorder="1" applyAlignment="1">
      <alignment horizontal="center" vertical="center" wrapText="1"/>
    </xf>
    <xf numFmtId="0" fontId="1" fillId="0" borderId="93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73" xfId="4" applyFont="1" applyFill="1" applyBorder="1" applyAlignment="1">
      <alignment horizontal="center" vertical="center" wrapText="1"/>
    </xf>
    <xf numFmtId="0" fontId="1" fillId="0" borderId="71" xfId="4" applyFont="1" applyFill="1" applyBorder="1" applyAlignment="1">
      <alignment horizontal="center" vertical="center"/>
    </xf>
    <xf numFmtId="0" fontId="1" fillId="0" borderId="94" xfId="4" applyFont="1" applyFill="1" applyBorder="1" applyAlignment="1">
      <alignment horizontal="center" vertical="center"/>
    </xf>
    <xf numFmtId="0" fontId="28" fillId="0" borderId="71" xfId="4" applyFont="1" applyFill="1" applyBorder="1" applyAlignment="1">
      <alignment horizontal="center" vertical="center"/>
    </xf>
    <xf numFmtId="0" fontId="28" fillId="0" borderId="94" xfId="4" applyFont="1" applyFill="1" applyBorder="1" applyAlignment="1">
      <alignment horizontal="center" vertical="center"/>
    </xf>
    <xf numFmtId="3" fontId="1" fillId="0" borderId="71" xfId="4" applyNumberFormat="1" applyFont="1" applyFill="1" applyBorder="1" applyAlignment="1">
      <alignment horizontal="center" vertical="center"/>
    </xf>
    <xf numFmtId="3" fontId="1" fillId="0" borderId="33" xfId="4" applyNumberFormat="1" applyFont="1" applyFill="1" applyBorder="1" applyAlignment="1">
      <alignment horizontal="center" vertical="center"/>
    </xf>
    <xf numFmtId="0" fontId="1" fillId="0" borderId="85" xfId="4" applyFont="1" applyFill="1" applyBorder="1" applyAlignment="1">
      <alignment horizontal="center" vertical="center" wrapText="1"/>
    </xf>
    <xf numFmtId="0" fontId="1" fillId="0" borderId="76" xfId="4" applyFont="1" applyFill="1" applyBorder="1" applyAlignment="1">
      <alignment horizontal="center" vertical="center" wrapText="1"/>
    </xf>
    <xf numFmtId="0" fontId="1" fillId="0" borderId="79" xfId="4" applyFont="1" applyFill="1" applyBorder="1" applyAlignment="1">
      <alignment horizontal="center" vertical="center"/>
    </xf>
    <xf numFmtId="0" fontId="1" fillId="0" borderId="72" xfId="4" applyFont="1" applyFill="1" applyBorder="1" applyAlignment="1">
      <alignment horizontal="center" vertical="center"/>
    </xf>
    <xf numFmtId="49" fontId="19" fillId="0" borderId="0" xfId="0" applyNumberFormat="1" applyFont="1" applyFill="1" applyAlignment="1">
      <alignment wrapText="1"/>
    </xf>
    <xf numFmtId="0" fontId="22" fillId="0" borderId="0" xfId="0" applyFont="1" applyFill="1" applyAlignment="1">
      <alignment horizontal="left" wrapText="1"/>
    </xf>
    <xf numFmtId="49" fontId="23" fillId="0" borderId="0" xfId="0" applyNumberFormat="1" applyFont="1" applyFill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left" wrapText="1"/>
    </xf>
    <xf numFmtId="0" fontId="20" fillId="0" borderId="0" xfId="0" applyNumberFormat="1" applyFont="1" applyFill="1" applyAlignment="1">
      <alignment horizontal="justify" wrapText="1"/>
    </xf>
    <xf numFmtId="0" fontId="19" fillId="0" borderId="0" xfId="0" applyFont="1" applyFill="1" applyAlignment="1">
      <alignment horizontal="justify" wrapText="1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49" fontId="18" fillId="0" borderId="6" xfId="0" applyNumberFormat="1" applyFont="1" applyFill="1" applyBorder="1" applyAlignment="1">
      <alignment horizontal="left" wrapText="1"/>
    </xf>
    <xf numFmtId="0" fontId="9" fillId="0" borderId="69" xfId="0" applyFont="1" applyFill="1" applyBorder="1" applyAlignment="1">
      <alignment horizontal="left" vertical="center" wrapText="1"/>
    </xf>
    <xf numFmtId="0" fontId="9" fillId="0" borderId="92" xfId="0" applyFont="1" applyFill="1" applyBorder="1" applyAlignment="1">
      <alignment horizontal="left" vertical="center" wrapText="1"/>
    </xf>
    <xf numFmtId="3" fontId="9" fillId="0" borderId="43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4" fontId="17" fillId="0" borderId="43" xfId="0" applyNumberFormat="1" applyFont="1" applyFill="1" applyBorder="1" applyAlignment="1">
      <alignment horizontal="center" vertical="center" wrapText="1"/>
    </xf>
    <xf numFmtId="4" fontId="17" fillId="0" borderId="15" xfId="0" applyNumberFormat="1" applyFont="1" applyFill="1" applyBorder="1" applyAlignment="1">
      <alignment horizontal="center" vertical="center" wrapText="1"/>
    </xf>
    <xf numFmtId="4" fontId="17" fillId="0" borderId="35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/>
    </xf>
    <xf numFmtId="2" fontId="11" fillId="0" borderId="27" xfId="0" applyNumberFormat="1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left" vertical="center" wrapText="1"/>
    </xf>
    <xf numFmtId="0" fontId="9" fillId="0" borderId="88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51" xfId="0" applyFont="1" applyFill="1" applyBorder="1" applyAlignment="1">
      <alignment horizontal="center" vertical="center" wrapText="1"/>
    </xf>
    <xf numFmtId="0" fontId="9" fillId="0" borderId="48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9" fillId="0" borderId="54" xfId="0" applyFont="1" applyFill="1" applyBorder="1" applyAlignment="1">
      <alignment horizontal="left" vertical="center" wrapText="1"/>
    </xf>
    <xf numFmtId="0" fontId="9" fillId="0" borderId="89" xfId="0" applyFont="1" applyFill="1" applyBorder="1" applyAlignment="1">
      <alignment horizontal="left" vertical="center" wrapText="1"/>
    </xf>
    <xf numFmtId="0" fontId="14" fillId="0" borderId="65" xfId="0" applyFont="1" applyFill="1" applyBorder="1" applyAlignment="1">
      <alignment horizontal="left" vertical="center" wrapText="1"/>
    </xf>
    <xf numFmtId="0" fontId="14" fillId="0" borderId="67" xfId="0" applyFont="1" applyFill="1" applyBorder="1" applyAlignment="1">
      <alignment horizontal="left" vertical="center" wrapText="1"/>
    </xf>
    <xf numFmtId="3" fontId="14" fillId="0" borderId="40" xfId="0" applyNumberFormat="1" applyFont="1" applyFill="1" applyBorder="1" applyAlignment="1">
      <alignment horizontal="center" vertical="center" wrapText="1"/>
    </xf>
    <xf numFmtId="3" fontId="14" fillId="0" borderId="42" xfId="0" applyNumberFormat="1" applyFont="1" applyFill="1" applyBorder="1" applyAlignment="1">
      <alignment horizontal="center" vertical="center" wrapText="1"/>
    </xf>
    <xf numFmtId="4" fontId="9" fillId="0" borderId="65" xfId="0" applyNumberFormat="1" applyFont="1" applyFill="1" applyBorder="1" applyAlignment="1">
      <alignment horizontal="center" vertical="center" wrapText="1"/>
    </xf>
    <xf numFmtId="4" fontId="9" fillId="0" borderId="66" xfId="0" applyNumberFormat="1" applyFont="1" applyFill="1" applyBorder="1" applyAlignment="1">
      <alignment horizontal="center" vertical="center" wrapText="1"/>
    </xf>
    <xf numFmtId="4" fontId="9" fillId="0" borderId="67" xfId="0" applyNumberFormat="1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left" vertical="center" wrapText="1"/>
    </xf>
    <xf numFmtId="0" fontId="14" fillId="0" borderId="64" xfId="0" applyFont="1" applyFill="1" applyBorder="1" applyAlignment="1">
      <alignment horizontal="left" vertical="center" wrapText="1"/>
    </xf>
    <xf numFmtId="4" fontId="14" fillId="0" borderId="65" xfId="0" applyNumberFormat="1" applyFont="1" applyFill="1" applyBorder="1" applyAlignment="1">
      <alignment horizontal="center" vertical="center" wrapText="1"/>
    </xf>
    <xf numFmtId="4" fontId="14" fillId="0" borderId="66" xfId="0" applyNumberFormat="1" applyFont="1" applyFill="1" applyBorder="1" applyAlignment="1">
      <alignment horizontal="center" vertical="center" wrapText="1"/>
    </xf>
    <xf numFmtId="4" fontId="14" fillId="0" borderId="67" xfId="0" applyNumberFormat="1" applyFont="1" applyFill="1" applyBorder="1" applyAlignment="1">
      <alignment horizontal="center" vertical="center" wrapText="1"/>
    </xf>
    <xf numFmtId="0" fontId="9" fillId="0" borderId="64" xfId="0" applyFont="1" applyFill="1" applyBorder="1" applyAlignment="1">
      <alignment horizontal="left" vertical="center" wrapText="1"/>
    </xf>
    <xf numFmtId="0" fontId="9" fillId="0" borderId="66" xfId="0" applyFont="1" applyFill="1" applyBorder="1" applyAlignment="1">
      <alignment horizontal="left" vertical="center" wrapText="1"/>
    </xf>
    <xf numFmtId="3" fontId="9" fillId="0" borderId="40" xfId="0" applyNumberFormat="1" applyFont="1" applyFill="1" applyBorder="1" applyAlignment="1">
      <alignment horizontal="center" vertical="center" wrapText="1"/>
    </xf>
    <xf numFmtId="3" fontId="9" fillId="0" borderId="42" xfId="0" applyNumberFormat="1" applyFont="1" applyFill="1" applyBorder="1" applyAlignment="1">
      <alignment horizontal="center" vertical="center" wrapText="1"/>
    </xf>
    <xf numFmtId="4" fontId="9" fillId="0" borderId="42" xfId="0" applyNumberFormat="1" applyFont="1" applyFill="1" applyBorder="1" applyAlignment="1">
      <alignment horizontal="center" vertical="center" wrapText="1"/>
    </xf>
    <xf numFmtId="0" fontId="9" fillId="0" borderId="91" xfId="0" applyFont="1" applyFill="1" applyBorder="1" applyAlignment="1">
      <alignment horizontal="left" vertical="center" wrapText="1"/>
    </xf>
    <xf numFmtId="3" fontId="14" fillId="0" borderId="59" xfId="0" applyNumberFormat="1" applyFont="1" applyFill="1" applyBorder="1" applyAlignment="1">
      <alignment horizontal="center" vertical="center" wrapText="1"/>
    </xf>
    <xf numFmtId="3" fontId="14" fillId="0" borderId="60" xfId="0" applyNumberFormat="1" applyFont="1" applyFill="1" applyBorder="1" applyAlignment="1">
      <alignment horizontal="center" vertical="center" wrapText="1"/>
    </xf>
    <xf numFmtId="4" fontId="9" fillId="0" borderId="56" xfId="0" applyNumberFormat="1" applyFont="1" applyFill="1" applyBorder="1" applyAlignment="1">
      <alignment horizontal="center" vertical="center" wrapText="1"/>
    </xf>
    <xf numFmtId="4" fontId="9" fillId="0" borderId="57" xfId="0" applyNumberFormat="1" applyFont="1" applyFill="1" applyBorder="1" applyAlignment="1">
      <alignment horizontal="center" vertical="center" wrapText="1"/>
    </xf>
    <xf numFmtId="4" fontId="9" fillId="0" borderId="58" xfId="0" applyNumberFormat="1" applyFont="1" applyFill="1" applyBorder="1" applyAlignment="1">
      <alignment horizontal="center" vertical="center" wrapText="1"/>
    </xf>
    <xf numFmtId="0" fontId="14" fillId="0" borderId="60" xfId="0" applyFont="1" applyFill="1" applyBorder="1" applyAlignment="1">
      <alignment horizontal="left" vertical="center" wrapText="1"/>
    </xf>
    <xf numFmtId="0" fontId="14" fillId="0" borderId="90" xfId="0" applyFont="1" applyFill="1" applyBorder="1" applyAlignment="1">
      <alignment horizontal="left" vertical="center" wrapText="1"/>
    </xf>
    <xf numFmtId="4" fontId="14" fillId="0" borderId="61" xfId="0" applyNumberFormat="1" applyFont="1" applyFill="1" applyBorder="1" applyAlignment="1">
      <alignment horizontal="center" vertical="center" wrapText="1"/>
    </xf>
    <xf numFmtId="4" fontId="14" fillId="0" borderId="62" xfId="0" applyNumberFormat="1" applyFont="1" applyFill="1" applyBorder="1" applyAlignment="1">
      <alignment horizontal="center" vertical="center" wrapText="1"/>
    </xf>
    <xf numFmtId="4" fontId="14" fillId="0" borderId="6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2" xfId="0" applyFont="1" applyFill="1" applyBorder="1" applyAlignment="1">
      <alignment horizontal="center" vertical="center" wrapText="1"/>
    </xf>
    <xf numFmtId="0" fontId="9" fillId="0" borderId="5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0" fillId="0" borderId="0" xfId="0" applyNumberFormat="1" applyFont="1" applyFill="1" applyAlignment="1">
      <alignment horizontal="left" wrapText="1"/>
    </xf>
    <xf numFmtId="0" fontId="19" fillId="0" borderId="0" xfId="0" applyFont="1" applyFill="1" applyAlignment="1">
      <alignment horizontal="left" wrapText="1"/>
    </xf>
    <xf numFmtId="49" fontId="19" fillId="0" borderId="0" xfId="0" applyNumberFormat="1" applyFont="1" applyFill="1" applyAlignment="1">
      <alignment horizontal="left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3" fontId="9" fillId="0" borderId="45" xfId="0" applyNumberFormat="1" applyFont="1" applyFill="1" applyBorder="1" applyAlignment="1">
      <alignment horizontal="center" vertical="center" wrapText="1"/>
    </xf>
    <xf numFmtId="3" fontId="9" fillId="0" borderId="70" xfId="0" applyNumberFormat="1" applyFont="1" applyFill="1" applyBorder="1" applyAlignment="1">
      <alignment horizontal="center" vertical="center" wrapText="1"/>
    </xf>
    <xf numFmtId="3" fontId="9" fillId="0" borderId="53" xfId="0" applyNumberFormat="1" applyFont="1" applyFill="1" applyBorder="1" applyAlignment="1">
      <alignment horizontal="center" vertical="center" wrapText="1"/>
    </xf>
    <xf numFmtId="3" fontId="9" fillId="0" borderId="54" xfId="0" applyNumberFormat="1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2" fontId="11" fillId="0" borderId="3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4" fontId="14" fillId="0" borderId="40" xfId="0" applyNumberFormat="1" applyFont="1" applyFill="1" applyBorder="1" applyAlignment="1">
      <alignment horizontal="center" vertical="center" wrapText="1"/>
    </xf>
    <xf numFmtId="4" fontId="14" fillId="0" borderId="42" xfId="0" applyNumberFormat="1" applyFont="1" applyFill="1" applyBorder="1" applyAlignment="1">
      <alignment horizontal="center" vertical="center" wrapText="1"/>
    </xf>
    <xf numFmtId="4" fontId="14" fillId="0" borderId="41" xfId="0" applyNumberFormat="1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3" fontId="9" fillId="0" borderId="37" xfId="0" applyNumberFormat="1" applyFont="1" applyFill="1" applyBorder="1" applyAlignment="1">
      <alignment horizontal="center" vertical="center"/>
    </xf>
    <xf numFmtId="3" fontId="14" fillId="0" borderId="40" xfId="0" applyNumberFormat="1" applyFont="1" applyFill="1" applyBorder="1" applyAlignment="1">
      <alignment horizontal="center" vertical="center"/>
    </xf>
    <xf numFmtId="3" fontId="9" fillId="0" borderId="40" xfId="0" applyNumberFormat="1" applyFont="1" applyFill="1" applyBorder="1" applyAlignment="1">
      <alignment horizontal="center" vertical="center"/>
    </xf>
    <xf numFmtId="3" fontId="9" fillId="0" borderId="46" xfId="0" applyNumberFormat="1" applyFont="1" applyFill="1" applyBorder="1" applyAlignment="1">
      <alignment horizontal="center" vertical="center"/>
    </xf>
    <xf numFmtId="0" fontId="1" fillId="0" borderId="0" xfId="4" applyFont="1"/>
    <xf numFmtId="0" fontId="35" fillId="0" borderId="0" xfId="0" applyFont="1" applyFill="1" applyAlignment="1"/>
    <xf numFmtId="0" fontId="1" fillId="0" borderId="95" xfId="4" applyFont="1" applyFill="1" applyBorder="1" applyAlignment="1">
      <alignment horizontal="left"/>
    </xf>
    <xf numFmtId="0" fontId="1" fillId="0" borderId="95" xfId="4" applyFont="1" applyFill="1" applyBorder="1" applyAlignment="1">
      <alignment horizontal="center"/>
    </xf>
    <xf numFmtId="0" fontId="28" fillId="0" borderId="95" xfId="4" applyFont="1" applyBorder="1"/>
    <xf numFmtId="49" fontId="7" fillId="0" borderId="95" xfId="0" applyNumberFormat="1" applyFont="1" applyFill="1" applyBorder="1" applyAlignment="1">
      <alignment wrapText="1"/>
    </xf>
    <xf numFmtId="0" fontId="22" fillId="0" borderId="95" xfId="0" applyFont="1" applyBorder="1" applyAlignment="1">
      <alignment wrapText="1"/>
    </xf>
    <xf numFmtId="49" fontId="23" fillId="0" borderId="95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_Пример свода" xfId="4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view="pageBreakPreview" zoomScaleNormal="100" workbookViewId="0">
      <selection activeCell="B10" sqref="B10"/>
    </sheetView>
  </sheetViews>
  <sheetFormatPr defaultRowHeight="12.75" x14ac:dyDescent="0.2"/>
  <cols>
    <col min="1" max="1" width="4.85546875" style="74" customWidth="1"/>
    <col min="2" max="2" width="18.28515625" style="60" customWidth="1"/>
    <col min="3" max="3" width="8.5703125" style="74" customWidth="1"/>
    <col min="4" max="4" width="22.42578125" style="72" customWidth="1"/>
    <col min="5" max="5" width="8" style="73" customWidth="1"/>
    <col min="6" max="7" width="3.85546875" style="59" hidden="1" customWidth="1"/>
    <col min="8" max="8" width="8" style="59" hidden="1" customWidth="1"/>
    <col min="9" max="10" width="10.85546875" style="59" customWidth="1"/>
    <col min="11" max="11" width="9.7109375" style="59" customWidth="1"/>
    <col min="12" max="12" width="10.85546875" style="59" customWidth="1"/>
    <col min="13" max="13" width="12.28515625" style="59" customWidth="1"/>
    <col min="14" max="14" width="15" style="59" customWidth="1"/>
    <col min="15" max="15" width="14.85546875" style="59" customWidth="1"/>
    <col min="16" max="16" width="15.85546875" style="59" customWidth="1"/>
    <col min="17" max="18" width="7.42578125" style="59" customWidth="1"/>
    <col min="19" max="253" width="9.140625" style="59"/>
    <col min="254" max="254" width="4.85546875" style="59" customWidth="1"/>
    <col min="255" max="255" width="18.28515625" style="59" customWidth="1"/>
    <col min="256" max="256" width="8.5703125" style="59" customWidth="1"/>
    <col min="257" max="257" width="21.85546875" style="59" customWidth="1"/>
    <col min="258" max="258" width="8" style="59" customWidth="1"/>
    <col min="259" max="261" width="0" style="59" hidden="1" customWidth="1"/>
    <col min="262" max="266" width="10.85546875" style="59" customWidth="1"/>
    <col min="267" max="267" width="7.5703125" style="59" customWidth="1"/>
    <col min="268" max="268" width="10.85546875" style="59" customWidth="1"/>
    <col min="269" max="269" width="12.28515625" style="59" customWidth="1"/>
    <col min="270" max="270" width="13.42578125" style="59" customWidth="1"/>
    <col min="271" max="271" width="13.5703125" style="59" customWidth="1"/>
    <col min="272" max="272" width="14" style="59" customWidth="1"/>
    <col min="273" max="274" width="7.42578125" style="59" customWidth="1"/>
    <col min="275" max="509" width="9.140625" style="59"/>
    <col min="510" max="510" width="4.85546875" style="59" customWidth="1"/>
    <col min="511" max="511" width="18.28515625" style="59" customWidth="1"/>
    <col min="512" max="512" width="8.5703125" style="59" customWidth="1"/>
    <col min="513" max="513" width="21.85546875" style="59" customWidth="1"/>
    <col min="514" max="514" width="8" style="59" customWidth="1"/>
    <col min="515" max="517" width="0" style="59" hidden="1" customWidth="1"/>
    <col min="518" max="522" width="10.85546875" style="59" customWidth="1"/>
    <col min="523" max="523" width="7.5703125" style="59" customWidth="1"/>
    <col min="524" max="524" width="10.85546875" style="59" customWidth="1"/>
    <col min="525" max="525" width="12.28515625" style="59" customWidth="1"/>
    <col min="526" max="526" width="13.42578125" style="59" customWidth="1"/>
    <col min="527" max="527" width="13.5703125" style="59" customWidth="1"/>
    <col min="528" max="528" width="14" style="59" customWidth="1"/>
    <col min="529" max="530" width="7.42578125" style="59" customWidth="1"/>
    <col min="531" max="765" width="9.140625" style="59"/>
    <col min="766" max="766" width="4.85546875" style="59" customWidth="1"/>
    <col min="767" max="767" width="18.28515625" style="59" customWidth="1"/>
    <col min="768" max="768" width="8.5703125" style="59" customWidth="1"/>
    <col min="769" max="769" width="21.85546875" style="59" customWidth="1"/>
    <col min="770" max="770" width="8" style="59" customWidth="1"/>
    <col min="771" max="773" width="0" style="59" hidden="1" customWidth="1"/>
    <col min="774" max="778" width="10.85546875" style="59" customWidth="1"/>
    <col min="779" max="779" width="7.5703125" style="59" customWidth="1"/>
    <col min="780" max="780" width="10.85546875" style="59" customWidth="1"/>
    <col min="781" max="781" width="12.28515625" style="59" customWidth="1"/>
    <col min="782" max="782" width="13.42578125" style="59" customWidth="1"/>
    <col min="783" max="783" width="13.5703125" style="59" customWidth="1"/>
    <col min="784" max="784" width="14" style="59" customWidth="1"/>
    <col min="785" max="786" width="7.42578125" style="59" customWidth="1"/>
    <col min="787" max="1021" width="9.140625" style="59"/>
    <col min="1022" max="1022" width="4.85546875" style="59" customWidth="1"/>
    <col min="1023" max="1023" width="18.28515625" style="59" customWidth="1"/>
    <col min="1024" max="1024" width="8.5703125" style="59" customWidth="1"/>
    <col min="1025" max="1025" width="21.85546875" style="59" customWidth="1"/>
    <col min="1026" max="1026" width="8" style="59" customWidth="1"/>
    <col min="1027" max="1029" width="0" style="59" hidden="1" customWidth="1"/>
    <col min="1030" max="1034" width="10.85546875" style="59" customWidth="1"/>
    <col min="1035" max="1035" width="7.5703125" style="59" customWidth="1"/>
    <col min="1036" max="1036" width="10.85546875" style="59" customWidth="1"/>
    <col min="1037" max="1037" width="12.28515625" style="59" customWidth="1"/>
    <col min="1038" max="1038" width="13.42578125" style="59" customWidth="1"/>
    <col min="1039" max="1039" width="13.5703125" style="59" customWidth="1"/>
    <col min="1040" max="1040" width="14" style="59" customWidth="1"/>
    <col min="1041" max="1042" width="7.42578125" style="59" customWidth="1"/>
    <col min="1043" max="1277" width="9.140625" style="59"/>
    <col min="1278" max="1278" width="4.85546875" style="59" customWidth="1"/>
    <col min="1279" max="1279" width="18.28515625" style="59" customWidth="1"/>
    <col min="1280" max="1280" width="8.5703125" style="59" customWidth="1"/>
    <col min="1281" max="1281" width="21.85546875" style="59" customWidth="1"/>
    <col min="1282" max="1282" width="8" style="59" customWidth="1"/>
    <col min="1283" max="1285" width="0" style="59" hidden="1" customWidth="1"/>
    <col min="1286" max="1290" width="10.85546875" style="59" customWidth="1"/>
    <col min="1291" max="1291" width="7.5703125" style="59" customWidth="1"/>
    <col min="1292" max="1292" width="10.85546875" style="59" customWidth="1"/>
    <col min="1293" max="1293" width="12.28515625" style="59" customWidth="1"/>
    <col min="1294" max="1294" width="13.42578125" style="59" customWidth="1"/>
    <col min="1295" max="1295" width="13.5703125" style="59" customWidth="1"/>
    <col min="1296" max="1296" width="14" style="59" customWidth="1"/>
    <col min="1297" max="1298" width="7.42578125" style="59" customWidth="1"/>
    <col min="1299" max="1533" width="9.140625" style="59"/>
    <col min="1534" max="1534" width="4.85546875" style="59" customWidth="1"/>
    <col min="1535" max="1535" width="18.28515625" style="59" customWidth="1"/>
    <col min="1536" max="1536" width="8.5703125" style="59" customWidth="1"/>
    <col min="1537" max="1537" width="21.85546875" style="59" customWidth="1"/>
    <col min="1538" max="1538" width="8" style="59" customWidth="1"/>
    <col min="1539" max="1541" width="0" style="59" hidden="1" customWidth="1"/>
    <col min="1542" max="1546" width="10.85546875" style="59" customWidth="1"/>
    <col min="1547" max="1547" width="7.5703125" style="59" customWidth="1"/>
    <col min="1548" max="1548" width="10.85546875" style="59" customWidth="1"/>
    <col min="1549" max="1549" width="12.28515625" style="59" customWidth="1"/>
    <col min="1550" max="1550" width="13.42578125" style="59" customWidth="1"/>
    <col min="1551" max="1551" width="13.5703125" style="59" customWidth="1"/>
    <col min="1552" max="1552" width="14" style="59" customWidth="1"/>
    <col min="1553" max="1554" width="7.42578125" style="59" customWidth="1"/>
    <col min="1555" max="1789" width="9.140625" style="59"/>
    <col min="1790" max="1790" width="4.85546875" style="59" customWidth="1"/>
    <col min="1791" max="1791" width="18.28515625" style="59" customWidth="1"/>
    <col min="1792" max="1792" width="8.5703125" style="59" customWidth="1"/>
    <col min="1793" max="1793" width="21.85546875" style="59" customWidth="1"/>
    <col min="1794" max="1794" width="8" style="59" customWidth="1"/>
    <col min="1795" max="1797" width="0" style="59" hidden="1" customWidth="1"/>
    <col min="1798" max="1802" width="10.85546875" style="59" customWidth="1"/>
    <col min="1803" max="1803" width="7.5703125" style="59" customWidth="1"/>
    <col min="1804" max="1804" width="10.85546875" style="59" customWidth="1"/>
    <col min="1805" max="1805" width="12.28515625" style="59" customWidth="1"/>
    <col min="1806" max="1806" width="13.42578125" style="59" customWidth="1"/>
    <col min="1807" max="1807" width="13.5703125" style="59" customWidth="1"/>
    <col min="1808" max="1808" width="14" style="59" customWidth="1"/>
    <col min="1809" max="1810" width="7.42578125" style="59" customWidth="1"/>
    <col min="1811" max="2045" width="9.140625" style="59"/>
    <col min="2046" max="2046" width="4.85546875" style="59" customWidth="1"/>
    <col min="2047" max="2047" width="18.28515625" style="59" customWidth="1"/>
    <col min="2048" max="2048" width="8.5703125" style="59" customWidth="1"/>
    <col min="2049" max="2049" width="21.85546875" style="59" customWidth="1"/>
    <col min="2050" max="2050" width="8" style="59" customWidth="1"/>
    <col min="2051" max="2053" width="0" style="59" hidden="1" customWidth="1"/>
    <col min="2054" max="2058" width="10.85546875" style="59" customWidth="1"/>
    <col min="2059" max="2059" width="7.5703125" style="59" customWidth="1"/>
    <col min="2060" max="2060" width="10.85546875" style="59" customWidth="1"/>
    <col min="2061" max="2061" width="12.28515625" style="59" customWidth="1"/>
    <col min="2062" max="2062" width="13.42578125" style="59" customWidth="1"/>
    <col min="2063" max="2063" width="13.5703125" style="59" customWidth="1"/>
    <col min="2064" max="2064" width="14" style="59" customWidth="1"/>
    <col min="2065" max="2066" width="7.42578125" style="59" customWidth="1"/>
    <col min="2067" max="2301" width="9.140625" style="59"/>
    <col min="2302" max="2302" width="4.85546875" style="59" customWidth="1"/>
    <col min="2303" max="2303" width="18.28515625" style="59" customWidth="1"/>
    <col min="2304" max="2304" width="8.5703125" style="59" customWidth="1"/>
    <col min="2305" max="2305" width="21.85546875" style="59" customWidth="1"/>
    <col min="2306" max="2306" width="8" style="59" customWidth="1"/>
    <col min="2307" max="2309" width="0" style="59" hidden="1" customWidth="1"/>
    <col min="2310" max="2314" width="10.85546875" style="59" customWidth="1"/>
    <col min="2315" max="2315" width="7.5703125" style="59" customWidth="1"/>
    <col min="2316" max="2316" width="10.85546875" style="59" customWidth="1"/>
    <col min="2317" max="2317" width="12.28515625" style="59" customWidth="1"/>
    <col min="2318" max="2318" width="13.42578125" style="59" customWidth="1"/>
    <col min="2319" max="2319" width="13.5703125" style="59" customWidth="1"/>
    <col min="2320" max="2320" width="14" style="59" customWidth="1"/>
    <col min="2321" max="2322" width="7.42578125" style="59" customWidth="1"/>
    <col min="2323" max="2557" width="9.140625" style="59"/>
    <col min="2558" max="2558" width="4.85546875" style="59" customWidth="1"/>
    <col min="2559" max="2559" width="18.28515625" style="59" customWidth="1"/>
    <col min="2560" max="2560" width="8.5703125" style="59" customWidth="1"/>
    <col min="2561" max="2561" width="21.85546875" style="59" customWidth="1"/>
    <col min="2562" max="2562" width="8" style="59" customWidth="1"/>
    <col min="2563" max="2565" width="0" style="59" hidden="1" customWidth="1"/>
    <col min="2566" max="2570" width="10.85546875" style="59" customWidth="1"/>
    <col min="2571" max="2571" width="7.5703125" style="59" customWidth="1"/>
    <col min="2572" max="2572" width="10.85546875" style="59" customWidth="1"/>
    <col min="2573" max="2573" width="12.28515625" style="59" customWidth="1"/>
    <col min="2574" max="2574" width="13.42578125" style="59" customWidth="1"/>
    <col min="2575" max="2575" width="13.5703125" style="59" customWidth="1"/>
    <col min="2576" max="2576" width="14" style="59" customWidth="1"/>
    <col min="2577" max="2578" width="7.42578125" style="59" customWidth="1"/>
    <col min="2579" max="2813" width="9.140625" style="59"/>
    <col min="2814" max="2814" width="4.85546875" style="59" customWidth="1"/>
    <col min="2815" max="2815" width="18.28515625" style="59" customWidth="1"/>
    <col min="2816" max="2816" width="8.5703125" style="59" customWidth="1"/>
    <col min="2817" max="2817" width="21.85546875" style="59" customWidth="1"/>
    <col min="2818" max="2818" width="8" style="59" customWidth="1"/>
    <col min="2819" max="2821" width="0" style="59" hidden="1" customWidth="1"/>
    <col min="2822" max="2826" width="10.85546875" style="59" customWidth="1"/>
    <col min="2827" max="2827" width="7.5703125" style="59" customWidth="1"/>
    <col min="2828" max="2828" width="10.85546875" style="59" customWidth="1"/>
    <col min="2829" max="2829" width="12.28515625" style="59" customWidth="1"/>
    <col min="2830" max="2830" width="13.42578125" style="59" customWidth="1"/>
    <col min="2831" max="2831" width="13.5703125" style="59" customWidth="1"/>
    <col min="2832" max="2832" width="14" style="59" customWidth="1"/>
    <col min="2833" max="2834" width="7.42578125" style="59" customWidth="1"/>
    <col min="2835" max="3069" width="9.140625" style="59"/>
    <col min="3070" max="3070" width="4.85546875" style="59" customWidth="1"/>
    <col min="3071" max="3071" width="18.28515625" style="59" customWidth="1"/>
    <col min="3072" max="3072" width="8.5703125" style="59" customWidth="1"/>
    <col min="3073" max="3073" width="21.85546875" style="59" customWidth="1"/>
    <col min="3074" max="3074" width="8" style="59" customWidth="1"/>
    <col min="3075" max="3077" width="0" style="59" hidden="1" customWidth="1"/>
    <col min="3078" max="3082" width="10.85546875" style="59" customWidth="1"/>
    <col min="3083" max="3083" width="7.5703125" style="59" customWidth="1"/>
    <col min="3084" max="3084" width="10.85546875" style="59" customWidth="1"/>
    <col min="3085" max="3085" width="12.28515625" style="59" customWidth="1"/>
    <col min="3086" max="3086" width="13.42578125" style="59" customWidth="1"/>
    <col min="3087" max="3087" width="13.5703125" style="59" customWidth="1"/>
    <col min="3088" max="3088" width="14" style="59" customWidth="1"/>
    <col min="3089" max="3090" width="7.42578125" style="59" customWidth="1"/>
    <col min="3091" max="3325" width="9.140625" style="59"/>
    <col min="3326" max="3326" width="4.85546875" style="59" customWidth="1"/>
    <col min="3327" max="3327" width="18.28515625" style="59" customWidth="1"/>
    <col min="3328" max="3328" width="8.5703125" style="59" customWidth="1"/>
    <col min="3329" max="3329" width="21.85546875" style="59" customWidth="1"/>
    <col min="3330" max="3330" width="8" style="59" customWidth="1"/>
    <col min="3331" max="3333" width="0" style="59" hidden="1" customWidth="1"/>
    <col min="3334" max="3338" width="10.85546875" style="59" customWidth="1"/>
    <col min="3339" max="3339" width="7.5703125" style="59" customWidth="1"/>
    <col min="3340" max="3340" width="10.85546875" style="59" customWidth="1"/>
    <col min="3341" max="3341" width="12.28515625" style="59" customWidth="1"/>
    <col min="3342" max="3342" width="13.42578125" style="59" customWidth="1"/>
    <col min="3343" max="3343" width="13.5703125" style="59" customWidth="1"/>
    <col min="3344" max="3344" width="14" style="59" customWidth="1"/>
    <col min="3345" max="3346" width="7.42578125" style="59" customWidth="1"/>
    <col min="3347" max="3581" width="9.140625" style="59"/>
    <col min="3582" max="3582" width="4.85546875" style="59" customWidth="1"/>
    <col min="3583" max="3583" width="18.28515625" style="59" customWidth="1"/>
    <col min="3584" max="3584" width="8.5703125" style="59" customWidth="1"/>
    <col min="3585" max="3585" width="21.85546875" style="59" customWidth="1"/>
    <col min="3586" max="3586" width="8" style="59" customWidth="1"/>
    <col min="3587" max="3589" width="0" style="59" hidden="1" customWidth="1"/>
    <col min="3590" max="3594" width="10.85546875" style="59" customWidth="1"/>
    <col min="3595" max="3595" width="7.5703125" style="59" customWidth="1"/>
    <col min="3596" max="3596" width="10.85546875" style="59" customWidth="1"/>
    <col min="3597" max="3597" width="12.28515625" style="59" customWidth="1"/>
    <col min="3598" max="3598" width="13.42578125" style="59" customWidth="1"/>
    <col min="3599" max="3599" width="13.5703125" style="59" customWidth="1"/>
    <col min="3600" max="3600" width="14" style="59" customWidth="1"/>
    <col min="3601" max="3602" width="7.42578125" style="59" customWidth="1"/>
    <col min="3603" max="3837" width="9.140625" style="59"/>
    <col min="3838" max="3838" width="4.85546875" style="59" customWidth="1"/>
    <col min="3839" max="3839" width="18.28515625" style="59" customWidth="1"/>
    <col min="3840" max="3840" width="8.5703125" style="59" customWidth="1"/>
    <col min="3841" max="3841" width="21.85546875" style="59" customWidth="1"/>
    <col min="3842" max="3842" width="8" style="59" customWidth="1"/>
    <col min="3843" max="3845" width="0" style="59" hidden="1" customWidth="1"/>
    <col min="3846" max="3850" width="10.85546875" style="59" customWidth="1"/>
    <col min="3851" max="3851" width="7.5703125" style="59" customWidth="1"/>
    <col min="3852" max="3852" width="10.85546875" style="59" customWidth="1"/>
    <col min="3853" max="3853" width="12.28515625" style="59" customWidth="1"/>
    <col min="3854" max="3854" width="13.42578125" style="59" customWidth="1"/>
    <col min="3855" max="3855" width="13.5703125" style="59" customWidth="1"/>
    <col min="3856" max="3856" width="14" style="59" customWidth="1"/>
    <col min="3857" max="3858" width="7.42578125" style="59" customWidth="1"/>
    <col min="3859" max="4093" width="9.140625" style="59"/>
    <col min="4094" max="4094" width="4.85546875" style="59" customWidth="1"/>
    <col min="4095" max="4095" width="18.28515625" style="59" customWidth="1"/>
    <col min="4096" max="4096" width="8.5703125" style="59" customWidth="1"/>
    <col min="4097" max="4097" width="21.85546875" style="59" customWidth="1"/>
    <col min="4098" max="4098" width="8" style="59" customWidth="1"/>
    <col min="4099" max="4101" width="0" style="59" hidden="1" customWidth="1"/>
    <col min="4102" max="4106" width="10.85546875" style="59" customWidth="1"/>
    <col min="4107" max="4107" width="7.5703125" style="59" customWidth="1"/>
    <col min="4108" max="4108" width="10.85546875" style="59" customWidth="1"/>
    <col min="4109" max="4109" width="12.28515625" style="59" customWidth="1"/>
    <col min="4110" max="4110" width="13.42578125" style="59" customWidth="1"/>
    <col min="4111" max="4111" width="13.5703125" style="59" customWidth="1"/>
    <col min="4112" max="4112" width="14" style="59" customWidth="1"/>
    <col min="4113" max="4114" width="7.42578125" style="59" customWidth="1"/>
    <col min="4115" max="4349" width="9.140625" style="59"/>
    <col min="4350" max="4350" width="4.85546875" style="59" customWidth="1"/>
    <col min="4351" max="4351" width="18.28515625" style="59" customWidth="1"/>
    <col min="4352" max="4352" width="8.5703125" style="59" customWidth="1"/>
    <col min="4353" max="4353" width="21.85546875" style="59" customWidth="1"/>
    <col min="4354" max="4354" width="8" style="59" customWidth="1"/>
    <col min="4355" max="4357" width="0" style="59" hidden="1" customWidth="1"/>
    <col min="4358" max="4362" width="10.85546875" style="59" customWidth="1"/>
    <col min="4363" max="4363" width="7.5703125" style="59" customWidth="1"/>
    <col min="4364" max="4364" width="10.85546875" style="59" customWidth="1"/>
    <col min="4365" max="4365" width="12.28515625" style="59" customWidth="1"/>
    <col min="4366" max="4366" width="13.42578125" style="59" customWidth="1"/>
    <col min="4367" max="4367" width="13.5703125" style="59" customWidth="1"/>
    <col min="4368" max="4368" width="14" style="59" customWidth="1"/>
    <col min="4369" max="4370" width="7.42578125" style="59" customWidth="1"/>
    <col min="4371" max="4605" width="9.140625" style="59"/>
    <col min="4606" max="4606" width="4.85546875" style="59" customWidth="1"/>
    <col min="4607" max="4607" width="18.28515625" style="59" customWidth="1"/>
    <col min="4608" max="4608" width="8.5703125" style="59" customWidth="1"/>
    <col min="4609" max="4609" width="21.85546875" style="59" customWidth="1"/>
    <col min="4610" max="4610" width="8" style="59" customWidth="1"/>
    <col min="4611" max="4613" width="0" style="59" hidden="1" customWidth="1"/>
    <col min="4614" max="4618" width="10.85546875" style="59" customWidth="1"/>
    <col min="4619" max="4619" width="7.5703125" style="59" customWidth="1"/>
    <col min="4620" max="4620" width="10.85546875" style="59" customWidth="1"/>
    <col min="4621" max="4621" width="12.28515625" style="59" customWidth="1"/>
    <col min="4622" max="4622" width="13.42578125" style="59" customWidth="1"/>
    <col min="4623" max="4623" width="13.5703125" style="59" customWidth="1"/>
    <col min="4624" max="4624" width="14" style="59" customWidth="1"/>
    <col min="4625" max="4626" width="7.42578125" style="59" customWidth="1"/>
    <col min="4627" max="4861" width="9.140625" style="59"/>
    <col min="4862" max="4862" width="4.85546875" style="59" customWidth="1"/>
    <col min="4863" max="4863" width="18.28515625" style="59" customWidth="1"/>
    <col min="4864" max="4864" width="8.5703125" style="59" customWidth="1"/>
    <col min="4865" max="4865" width="21.85546875" style="59" customWidth="1"/>
    <col min="4866" max="4866" width="8" style="59" customWidth="1"/>
    <col min="4867" max="4869" width="0" style="59" hidden="1" customWidth="1"/>
    <col min="4870" max="4874" width="10.85546875" style="59" customWidth="1"/>
    <col min="4875" max="4875" width="7.5703125" style="59" customWidth="1"/>
    <col min="4876" max="4876" width="10.85546875" style="59" customWidth="1"/>
    <col min="4877" max="4877" width="12.28515625" style="59" customWidth="1"/>
    <col min="4878" max="4878" width="13.42578125" style="59" customWidth="1"/>
    <col min="4879" max="4879" width="13.5703125" style="59" customWidth="1"/>
    <col min="4880" max="4880" width="14" style="59" customWidth="1"/>
    <col min="4881" max="4882" width="7.42578125" style="59" customWidth="1"/>
    <col min="4883" max="5117" width="9.140625" style="59"/>
    <col min="5118" max="5118" width="4.85546875" style="59" customWidth="1"/>
    <col min="5119" max="5119" width="18.28515625" style="59" customWidth="1"/>
    <col min="5120" max="5120" width="8.5703125" style="59" customWidth="1"/>
    <col min="5121" max="5121" width="21.85546875" style="59" customWidth="1"/>
    <col min="5122" max="5122" width="8" style="59" customWidth="1"/>
    <col min="5123" max="5125" width="0" style="59" hidden="1" customWidth="1"/>
    <col min="5126" max="5130" width="10.85546875" style="59" customWidth="1"/>
    <col min="5131" max="5131" width="7.5703125" style="59" customWidth="1"/>
    <col min="5132" max="5132" width="10.85546875" style="59" customWidth="1"/>
    <col min="5133" max="5133" width="12.28515625" style="59" customWidth="1"/>
    <col min="5134" max="5134" width="13.42578125" style="59" customWidth="1"/>
    <col min="5135" max="5135" width="13.5703125" style="59" customWidth="1"/>
    <col min="5136" max="5136" width="14" style="59" customWidth="1"/>
    <col min="5137" max="5138" width="7.42578125" style="59" customWidth="1"/>
    <col min="5139" max="5373" width="9.140625" style="59"/>
    <col min="5374" max="5374" width="4.85546875" style="59" customWidth="1"/>
    <col min="5375" max="5375" width="18.28515625" style="59" customWidth="1"/>
    <col min="5376" max="5376" width="8.5703125" style="59" customWidth="1"/>
    <col min="5377" max="5377" width="21.85546875" style="59" customWidth="1"/>
    <col min="5378" max="5378" width="8" style="59" customWidth="1"/>
    <col min="5379" max="5381" width="0" style="59" hidden="1" customWidth="1"/>
    <col min="5382" max="5386" width="10.85546875" style="59" customWidth="1"/>
    <col min="5387" max="5387" width="7.5703125" style="59" customWidth="1"/>
    <col min="5388" max="5388" width="10.85546875" style="59" customWidth="1"/>
    <col min="5389" max="5389" width="12.28515625" style="59" customWidth="1"/>
    <col min="5390" max="5390" width="13.42578125" style="59" customWidth="1"/>
    <col min="5391" max="5391" width="13.5703125" style="59" customWidth="1"/>
    <col min="5392" max="5392" width="14" style="59" customWidth="1"/>
    <col min="5393" max="5394" width="7.42578125" style="59" customWidth="1"/>
    <col min="5395" max="5629" width="9.140625" style="59"/>
    <col min="5630" max="5630" width="4.85546875" style="59" customWidth="1"/>
    <col min="5631" max="5631" width="18.28515625" style="59" customWidth="1"/>
    <col min="5632" max="5632" width="8.5703125" style="59" customWidth="1"/>
    <col min="5633" max="5633" width="21.85546875" style="59" customWidth="1"/>
    <col min="5634" max="5634" width="8" style="59" customWidth="1"/>
    <col min="5635" max="5637" width="0" style="59" hidden="1" customWidth="1"/>
    <col min="5638" max="5642" width="10.85546875" style="59" customWidth="1"/>
    <col min="5643" max="5643" width="7.5703125" style="59" customWidth="1"/>
    <col min="5644" max="5644" width="10.85546875" style="59" customWidth="1"/>
    <col min="5645" max="5645" width="12.28515625" style="59" customWidth="1"/>
    <col min="5646" max="5646" width="13.42578125" style="59" customWidth="1"/>
    <col min="5647" max="5647" width="13.5703125" style="59" customWidth="1"/>
    <col min="5648" max="5648" width="14" style="59" customWidth="1"/>
    <col min="5649" max="5650" width="7.42578125" style="59" customWidth="1"/>
    <col min="5651" max="5885" width="9.140625" style="59"/>
    <col min="5886" max="5886" width="4.85546875" style="59" customWidth="1"/>
    <col min="5887" max="5887" width="18.28515625" style="59" customWidth="1"/>
    <col min="5888" max="5888" width="8.5703125" style="59" customWidth="1"/>
    <col min="5889" max="5889" width="21.85546875" style="59" customWidth="1"/>
    <col min="5890" max="5890" width="8" style="59" customWidth="1"/>
    <col min="5891" max="5893" width="0" style="59" hidden="1" customWidth="1"/>
    <col min="5894" max="5898" width="10.85546875" style="59" customWidth="1"/>
    <col min="5899" max="5899" width="7.5703125" style="59" customWidth="1"/>
    <col min="5900" max="5900" width="10.85546875" style="59" customWidth="1"/>
    <col min="5901" max="5901" width="12.28515625" style="59" customWidth="1"/>
    <col min="5902" max="5902" width="13.42578125" style="59" customWidth="1"/>
    <col min="5903" max="5903" width="13.5703125" style="59" customWidth="1"/>
    <col min="5904" max="5904" width="14" style="59" customWidth="1"/>
    <col min="5905" max="5906" width="7.42578125" style="59" customWidth="1"/>
    <col min="5907" max="6141" width="9.140625" style="59"/>
    <col min="6142" max="6142" width="4.85546875" style="59" customWidth="1"/>
    <col min="6143" max="6143" width="18.28515625" style="59" customWidth="1"/>
    <col min="6144" max="6144" width="8.5703125" style="59" customWidth="1"/>
    <col min="6145" max="6145" width="21.85546875" style="59" customWidth="1"/>
    <col min="6146" max="6146" width="8" style="59" customWidth="1"/>
    <col min="6147" max="6149" width="0" style="59" hidden="1" customWidth="1"/>
    <col min="6150" max="6154" width="10.85546875" style="59" customWidth="1"/>
    <col min="6155" max="6155" width="7.5703125" style="59" customWidth="1"/>
    <col min="6156" max="6156" width="10.85546875" style="59" customWidth="1"/>
    <col min="6157" max="6157" width="12.28515625" style="59" customWidth="1"/>
    <col min="6158" max="6158" width="13.42578125" style="59" customWidth="1"/>
    <col min="6159" max="6159" width="13.5703125" style="59" customWidth="1"/>
    <col min="6160" max="6160" width="14" style="59" customWidth="1"/>
    <col min="6161" max="6162" width="7.42578125" style="59" customWidth="1"/>
    <col min="6163" max="6397" width="9.140625" style="59"/>
    <col min="6398" max="6398" width="4.85546875" style="59" customWidth="1"/>
    <col min="6399" max="6399" width="18.28515625" style="59" customWidth="1"/>
    <col min="6400" max="6400" width="8.5703125" style="59" customWidth="1"/>
    <col min="6401" max="6401" width="21.85546875" style="59" customWidth="1"/>
    <col min="6402" max="6402" width="8" style="59" customWidth="1"/>
    <col min="6403" max="6405" width="0" style="59" hidden="1" customWidth="1"/>
    <col min="6406" max="6410" width="10.85546875" style="59" customWidth="1"/>
    <col min="6411" max="6411" width="7.5703125" style="59" customWidth="1"/>
    <col min="6412" max="6412" width="10.85546875" style="59" customWidth="1"/>
    <col min="6413" max="6413" width="12.28515625" style="59" customWidth="1"/>
    <col min="6414" max="6414" width="13.42578125" style="59" customWidth="1"/>
    <col min="6415" max="6415" width="13.5703125" style="59" customWidth="1"/>
    <col min="6416" max="6416" width="14" style="59" customWidth="1"/>
    <col min="6417" max="6418" width="7.42578125" style="59" customWidth="1"/>
    <col min="6419" max="6653" width="9.140625" style="59"/>
    <col min="6654" max="6654" width="4.85546875" style="59" customWidth="1"/>
    <col min="6655" max="6655" width="18.28515625" style="59" customWidth="1"/>
    <col min="6656" max="6656" width="8.5703125" style="59" customWidth="1"/>
    <col min="6657" max="6657" width="21.85546875" style="59" customWidth="1"/>
    <col min="6658" max="6658" width="8" style="59" customWidth="1"/>
    <col min="6659" max="6661" width="0" style="59" hidden="1" customWidth="1"/>
    <col min="6662" max="6666" width="10.85546875" style="59" customWidth="1"/>
    <col min="6667" max="6667" width="7.5703125" style="59" customWidth="1"/>
    <col min="6668" max="6668" width="10.85546875" style="59" customWidth="1"/>
    <col min="6669" max="6669" width="12.28515625" style="59" customWidth="1"/>
    <col min="6670" max="6670" width="13.42578125" style="59" customWidth="1"/>
    <col min="6671" max="6671" width="13.5703125" style="59" customWidth="1"/>
    <col min="6672" max="6672" width="14" style="59" customWidth="1"/>
    <col min="6673" max="6674" width="7.42578125" style="59" customWidth="1"/>
    <col min="6675" max="6909" width="9.140625" style="59"/>
    <col min="6910" max="6910" width="4.85546875" style="59" customWidth="1"/>
    <col min="6911" max="6911" width="18.28515625" style="59" customWidth="1"/>
    <col min="6912" max="6912" width="8.5703125" style="59" customWidth="1"/>
    <col min="6913" max="6913" width="21.85546875" style="59" customWidth="1"/>
    <col min="6914" max="6914" width="8" style="59" customWidth="1"/>
    <col min="6915" max="6917" width="0" style="59" hidden="1" customWidth="1"/>
    <col min="6918" max="6922" width="10.85546875" style="59" customWidth="1"/>
    <col min="6923" max="6923" width="7.5703125" style="59" customWidth="1"/>
    <col min="6924" max="6924" width="10.85546875" style="59" customWidth="1"/>
    <col min="6925" max="6925" width="12.28515625" style="59" customWidth="1"/>
    <col min="6926" max="6926" width="13.42578125" style="59" customWidth="1"/>
    <col min="6927" max="6927" width="13.5703125" style="59" customWidth="1"/>
    <col min="6928" max="6928" width="14" style="59" customWidth="1"/>
    <col min="6929" max="6930" width="7.42578125" style="59" customWidth="1"/>
    <col min="6931" max="7165" width="9.140625" style="59"/>
    <col min="7166" max="7166" width="4.85546875" style="59" customWidth="1"/>
    <col min="7167" max="7167" width="18.28515625" style="59" customWidth="1"/>
    <col min="7168" max="7168" width="8.5703125" style="59" customWidth="1"/>
    <col min="7169" max="7169" width="21.85546875" style="59" customWidth="1"/>
    <col min="7170" max="7170" width="8" style="59" customWidth="1"/>
    <col min="7171" max="7173" width="0" style="59" hidden="1" customWidth="1"/>
    <col min="7174" max="7178" width="10.85546875" style="59" customWidth="1"/>
    <col min="7179" max="7179" width="7.5703125" style="59" customWidth="1"/>
    <col min="7180" max="7180" width="10.85546875" style="59" customWidth="1"/>
    <col min="7181" max="7181" width="12.28515625" style="59" customWidth="1"/>
    <col min="7182" max="7182" width="13.42578125" style="59" customWidth="1"/>
    <col min="7183" max="7183" width="13.5703125" style="59" customWidth="1"/>
    <col min="7184" max="7184" width="14" style="59" customWidth="1"/>
    <col min="7185" max="7186" width="7.42578125" style="59" customWidth="1"/>
    <col min="7187" max="7421" width="9.140625" style="59"/>
    <col min="7422" max="7422" width="4.85546875" style="59" customWidth="1"/>
    <col min="7423" max="7423" width="18.28515625" style="59" customWidth="1"/>
    <col min="7424" max="7424" width="8.5703125" style="59" customWidth="1"/>
    <col min="7425" max="7425" width="21.85546875" style="59" customWidth="1"/>
    <col min="7426" max="7426" width="8" style="59" customWidth="1"/>
    <col min="7427" max="7429" width="0" style="59" hidden="1" customWidth="1"/>
    <col min="7430" max="7434" width="10.85546875" style="59" customWidth="1"/>
    <col min="7435" max="7435" width="7.5703125" style="59" customWidth="1"/>
    <col min="7436" max="7436" width="10.85546875" style="59" customWidth="1"/>
    <col min="7437" max="7437" width="12.28515625" style="59" customWidth="1"/>
    <col min="7438" max="7438" width="13.42578125" style="59" customWidth="1"/>
    <col min="7439" max="7439" width="13.5703125" style="59" customWidth="1"/>
    <col min="7440" max="7440" width="14" style="59" customWidth="1"/>
    <col min="7441" max="7442" width="7.42578125" style="59" customWidth="1"/>
    <col min="7443" max="7677" width="9.140625" style="59"/>
    <col min="7678" max="7678" width="4.85546875" style="59" customWidth="1"/>
    <col min="7679" max="7679" width="18.28515625" style="59" customWidth="1"/>
    <col min="7680" max="7680" width="8.5703125" style="59" customWidth="1"/>
    <col min="7681" max="7681" width="21.85546875" style="59" customWidth="1"/>
    <col min="7682" max="7682" width="8" style="59" customWidth="1"/>
    <col min="7683" max="7685" width="0" style="59" hidden="1" customWidth="1"/>
    <col min="7686" max="7690" width="10.85546875" style="59" customWidth="1"/>
    <col min="7691" max="7691" width="7.5703125" style="59" customWidth="1"/>
    <col min="7692" max="7692" width="10.85546875" style="59" customWidth="1"/>
    <col min="7693" max="7693" width="12.28515625" style="59" customWidth="1"/>
    <col min="7694" max="7694" width="13.42578125" style="59" customWidth="1"/>
    <col min="7695" max="7695" width="13.5703125" style="59" customWidth="1"/>
    <col min="7696" max="7696" width="14" style="59" customWidth="1"/>
    <col min="7697" max="7698" width="7.42578125" style="59" customWidth="1"/>
    <col min="7699" max="7933" width="9.140625" style="59"/>
    <col min="7934" max="7934" width="4.85546875" style="59" customWidth="1"/>
    <col min="7935" max="7935" width="18.28515625" style="59" customWidth="1"/>
    <col min="7936" max="7936" width="8.5703125" style="59" customWidth="1"/>
    <col min="7937" max="7937" width="21.85546875" style="59" customWidth="1"/>
    <col min="7938" max="7938" width="8" style="59" customWidth="1"/>
    <col min="7939" max="7941" width="0" style="59" hidden="1" customWidth="1"/>
    <col min="7942" max="7946" width="10.85546875" style="59" customWidth="1"/>
    <col min="7947" max="7947" width="7.5703125" style="59" customWidth="1"/>
    <col min="7948" max="7948" width="10.85546875" style="59" customWidth="1"/>
    <col min="7949" max="7949" width="12.28515625" style="59" customWidth="1"/>
    <col min="7950" max="7950" width="13.42578125" style="59" customWidth="1"/>
    <col min="7951" max="7951" width="13.5703125" style="59" customWidth="1"/>
    <col min="7952" max="7952" width="14" style="59" customWidth="1"/>
    <col min="7953" max="7954" width="7.42578125" style="59" customWidth="1"/>
    <col min="7955" max="8189" width="9.140625" style="59"/>
    <col min="8190" max="8190" width="4.85546875" style="59" customWidth="1"/>
    <col min="8191" max="8191" width="18.28515625" style="59" customWidth="1"/>
    <col min="8192" max="8192" width="8.5703125" style="59" customWidth="1"/>
    <col min="8193" max="8193" width="21.85546875" style="59" customWidth="1"/>
    <col min="8194" max="8194" width="8" style="59" customWidth="1"/>
    <col min="8195" max="8197" width="0" style="59" hidden="1" customWidth="1"/>
    <col min="8198" max="8202" width="10.85546875" style="59" customWidth="1"/>
    <col min="8203" max="8203" width="7.5703125" style="59" customWidth="1"/>
    <col min="8204" max="8204" width="10.85546875" style="59" customWidth="1"/>
    <col min="8205" max="8205" width="12.28515625" style="59" customWidth="1"/>
    <col min="8206" max="8206" width="13.42578125" style="59" customWidth="1"/>
    <col min="8207" max="8207" width="13.5703125" style="59" customWidth="1"/>
    <col min="8208" max="8208" width="14" style="59" customWidth="1"/>
    <col min="8209" max="8210" width="7.42578125" style="59" customWidth="1"/>
    <col min="8211" max="8445" width="9.140625" style="59"/>
    <col min="8446" max="8446" width="4.85546875" style="59" customWidth="1"/>
    <col min="8447" max="8447" width="18.28515625" style="59" customWidth="1"/>
    <col min="8448" max="8448" width="8.5703125" style="59" customWidth="1"/>
    <col min="8449" max="8449" width="21.85546875" style="59" customWidth="1"/>
    <col min="8450" max="8450" width="8" style="59" customWidth="1"/>
    <col min="8451" max="8453" width="0" style="59" hidden="1" customWidth="1"/>
    <col min="8454" max="8458" width="10.85546875" style="59" customWidth="1"/>
    <col min="8459" max="8459" width="7.5703125" style="59" customWidth="1"/>
    <col min="8460" max="8460" width="10.85546875" style="59" customWidth="1"/>
    <col min="8461" max="8461" width="12.28515625" style="59" customWidth="1"/>
    <col min="8462" max="8462" width="13.42578125" style="59" customWidth="1"/>
    <col min="8463" max="8463" width="13.5703125" style="59" customWidth="1"/>
    <col min="8464" max="8464" width="14" style="59" customWidth="1"/>
    <col min="8465" max="8466" width="7.42578125" style="59" customWidth="1"/>
    <col min="8467" max="8701" width="9.140625" style="59"/>
    <col min="8702" max="8702" width="4.85546875" style="59" customWidth="1"/>
    <col min="8703" max="8703" width="18.28515625" style="59" customWidth="1"/>
    <col min="8704" max="8704" width="8.5703125" style="59" customWidth="1"/>
    <col min="8705" max="8705" width="21.85546875" style="59" customWidth="1"/>
    <col min="8706" max="8706" width="8" style="59" customWidth="1"/>
    <col min="8707" max="8709" width="0" style="59" hidden="1" customWidth="1"/>
    <col min="8710" max="8714" width="10.85546875" style="59" customWidth="1"/>
    <col min="8715" max="8715" width="7.5703125" style="59" customWidth="1"/>
    <col min="8716" max="8716" width="10.85546875" style="59" customWidth="1"/>
    <col min="8717" max="8717" width="12.28515625" style="59" customWidth="1"/>
    <col min="8718" max="8718" width="13.42578125" style="59" customWidth="1"/>
    <col min="8719" max="8719" width="13.5703125" style="59" customWidth="1"/>
    <col min="8720" max="8720" width="14" style="59" customWidth="1"/>
    <col min="8721" max="8722" width="7.42578125" style="59" customWidth="1"/>
    <col min="8723" max="8957" width="9.140625" style="59"/>
    <col min="8958" max="8958" width="4.85546875" style="59" customWidth="1"/>
    <col min="8959" max="8959" width="18.28515625" style="59" customWidth="1"/>
    <col min="8960" max="8960" width="8.5703125" style="59" customWidth="1"/>
    <col min="8961" max="8961" width="21.85546875" style="59" customWidth="1"/>
    <col min="8962" max="8962" width="8" style="59" customWidth="1"/>
    <col min="8963" max="8965" width="0" style="59" hidden="1" customWidth="1"/>
    <col min="8966" max="8970" width="10.85546875" style="59" customWidth="1"/>
    <col min="8971" max="8971" width="7.5703125" style="59" customWidth="1"/>
    <col min="8972" max="8972" width="10.85546875" style="59" customWidth="1"/>
    <col min="8973" max="8973" width="12.28515625" style="59" customWidth="1"/>
    <col min="8974" max="8974" width="13.42578125" style="59" customWidth="1"/>
    <col min="8975" max="8975" width="13.5703125" style="59" customWidth="1"/>
    <col min="8976" max="8976" width="14" style="59" customWidth="1"/>
    <col min="8977" max="8978" width="7.42578125" style="59" customWidth="1"/>
    <col min="8979" max="9213" width="9.140625" style="59"/>
    <col min="9214" max="9214" width="4.85546875" style="59" customWidth="1"/>
    <col min="9215" max="9215" width="18.28515625" style="59" customWidth="1"/>
    <col min="9216" max="9216" width="8.5703125" style="59" customWidth="1"/>
    <col min="9217" max="9217" width="21.85546875" style="59" customWidth="1"/>
    <col min="9218" max="9218" width="8" style="59" customWidth="1"/>
    <col min="9219" max="9221" width="0" style="59" hidden="1" customWidth="1"/>
    <col min="9222" max="9226" width="10.85546875" style="59" customWidth="1"/>
    <col min="9227" max="9227" width="7.5703125" style="59" customWidth="1"/>
    <col min="9228" max="9228" width="10.85546875" style="59" customWidth="1"/>
    <col min="9229" max="9229" width="12.28515625" style="59" customWidth="1"/>
    <col min="9230" max="9230" width="13.42578125" style="59" customWidth="1"/>
    <col min="9231" max="9231" width="13.5703125" style="59" customWidth="1"/>
    <col min="9232" max="9232" width="14" style="59" customWidth="1"/>
    <col min="9233" max="9234" width="7.42578125" style="59" customWidth="1"/>
    <col min="9235" max="9469" width="9.140625" style="59"/>
    <col min="9470" max="9470" width="4.85546875" style="59" customWidth="1"/>
    <col min="9471" max="9471" width="18.28515625" style="59" customWidth="1"/>
    <col min="9472" max="9472" width="8.5703125" style="59" customWidth="1"/>
    <col min="9473" max="9473" width="21.85546875" style="59" customWidth="1"/>
    <col min="9474" max="9474" width="8" style="59" customWidth="1"/>
    <col min="9475" max="9477" width="0" style="59" hidden="1" customWidth="1"/>
    <col min="9478" max="9482" width="10.85546875" style="59" customWidth="1"/>
    <col min="9483" max="9483" width="7.5703125" style="59" customWidth="1"/>
    <col min="9484" max="9484" width="10.85546875" style="59" customWidth="1"/>
    <col min="9485" max="9485" width="12.28515625" style="59" customWidth="1"/>
    <col min="9486" max="9486" width="13.42578125" style="59" customWidth="1"/>
    <col min="9487" max="9487" width="13.5703125" style="59" customWidth="1"/>
    <col min="9488" max="9488" width="14" style="59" customWidth="1"/>
    <col min="9489" max="9490" width="7.42578125" style="59" customWidth="1"/>
    <col min="9491" max="9725" width="9.140625" style="59"/>
    <col min="9726" max="9726" width="4.85546875" style="59" customWidth="1"/>
    <col min="9727" max="9727" width="18.28515625" style="59" customWidth="1"/>
    <col min="9728" max="9728" width="8.5703125" style="59" customWidth="1"/>
    <col min="9729" max="9729" width="21.85546875" style="59" customWidth="1"/>
    <col min="9730" max="9730" width="8" style="59" customWidth="1"/>
    <col min="9731" max="9733" width="0" style="59" hidden="1" customWidth="1"/>
    <col min="9734" max="9738" width="10.85546875" style="59" customWidth="1"/>
    <col min="9739" max="9739" width="7.5703125" style="59" customWidth="1"/>
    <col min="9740" max="9740" width="10.85546875" style="59" customWidth="1"/>
    <col min="9741" max="9741" width="12.28515625" style="59" customWidth="1"/>
    <col min="9742" max="9742" width="13.42578125" style="59" customWidth="1"/>
    <col min="9743" max="9743" width="13.5703125" style="59" customWidth="1"/>
    <col min="9744" max="9744" width="14" style="59" customWidth="1"/>
    <col min="9745" max="9746" width="7.42578125" style="59" customWidth="1"/>
    <col min="9747" max="9981" width="9.140625" style="59"/>
    <col min="9982" max="9982" width="4.85546875" style="59" customWidth="1"/>
    <col min="9983" max="9983" width="18.28515625" style="59" customWidth="1"/>
    <col min="9984" max="9984" width="8.5703125" style="59" customWidth="1"/>
    <col min="9985" max="9985" width="21.85546875" style="59" customWidth="1"/>
    <col min="9986" max="9986" width="8" style="59" customWidth="1"/>
    <col min="9987" max="9989" width="0" style="59" hidden="1" customWidth="1"/>
    <col min="9990" max="9994" width="10.85546875" style="59" customWidth="1"/>
    <col min="9995" max="9995" width="7.5703125" style="59" customWidth="1"/>
    <col min="9996" max="9996" width="10.85546875" style="59" customWidth="1"/>
    <col min="9997" max="9997" width="12.28515625" style="59" customWidth="1"/>
    <col min="9998" max="9998" width="13.42578125" style="59" customWidth="1"/>
    <col min="9999" max="9999" width="13.5703125" style="59" customWidth="1"/>
    <col min="10000" max="10000" width="14" style="59" customWidth="1"/>
    <col min="10001" max="10002" width="7.42578125" style="59" customWidth="1"/>
    <col min="10003" max="10237" width="9.140625" style="59"/>
    <col min="10238" max="10238" width="4.85546875" style="59" customWidth="1"/>
    <col min="10239" max="10239" width="18.28515625" style="59" customWidth="1"/>
    <col min="10240" max="10240" width="8.5703125" style="59" customWidth="1"/>
    <col min="10241" max="10241" width="21.85546875" style="59" customWidth="1"/>
    <col min="10242" max="10242" width="8" style="59" customWidth="1"/>
    <col min="10243" max="10245" width="0" style="59" hidden="1" customWidth="1"/>
    <col min="10246" max="10250" width="10.85546875" style="59" customWidth="1"/>
    <col min="10251" max="10251" width="7.5703125" style="59" customWidth="1"/>
    <col min="10252" max="10252" width="10.85546875" style="59" customWidth="1"/>
    <col min="10253" max="10253" width="12.28515625" style="59" customWidth="1"/>
    <col min="10254" max="10254" width="13.42578125" style="59" customWidth="1"/>
    <col min="10255" max="10255" width="13.5703125" style="59" customWidth="1"/>
    <col min="10256" max="10256" width="14" style="59" customWidth="1"/>
    <col min="10257" max="10258" width="7.42578125" style="59" customWidth="1"/>
    <col min="10259" max="10493" width="9.140625" style="59"/>
    <col min="10494" max="10494" width="4.85546875" style="59" customWidth="1"/>
    <col min="10495" max="10495" width="18.28515625" style="59" customWidth="1"/>
    <col min="10496" max="10496" width="8.5703125" style="59" customWidth="1"/>
    <col min="10497" max="10497" width="21.85546875" style="59" customWidth="1"/>
    <col min="10498" max="10498" width="8" style="59" customWidth="1"/>
    <col min="10499" max="10501" width="0" style="59" hidden="1" customWidth="1"/>
    <col min="10502" max="10506" width="10.85546875" style="59" customWidth="1"/>
    <col min="10507" max="10507" width="7.5703125" style="59" customWidth="1"/>
    <col min="10508" max="10508" width="10.85546875" style="59" customWidth="1"/>
    <col min="10509" max="10509" width="12.28515625" style="59" customWidth="1"/>
    <col min="10510" max="10510" width="13.42578125" style="59" customWidth="1"/>
    <col min="10511" max="10511" width="13.5703125" style="59" customWidth="1"/>
    <col min="10512" max="10512" width="14" style="59" customWidth="1"/>
    <col min="10513" max="10514" width="7.42578125" style="59" customWidth="1"/>
    <col min="10515" max="10749" width="9.140625" style="59"/>
    <col min="10750" max="10750" width="4.85546875" style="59" customWidth="1"/>
    <col min="10751" max="10751" width="18.28515625" style="59" customWidth="1"/>
    <col min="10752" max="10752" width="8.5703125" style="59" customWidth="1"/>
    <col min="10753" max="10753" width="21.85546875" style="59" customWidth="1"/>
    <col min="10754" max="10754" width="8" style="59" customWidth="1"/>
    <col min="10755" max="10757" width="0" style="59" hidden="1" customWidth="1"/>
    <col min="10758" max="10762" width="10.85546875" style="59" customWidth="1"/>
    <col min="10763" max="10763" width="7.5703125" style="59" customWidth="1"/>
    <col min="10764" max="10764" width="10.85546875" style="59" customWidth="1"/>
    <col min="10765" max="10765" width="12.28515625" style="59" customWidth="1"/>
    <col min="10766" max="10766" width="13.42578125" style="59" customWidth="1"/>
    <col min="10767" max="10767" width="13.5703125" style="59" customWidth="1"/>
    <col min="10768" max="10768" width="14" style="59" customWidth="1"/>
    <col min="10769" max="10770" width="7.42578125" style="59" customWidth="1"/>
    <col min="10771" max="11005" width="9.140625" style="59"/>
    <col min="11006" max="11006" width="4.85546875" style="59" customWidth="1"/>
    <col min="11007" max="11007" width="18.28515625" style="59" customWidth="1"/>
    <col min="11008" max="11008" width="8.5703125" style="59" customWidth="1"/>
    <col min="11009" max="11009" width="21.85546875" style="59" customWidth="1"/>
    <col min="11010" max="11010" width="8" style="59" customWidth="1"/>
    <col min="11011" max="11013" width="0" style="59" hidden="1" customWidth="1"/>
    <col min="11014" max="11018" width="10.85546875" style="59" customWidth="1"/>
    <col min="11019" max="11019" width="7.5703125" style="59" customWidth="1"/>
    <col min="11020" max="11020" width="10.85546875" style="59" customWidth="1"/>
    <col min="11021" max="11021" width="12.28515625" style="59" customWidth="1"/>
    <col min="11022" max="11022" width="13.42578125" style="59" customWidth="1"/>
    <col min="11023" max="11023" width="13.5703125" style="59" customWidth="1"/>
    <col min="11024" max="11024" width="14" style="59" customWidth="1"/>
    <col min="11025" max="11026" width="7.42578125" style="59" customWidth="1"/>
    <col min="11027" max="11261" width="9.140625" style="59"/>
    <col min="11262" max="11262" width="4.85546875" style="59" customWidth="1"/>
    <col min="11263" max="11263" width="18.28515625" style="59" customWidth="1"/>
    <col min="11264" max="11264" width="8.5703125" style="59" customWidth="1"/>
    <col min="11265" max="11265" width="21.85546875" style="59" customWidth="1"/>
    <col min="11266" max="11266" width="8" style="59" customWidth="1"/>
    <col min="11267" max="11269" width="0" style="59" hidden="1" customWidth="1"/>
    <col min="11270" max="11274" width="10.85546875" style="59" customWidth="1"/>
    <col min="11275" max="11275" width="7.5703125" style="59" customWidth="1"/>
    <col min="11276" max="11276" width="10.85546875" style="59" customWidth="1"/>
    <col min="11277" max="11277" width="12.28515625" style="59" customWidth="1"/>
    <col min="11278" max="11278" width="13.42578125" style="59" customWidth="1"/>
    <col min="11279" max="11279" width="13.5703125" style="59" customWidth="1"/>
    <col min="11280" max="11280" width="14" style="59" customWidth="1"/>
    <col min="11281" max="11282" width="7.42578125" style="59" customWidth="1"/>
    <col min="11283" max="11517" width="9.140625" style="59"/>
    <col min="11518" max="11518" width="4.85546875" style="59" customWidth="1"/>
    <col min="11519" max="11519" width="18.28515625" style="59" customWidth="1"/>
    <col min="11520" max="11520" width="8.5703125" style="59" customWidth="1"/>
    <col min="11521" max="11521" width="21.85546875" style="59" customWidth="1"/>
    <col min="11522" max="11522" width="8" style="59" customWidth="1"/>
    <col min="11523" max="11525" width="0" style="59" hidden="1" customWidth="1"/>
    <col min="11526" max="11530" width="10.85546875" style="59" customWidth="1"/>
    <col min="11531" max="11531" width="7.5703125" style="59" customWidth="1"/>
    <col min="11532" max="11532" width="10.85546875" style="59" customWidth="1"/>
    <col min="11533" max="11533" width="12.28515625" style="59" customWidth="1"/>
    <col min="11534" max="11534" width="13.42578125" style="59" customWidth="1"/>
    <col min="11535" max="11535" width="13.5703125" style="59" customWidth="1"/>
    <col min="11536" max="11536" width="14" style="59" customWidth="1"/>
    <col min="11537" max="11538" width="7.42578125" style="59" customWidth="1"/>
    <col min="11539" max="11773" width="9.140625" style="59"/>
    <col min="11774" max="11774" width="4.85546875" style="59" customWidth="1"/>
    <col min="11775" max="11775" width="18.28515625" style="59" customWidth="1"/>
    <col min="11776" max="11776" width="8.5703125" style="59" customWidth="1"/>
    <col min="11777" max="11777" width="21.85546875" style="59" customWidth="1"/>
    <col min="11778" max="11778" width="8" style="59" customWidth="1"/>
    <col min="11779" max="11781" width="0" style="59" hidden="1" customWidth="1"/>
    <col min="11782" max="11786" width="10.85546875" style="59" customWidth="1"/>
    <col min="11787" max="11787" width="7.5703125" style="59" customWidth="1"/>
    <col min="11788" max="11788" width="10.85546875" style="59" customWidth="1"/>
    <col min="11789" max="11789" width="12.28515625" style="59" customWidth="1"/>
    <col min="11790" max="11790" width="13.42578125" style="59" customWidth="1"/>
    <col min="11791" max="11791" width="13.5703125" style="59" customWidth="1"/>
    <col min="11792" max="11792" width="14" style="59" customWidth="1"/>
    <col min="11793" max="11794" width="7.42578125" style="59" customWidth="1"/>
    <col min="11795" max="12029" width="9.140625" style="59"/>
    <col min="12030" max="12030" width="4.85546875" style="59" customWidth="1"/>
    <col min="12031" max="12031" width="18.28515625" style="59" customWidth="1"/>
    <col min="12032" max="12032" width="8.5703125" style="59" customWidth="1"/>
    <col min="12033" max="12033" width="21.85546875" style="59" customWidth="1"/>
    <col min="12034" max="12034" width="8" style="59" customWidth="1"/>
    <col min="12035" max="12037" width="0" style="59" hidden="1" customWidth="1"/>
    <col min="12038" max="12042" width="10.85546875" style="59" customWidth="1"/>
    <col min="12043" max="12043" width="7.5703125" style="59" customWidth="1"/>
    <col min="12044" max="12044" width="10.85546875" style="59" customWidth="1"/>
    <col min="12045" max="12045" width="12.28515625" style="59" customWidth="1"/>
    <col min="12046" max="12046" width="13.42578125" style="59" customWidth="1"/>
    <col min="12047" max="12047" width="13.5703125" style="59" customWidth="1"/>
    <col min="12048" max="12048" width="14" style="59" customWidth="1"/>
    <col min="12049" max="12050" width="7.42578125" style="59" customWidth="1"/>
    <col min="12051" max="12285" width="9.140625" style="59"/>
    <col min="12286" max="12286" width="4.85546875" style="59" customWidth="1"/>
    <col min="12287" max="12287" width="18.28515625" style="59" customWidth="1"/>
    <col min="12288" max="12288" width="8.5703125" style="59" customWidth="1"/>
    <col min="12289" max="12289" width="21.85546875" style="59" customWidth="1"/>
    <col min="12290" max="12290" width="8" style="59" customWidth="1"/>
    <col min="12291" max="12293" width="0" style="59" hidden="1" customWidth="1"/>
    <col min="12294" max="12298" width="10.85546875" style="59" customWidth="1"/>
    <col min="12299" max="12299" width="7.5703125" style="59" customWidth="1"/>
    <col min="12300" max="12300" width="10.85546875" style="59" customWidth="1"/>
    <col min="12301" max="12301" width="12.28515625" style="59" customWidth="1"/>
    <col min="12302" max="12302" width="13.42578125" style="59" customWidth="1"/>
    <col min="12303" max="12303" width="13.5703125" style="59" customWidth="1"/>
    <col min="12304" max="12304" width="14" style="59" customWidth="1"/>
    <col min="12305" max="12306" width="7.42578125" style="59" customWidth="1"/>
    <col min="12307" max="12541" width="9.140625" style="59"/>
    <col min="12542" max="12542" width="4.85546875" style="59" customWidth="1"/>
    <col min="12543" max="12543" width="18.28515625" style="59" customWidth="1"/>
    <col min="12544" max="12544" width="8.5703125" style="59" customWidth="1"/>
    <col min="12545" max="12545" width="21.85546875" style="59" customWidth="1"/>
    <col min="12546" max="12546" width="8" style="59" customWidth="1"/>
    <col min="12547" max="12549" width="0" style="59" hidden="1" customWidth="1"/>
    <col min="12550" max="12554" width="10.85546875" style="59" customWidth="1"/>
    <col min="12555" max="12555" width="7.5703125" style="59" customWidth="1"/>
    <col min="12556" max="12556" width="10.85546875" style="59" customWidth="1"/>
    <col min="12557" max="12557" width="12.28515625" style="59" customWidth="1"/>
    <col min="12558" max="12558" width="13.42578125" style="59" customWidth="1"/>
    <col min="12559" max="12559" width="13.5703125" style="59" customWidth="1"/>
    <col min="12560" max="12560" width="14" style="59" customWidth="1"/>
    <col min="12561" max="12562" width="7.42578125" style="59" customWidth="1"/>
    <col min="12563" max="12797" width="9.140625" style="59"/>
    <col min="12798" max="12798" width="4.85546875" style="59" customWidth="1"/>
    <col min="12799" max="12799" width="18.28515625" style="59" customWidth="1"/>
    <col min="12800" max="12800" width="8.5703125" style="59" customWidth="1"/>
    <col min="12801" max="12801" width="21.85546875" style="59" customWidth="1"/>
    <col min="12802" max="12802" width="8" style="59" customWidth="1"/>
    <col min="12803" max="12805" width="0" style="59" hidden="1" customWidth="1"/>
    <col min="12806" max="12810" width="10.85546875" style="59" customWidth="1"/>
    <col min="12811" max="12811" width="7.5703125" style="59" customWidth="1"/>
    <col min="12812" max="12812" width="10.85546875" style="59" customWidth="1"/>
    <col min="12813" max="12813" width="12.28515625" style="59" customWidth="1"/>
    <col min="12814" max="12814" width="13.42578125" style="59" customWidth="1"/>
    <col min="12815" max="12815" width="13.5703125" style="59" customWidth="1"/>
    <col min="12816" max="12816" width="14" style="59" customWidth="1"/>
    <col min="12817" max="12818" width="7.42578125" style="59" customWidth="1"/>
    <col min="12819" max="13053" width="9.140625" style="59"/>
    <col min="13054" max="13054" width="4.85546875" style="59" customWidth="1"/>
    <col min="13055" max="13055" width="18.28515625" style="59" customWidth="1"/>
    <col min="13056" max="13056" width="8.5703125" style="59" customWidth="1"/>
    <col min="13057" max="13057" width="21.85546875" style="59" customWidth="1"/>
    <col min="13058" max="13058" width="8" style="59" customWidth="1"/>
    <col min="13059" max="13061" width="0" style="59" hidden="1" customWidth="1"/>
    <col min="13062" max="13066" width="10.85546875" style="59" customWidth="1"/>
    <col min="13067" max="13067" width="7.5703125" style="59" customWidth="1"/>
    <col min="13068" max="13068" width="10.85546875" style="59" customWidth="1"/>
    <col min="13069" max="13069" width="12.28515625" style="59" customWidth="1"/>
    <col min="13070" max="13070" width="13.42578125" style="59" customWidth="1"/>
    <col min="13071" max="13071" width="13.5703125" style="59" customWidth="1"/>
    <col min="13072" max="13072" width="14" style="59" customWidth="1"/>
    <col min="13073" max="13074" width="7.42578125" style="59" customWidth="1"/>
    <col min="13075" max="13309" width="9.140625" style="59"/>
    <col min="13310" max="13310" width="4.85546875" style="59" customWidth="1"/>
    <col min="13311" max="13311" width="18.28515625" style="59" customWidth="1"/>
    <col min="13312" max="13312" width="8.5703125" style="59" customWidth="1"/>
    <col min="13313" max="13313" width="21.85546875" style="59" customWidth="1"/>
    <col min="13314" max="13314" width="8" style="59" customWidth="1"/>
    <col min="13315" max="13317" width="0" style="59" hidden="1" customWidth="1"/>
    <col min="13318" max="13322" width="10.85546875" style="59" customWidth="1"/>
    <col min="13323" max="13323" width="7.5703125" style="59" customWidth="1"/>
    <col min="13324" max="13324" width="10.85546875" style="59" customWidth="1"/>
    <col min="13325" max="13325" width="12.28515625" style="59" customWidth="1"/>
    <col min="13326" max="13326" width="13.42578125" style="59" customWidth="1"/>
    <col min="13327" max="13327" width="13.5703125" style="59" customWidth="1"/>
    <col min="13328" max="13328" width="14" style="59" customWidth="1"/>
    <col min="13329" max="13330" width="7.42578125" style="59" customWidth="1"/>
    <col min="13331" max="13565" width="9.140625" style="59"/>
    <col min="13566" max="13566" width="4.85546875" style="59" customWidth="1"/>
    <col min="13567" max="13567" width="18.28515625" style="59" customWidth="1"/>
    <col min="13568" max="13568" width="8.5703125" style="59" customWidth="1"/>
    <col min="13569" max="13569" width="21.85546875" style="59" customWidth="1"/>
    <col min="13570" max="13570" width="8" style="59" customWidth="1"/>
    <col min="13571" max="13573" width="0" style="59" hidden="1" customWidth="1"/>
    <col min="13574" max="13578" width="10.85546875" style="59" customWidth="1"/>
    <col min="13579" max="13579" width="7.5703125" style="59" customWidth="1"/>
    <col min="13580" max="13580" width="10.85546875" style="59" customWidth="1"/>
    <col min="13581" max="13581" width="12.28515625" style="59" customWidth="1"/>
    <col min="13582" max="13582" width="13.42578125" style="59" customWidth="1"/>
    <col min="13583" max="13583" width="13.5703125" style="59" customWidth="1"/>
    <col min="13584" max="13584" width="14" style="59" customWidth="1"/>
    <col min="13585" max="13586" width="7.42578125" style="59" customWidth="1"/>
    <col min="13587" max="13821" width="9.140625" style="59"/>
    <col min="13822" max="13822" width="4.85546875" style="59" customWidth="1"/>
    <col min="13823" max="13823" width="18.28515625" style="59" customWidth="1"/>
    <col min="13824" max="13824" width="8.5703125" style="59" customWidth="1"/>
    <col min="13825" max="13825" width="21.85546875" style="59" customWidth="1"/>
    <col min="13826" max="13826" width="8" style="59" customWidth="1"/>
    <col min="13827" max="13829" width="0" style="59" hidden="1" customWidth="1"/>
    <col min="13830" max="13834" width="10.85546875" style="59" customWidth="1"/>
    <col min="13835" max="13835" width="7.5703125" style="59" customWidth="1"/>
    <col min="13836" max="13836" width="10.85546875" style="59" customWidth="1"/>
    <col min="13837" max="13837" width="12.28515625" style="59" customWidth="1"/>
    <col min="13838" max="13838" width="13.42578125" style="59" customWidth="1"/>
    <col min="13839" max="13839" width="13.5703125" style="59" customWidth="1"/>
    <col min="13840" max="13840" width="14" style="59" customWidth="1"/>
    <col min="13841" max="13842" width="7.42578125" style="59" customWidth="1"/>
    <col min="13843" max="14077" width="9.140625" style="59"/>
    <col min="14078" max="14078" width="4.85546875" style="59" customWidth="1"/>
    <col min="14079" max="14079" width="18.28515625" style="59" customWidth="1"/>
    <col min="14080" max="14080" width="8.5703125" style="59" customWidth="1"/>
    <col min="14081" max="14081" width="21.85546875" style="59" customWidth="1"/>
    <col min="14082" max="14082" width="8" style="59" customWidth="1"/>
    <col min="14083" max="14085" width="0" style="59" hidden="1" customWidth="1"/>
    <col min="14086" max="14090" width="10.85546875" style="59" customWidth="1"/>
    <col min="14091" max="14091" width="7.5703125" style="59" customWidth="1"/>
    <col min="14092" max="14092" width="10.85546875" style="59" customWidth="1"/>
    <col min="14093" max="14093" width="12.28515625" style="59" customWidth="1"/>
    <col min="14094" max="14094" width="13.42578125" style="59" customWidth="1"/>
    <col min="14095" max="14095" width="13.5703125" style="59" customWidth="1"/>
    <col min="14096" max="14096" width="14" style="59" customWidth="1"/>
    <col min="14097" max="14098" width="7.42578125" style="59" customWidth="1"/>
    <col min="14099" max="14333" width="9.140625" style="59"/>
    <col min="14334" max="14334" width="4.85546875" style="59" customWidth="1"/>
    <col min="14335" max="14335" width="18.28515625" style="59" customWidth="1"/>
    <col min="14336" max="14336" width="8.5703125" style="59" customWidth="1"/>
    <col min="14337" max="14337" width="21.85546875" style="59" customWidth="1"/>
    <col min="14338" max="14338" width="8" style="59" customWidth="1"/>
    <col min="14339" max="14341" width="0" style="59" hidden="1" customWidth="1"/>
    <col min="14342" max="14346" width="10.85546875" style="59" customWidth="1"/>
    <col min="14347" max="14347" width="7.5703125" style="59" customWidth="1"/>
    <col min="14348" max="14348" width="10.85546875" style="59" customWidth="1"/>
    <col min="14349" max="14349" width="12.28515625" style="59" customWidth="1"/>
    <col min="14350" max="14350" width="13.42578125" style="59" customWidth="1"/>
    <col min="14351" max="14351" width="13.5703125" style="59" customWidth="1"/>
    <col min="14352" max="14352" width="14" style="59" customWidth="1"/>
    <col min="14353" max="14354" width="7.42578125" style="59" customWidth="1"/>
    <col min="14355" max="14589" width="9.140625" style="59"/>
    <col min="14590" max="14590" width="4.85546875" style="59" customWidth="1"/>
    <col min="14591" max="14591" width="18.28515625" style="59" customWidth="1"/>
    <col min="14592" max="14592" width="8.5703125" style="59" customWidth="1"/>
    <col min="14593" max="14593" width="21.85546875" style="59" customWidth="1"/>
    <col min="14594" max="14594" width="8" style="59" customWidth="1"/>
    <col min="14595" max="14597" width="0" style="59" hidden="1" customWidth="1"/>
    <col min="14598" max="14602" width="10.85546875" style="59" customWidth="1"/>
    <col min="14603" max="14603" width="7.5703125" style="59" customWidth="1"/>
    <col min="14604" max="14604" width="10.85546875" style="59" customWidth="1"/>
    <col min="14605" max="14605" width="12.28515625" style="59" customWidth="1"/>
    <col min="14606" max="14606" width="13.42578125" style="59" customWidth="1"/>
    <col min="14607" max="14607" width="13.5703125" style="59" customWidth="1"/>
    <col min="14608" max="14608" width="14" style="59" customWidth="1"/>
    <col min="14609" max="14610" width="7.42578125" style="59" customWidth="1"/>
    <col min="14611" max="14845" width="9.140625" style="59"/>
    <col min="14846" max="14846" width="4.85546875" style="59" customWidth="1"/>
    <col min="14847" max="14847" width="18.28515625" style="59" customWidth="1"/>
    <col min="14848" max="14848" width="8.5703125" style="59" customWidth="1"/>
    <col min="14849" max="14849" width="21.85546875" style="59" customWidth="1"/>
    <col min="14850" max="14850" width="8" style="59" customWidth="1"/>
    <col min="14851" max="14853" width="0" style="59" hidden="1" customWidth="1"/>
    <col min="14854" max="14858" width="10.85546875" style="59" customWidth="1"/>
    <col min="14859" max="14859" width="7.5703125" style="59" customWidth="1"/>
    <col min="14860" max="14860" width="10.85546875" style="59" customWidth="1"/>
    <col min="14861" max="14861" width="12.28515625" style="59" customWidth="1"/>
    <col min="14862" max="14862" width="13.42578125" style="59" customWidth="1"/>
    <col min="14863" max="14863" width="13.5703125" style="59" customWidth="1"/>
    <col min="14864" max="14864" width="14" style="59" customWidth="1"/>
    <col min="14865" max="14866" width="7.42578125" style="59" customWidth="1"/>
    <col min="14867" max="15101" width="9.140625" style="59"/>
    <col min="15102" max="15102" width="4.85546875" style="59" customWidth="1"/>
    <col min="15103" max="15103" width="18.28515625" style="59" customWidth="1"/>
    <col min="15104" max="15104" width="8.5703125" style="59" customWidth="1"/>
    <col min="15105" max="15105" width="21.85546875" style="59" customWidth="1"/>
    <col min="15106" max="15106" width="8" style="59" customWidth="1"/>
    <col min="15107" max="15109" width="0" style="59" hidden="1" customWidth="1"/>
    <col min="15110" max="15114" width="10.85546875" style="59" customWidth="1"/>
    <col min="15115" max="15115" width="7.5703125" style="59" customWidth="1"/>
    <col min="15116" max="15116" width="10.85546875" style="59" customWidth="1"/>
    <col min="15117" max="15117" width="12.28515625" style="59" customWidth="1"/>
    <col min="15118" max="15118" width="13.42578125" style="59" customWidth="1"/>
    <col min="15119" max="15119" width="13.5703125" style="59" customWidth="1"/>
    <col min="15120" max="15120" width="14" style="59" customWidth="1"/>
    <col min="15121" max="15122" width="7.42578125" style="59" customWidth="1"/>
    <col min="15123" max="15357" width="9.140625" style="59"/>
    <col min="15358" max="15358" width="4.85546875" style="59" customWidth="1"/>
    <col min="15359" max="15359" width="18.28515625" style="59" customWidth="1"/>
    <col min="15360" max="15360" width="8.5703125" style="59" customWidth="1"/>
    <col min="15361" max="15361" width="21.85546875" style="59" customWidth="1"/>
    <col min="15362" max="15362" width="8" style="59" customWidth="1"/>
    <col min="15363" max="15365" width="0" style="59" hidden="1" customWidth="1"/>
    <col min="15366" max="15370" width="10.85546875" style="59" customWidth="1"/>
    <col min="15371" max="15371" width="7.5703125" style="59" customWidth="1"/>
    <col min="15372" max="15372" width="10.85546875" style="59" customWidth="1"/>
    <col min="15373" max="15373" width="12.28515625" style="59" customWidth="1"/>
    <col min="15374" max="15374" width="13.42578125" style="59" customWidth="1"/>
    <col min="15375" max="15375" width="13.5703125" style="59" customWidth="1"/>
    <col min="15376" max="15376" width="14" style="59" customWidth="1"/>
    <col min="15377" max="15378" width="7.42578125" style="59" customWidth="1"/>
    <col min="15379" max="15613" width="9.140625" style="59"/>
    <col min="15614" max="15614" width="4.85546875" style="59" customWidth="1"/>
    <col min="15615" max="15615" width="18.28515625" style="59" customWidth="1"/>
    <col min="15616" max="15616" width="8.5703125" style="59" customWidth="1"/>
    <col min="15617" max="15617" width="21.85546875" style="59" customWidth="1"/>
    <col min="15618" max="15618" width="8" style="59" customWidth="1"/>
    <col min="15619" max="15621" width="0" style="59" hidden="1" customWidth="1"/>
    <col min="15622" max="15626" width="10.85546875" style="59" customWidth="1"/>
    <col min="15627" max="15627" width="7.5703125" style="59" customWidth="1"/>
    <col min="15628" max="15628" width="10.85546875" style="59" customWidth="1"/>
    <col min="15629" max="15629" width="12.28515625" style="59" customWidth="1"/>
    <col min="15630" max="15630" width="13.42578125" style="59" customWidth="1"/>
    <col min="15631" max="15631" width="13.5703125" style="59" customWidth="1"/>
    <col min="15632" max="15632" width="14" style="59" customWidth="1"/>
    <col min="15633" max="15634" width="7.42578125" style="59" customWidth="1"/>
    <col min="15635" max="15869" width="9.140625" style="59"/>
    <col min="15870" max="15870" width="4.85546875" style="59" customWidth="1"/>
    <col min="15871" max="15871" width="18.28515625" style="59" customWidth="1"/>
    <col min="15872" max="15872" width="8.5703125" style="59" customWidth="1"/>
    <col min="15873" max="15873" width="21.85546875" style="59" customWidth="1"/>
    <col min="15874" max="15874" width="8" style="59" customWidth="1"/>
    <col min="15875" max="15877" width="0" style="59" hidden="1" customWidth="1"/>
    <col min="15878" max="15882" width="10.85546875" style="59" customWidth="1"/>
    <col min="15883" max="15883" width="7.5703125" style="59" customWidth="1"/>
    <col min="15884" max="15884" width="10.85546875" style="59" customWidth="1"/>
    <col min="15885" max="15885" width="12.28515625" style="59" customWidth="1"/>
    <col min="15886" max="15886" width="13.42578125" style="59" customWidth="1"/>
    <col min="15887" max="15887" width="13.5703125" style="59" customWidth="1"/>
    <col min="15888" max="15888" width="14" style="59" customWidth="1"/>
    <col min="15889" max="15890" width="7.42578125" style="59" customWidth="1"/>
    <col min="15891" max="16125" width="9.140625" style="59"/>
    <col min="16126" max="16126" width="4.85546875" style="59" customWidth="1"/>
    <col min="16127" max="16127" width="18.28515625" style="59" customWidth="1"/>
    <col min="16128" max="16128" width="8.5703125" style="59" customWidth="1"/>
    <col min="16129" max="16129" width="21.85546875" style="59" customWidth="1"/>
    <col min="16130" max="16130" width="8" style="59" customWidth="1"/>
    <col min="16131" max="16133" width="0" style="59" hidden="1" customWidth="1"/>
    <col min="16134" max="16138" width="10.85546875" style="59" customWidth="1"/>
    <col min="16139" max="16139" width="7.5703125" style="59" customWidth="1"/>
    <col min="16140" max="16140" width="10.85546875" style="59" customWidth="1"/>
    <col min="16141" max="16141" width="12.28515625" style="59" customWidth="1"/>
    <col min="16142" max="16142" width="13.42578125" style="59" customWidth="1"/>
    <col min="16143" max="16143" width="13.5703125" style="59" customWidth="1"/>
    <col min="16144" max="16144" width="14" style="59" customWidth="1"/>
    <col min="16145" max="16146" width="7.42578125" style="59" customWidth="1"/>
    <col min="16147" max="16384" width="9.140625" style="59"/>
  </cols>
  <sheetData>
    <row r="1" spans="1:16" x14ac:dyDescent="0.2">
      <c r="O1" s="336" t="s">
        <v>139</v>
      </c>
    </row>
    <row r="2" spans="1:16" ht="18" x14ac:dyDescent="0.25">
      <c r="A2" s="209" t="s">
        <v>83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</row>
    <row r="3" spans="1:16" ht="13.5" thickBot="1" x14ac:dyDescent="0.25">
      <c r="A3" s="59"/>
      <c r="C3" s="210"/>
      <c r="D3" s="210"/>
      <c r="E3" s="210"/>
      <c r="F3" s="210"/>
      <c r="G3" s="210"/>
      <c r="H3" s="210"/>
      <c r="I3" s="210"/>
      <c r="J3" s="210"/>
      <c r="K3" s="210"/>
    </row>
    <row r="4" spans="1:16" s="61" customFormat="1" ht="27.75" customHeight="1" x14ac:dyDescent="0.2">
      <c r="A4" s="211" t="s">
        <v>84</v>
      </c>
      <c r="B4" s="213" t="s">
        <v>85</v>
      </c>
      <c r="C4" s="215" t="s">
        <v>86</v>
      </c>
      <c r="D4" s="217" t="s">
        <v>87</v>
      </c>
      <c r="E4" s="219" t="s">
        <v>88</v>
      </c>
      <c r="F4" s="215" t="s">
        <v>89</v>
      </c>
      <c r="G4" s="215"/>
      <c r="H4" s="215"/>
      <c r="I4" s="203" t="s">
        <v>137</v>
      </c>
      <c r="J4" s="223"/>
      <c r="K4" s="224"/>
      <c r="L4" s="203" t="s">
        <v>90</v>
      </c>
      <c r="M4" s="204"/>
      <c r="N4" s="203" t="s">
        <v>108</v>
      </c>
      <c r="O4" s="204"/>
      <c r="P4" s="221" t="s">
        <v>93</v>
      </c>
    </row>
    <row r="5" spans="1:16" s="61" customFormat="1" ht="54.75" customHeight="1" thickBot="1" x14ac:dyDescent="0.25">
      <c r="A5" s="212"/>
      <c r="B5" s="214"/>
      <c r="C5" s="216"/>
      <c r="D5" s="218"/>
      <c r="E5" s="220"/>
      <c r="F5" s="113" t="s">
        <v>94</v>
      </c>
      <c r="G5" s="113" t="s">
        <v>95</v>
      </c>
      <c r="H5" s="113" t="s">
        <v>9</v>
      </c>
      <c r="I5" s="115" t="s">
        <v>136</v>
      </c>
      <c r="J5" s="115" t="s">
        <v>105</v>
      </c>
      <c r="K5" s="114" t="s">
        <v>9</v>
      </c>
      <c r="L5" s="116" t="s">
        <v>96</v>
      </c>
      <c r="M5" s="116" t="s">
        <v>97</v>
      </c>
      <c r="N5" s="117" t="s">
        <v>91</v>
      </c>
      <c r="O5" s="117" t="s">
        <v>92</v>
      </c>
      <c r="P5" s="222"/>
    </row>
    <row r="6" spans="1:16" s="62" customFormat="1" ht="12.75" customHeight="1" x14ac:dyDescent="0.2">
      <c r="A6" s="170">
        <v>1</v>
      </c>
      <c r="B6" s="207"/>
      <c r="C6" s="205" t="s">
        <v>134</v>
      </c>
      <c r="D6" s="169" t="s">
        <v>135</v>
      </c>
      <c r="E6" s="63">
        <f>Мега!F18</f>
        <v>38</v>
      </c>
      <c r="F6" s="96"/>
      <c r="G6" s="96"/>
      <c r="H6" s="96"/>
      <c r="I6" s="63">
        <f>Мега!E14</f>
        <v>1</v>
      </c>
      <c r="J6" s="63">
        <v>0</v>
      </c>
      <c r="K6" s="111">
        <f>SUM(I6:J6)</f>
        <v>1</v>
      </c>
      <c r="L6" s="97">
        <f>Мега!G22</f>
        <v>0</v>
      </c>
      <c r="M6" s="98">
        <f>Мега!I22</f>
        <v>0</v>
      </c>
      <c r="N6" s="97">
        <f>Мега!K18</f>
        <v>0</v>
      </c>
      <c r="O6" s="97">
        <f>Мега!G32</f>
        <v>0</v>
      </c>
      <c r="P6" s="112">
        <f>SUM(N6:O6)</f>
        <v>0</v>
      </c>
    </row>
    <row r="7" spans="1:16" s="62" customFormat="1" x14ac:dyDescent="0.2">
      <c r="A7" s="170">
        <v>2</v>
      </c>
      <c r="B7" s="208"/>
      <c r="C7" s="206"/>
      <c r="D7" s="169" t="s">
        <v>114</v>
      </c>
      <c r="E7" s="63">
        <f>'Вата 155'!E19</f>
        <v>33</v>
      </c>
      <c r="F7" s="64"/>
      <c r="G7" s="64"/>
      <c r="H7" s="64"/>
      <c r="I7" s="65">
        <v>0</v>
      </c>
      <c r="J7" s="65">
        <f>'Вата 155'!D15</f>
        <v>1</v>
      </c>
      <c r="K7" s="65">
        <f>SUM(I7:J7)</f>
        <v>1</v>
      </c>
      <c r="L7" s="81">
        <f>'Вата 155'!F23</f>
        <v>0</v>
      </c>
      <c r="M7" s="82">
        <f>'Вата 155'!H23</f>
        <v>0</v>
      </c>
      <c r="N7" s="81">
        <f>'Вата 155'!J19</f>
        <v>0</v>
      </c>
      <c r="O7" s="81">
        <f>'Вата 155'!F33</f>
        <v>0</v>
      </c>
      <c r="P7" s="83">
        <f>SUM(N7:O7)</f>
        <v>0</v>
      </c>
    </row>
    <row r="8" spans="1:16" s="62" customFormat="1" ht="13.5" thickBot="1" x14ac:dyDescent="0.25">
      <c r="A8" s="66"/>
      <c r="B8" s="67" t="s">
        <v>115</v>
      </c>
      <c r="C8" s="68"/>
      <c r="D8" s="69"/>
      <c r="E8" s="84">
        <f t="shared" ref="E8:K8" si="0">SUM(E6:E7)</f>
        <v>71</v>
      </c>
      <c r="F8" s="84">
        <f t="shared" si="0"/>
        <v>0</v>
      </c>
      <c r="G8" s="84">
        <f t="shared" si="0"/>
        <v>0</v>
      </c>
      <c r="H8" s="84">
        <f t="shared" si="0"/>
        <v>0</v>
      </c>
      <c r="I8" s="84">
        <f t="shared" si="0"/>
        <v>1</v>
      </c>
      <c r="J8" s="84">
        <f t="shared" si="0"/>
        <v>1</v>
      </c>
      <c r="K8" s="84">
        <f t="shared" si="0"/>
        <v>2</v>
      </c>
      <c r="L8" s="85"/>
      <c r="M8" s="85"/>
      <c r="N8" s="85">
        <f>SUM(N6:N7)</f>
        <v>0</v>
      </c>
      <c r="O8" s="85">
        <f>SUM(O6:O7)</f>
        <v>0</v>
      </c>
      <c r="P8" s="86">
        <f>SUM(P6:P7)</f>
        <v>0</v>
      </c>
    </row>
    <row r="9" spans="1:16" x14ac:dyDescent="0.2">
      <c r="A9" s="70"/>
      <c r="B9" s="71"/>
      <c r="C9" s="70"/>
    </row>
    <row r="10" spans="1:16" x14ac:dyDescent="0.2">
      <c r="A10" s="70"/>
      <c r="B10" s="338" t="s">
        <v>142</v>
      </c>
      <c r="C10" s="339"/>
      <c r="D10" s="340"/>
    </row>
    <row r="11" spans="1:16" x14ac:dyDescent="0.2">
      <c r="A11" s="70"/>
      <c r="B11" s="71"/>
      <c r="C11" s="70"/>
      <c r="O11" s="171"/>
      <c r="P11" s="171"/>
    </row>
    <row r="12" spans="1:16" x14ac:dyDescent="0.2">
      <c r="A12" s="70"/>
      <c r="B12" s="71"/>
      <c r="C12" s="70"/>
      <c r="O12" s="171"/>
    </row>
    <row r="13" spans="1:16" x14ac:dyDescent="0.2">
      <c r="A13" s="70"/>
      <c r="B13" s="71"/>
      <c r="C13" s="70"/>
    </row>
    <row r="14" spans="1:16" x14ac:dyDescent="0.2">
      <c r="A14" s="70"/>
      <c r="B14" s="71"/>
      <c r="C14" s="70"/>
    </row>
    <row r="15" spans="1:16" x14ac:dyDescent="0.2">
      <c r="A15" s="70"/>
      <c r="B15" s="71"/>
      <c r="C15" s="70"/>
    </row>
    <row r="16" spans="1:16" x14ac:dyDescent="0.2">
      <c r="A16" s="70"/>
      <c r="B16" s="71"/>
      <c r="C16" s="70"/>
    </row>
    <row r="17" spans="1:18" x14ac:dyDescent="0.2">
      <c r="A17" s="70"/>
      <c r="B17" s="71"/>
      <c r="C17" s="70"/>
    </row>
    <row r="18" spans="1:18" x14ac:dyDescent="0.2">
      <c r="A18" s="70"/>
      <c r="B18" s="71"/>
      <c r="C18" s="70"/>
    </row>
    <row r="19" spans="1:18" x14ac:dyDescent="0.2">
      <c r="A19" s="70"/>
      <c r="B19" s="71"/>
      <c r="C19" s="70"/>
    </row>
    <row r="20" spans="1:18" x14ac:dyDescent="0.2">
      <c r="A20" s="70"/>
      <c r="B20" s="71"/>
      <c r="C20" s="70"/>
    </row>
    <row r="21" spans="1:18" x14ac:dyDescent="0.2">
      <c r="A21" s="70"/>
      <c r="B21" s="71"/>
      <c r="C21" s="70"/>
    </row>
    <row r="22" spans="1:18" x14ac:dyDescent="0.2">
      <c r="A22" s="70"/>
      <c r="B22" s="71"/>
      <c r="C22" s="70"/>
    </row>
    <row r="23" spans="1:18" s="72" customFormat="1" x14ac:dyDescent="0.2">
      <c r="A23" s="70"/>
      <c r="B23" s="71"/>
      <c r="C23" s="70"/>
      <c r="E23" s="73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</row>
    <row r="24" spans="1:18" s="72" customFormat="1" x14ac:dyDescent="0.2">
      <c r="A24" s="70"/>
      <c r="B24" s="71"/>
      <c r="C24" s="70"/>
      <c r="E24" s="73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</row>
    <row r="25" spans="1:18" s="72" customFormat="1" x14ac:dyDescent="0.2">
      <c r="A25" s="70"/>
      <c r="B25" s="71"/>
      <c r="C25" s="70"/>
      <c r="E25" s="73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</row>
    <row r="26" spans="1:18" s="72" customFormat="1" x14ac:dyDescent="0.2">
      <c r="A26" s="70"/>
      <c r="B26" s="71"/>
      <c r="C26" s="70"/>
      <c r="E26" s="73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</row>
    <row r="27" spans="1:18" s="72" customFormat="1" x14ac:dyDescent="0.2">
      <c r="A27" s="70"/>
      <c r="B27" s="71"/>
      <c r="C27" s="70"/>
      <c r="E27" s="73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</row>
    <row r="28" spans="1:18" s="72" customFormat="1" x14ac:dyDescent="0.2">
      <c r="A28" s="70"/>
      <c r="B28" s="71"/>
      <c r="C28" s="70"/>
      <c r="E28" s="73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</row>
    <row r="29" spans="1:18" s="72" customFormat="1" x14ac:dyDescent="0.2">
      <c r="A29" s="70"/>
      <c r="B29" s="71"/>
      <c r="C29" s="70"/>
      <c r="E29" s="73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</row>
    <row r="30" spans="1:18" s="72" customFormat="1" x14ac:dyDescent="0.2">
      <c r="A30" s="70"/>
      <c r="B30" s="71"/>
      <c r="C30" s="70"/>
      <c r="E30" s="73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</row>
    <row r="31" spans="1:18" s="72" customFormat="1" x14ac:dyDescent="0.2">
      <c r="A31" s="70"/>
      <c r="B31" s="71"/>
      <c r="C31" s="70"/>
      <c r="E31" s="73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</row>
    <row r="32" spans="1:18" s="72" customFormat="1" x14ac:dyDescent="0.2">
      <c r="A32" s="70"/>
      <c r="B32" s="71"/>
      <c r="C32" s="70"/>
      <c r="E32" s="73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</row>
    <row r="33" spans="1:18" s="72" customFormat="1" x14ac:dyDescent="0.2">
      <c r="A33" s="70"/>
      <c r="B33" s="71"/>
      <c r="C33" s="70"/>
      <c r="E33" s="73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</row>
    <row r="34" spans="1:18" s="72" customFormat="1" x14ac:dyDescent="0.2">
      <c r="A34" s="70"/>
      <c r="B34" s="71"/>
      <c r="C34" s="70"/>
      <c r="E34" s="73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</row>
    <row r="35" spans="1:18" s="72" customFormat="1" x14ac:dyDescent="0.2">
      <c r="A35" s="70"/>
      <c r="B35" s="71"/>
      <c r="C35" s="70"/>
      <c r="E35" s="73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</row>
    <row r="36" spans="1:18" s="72" customFormat="1" x14ac:dyDescent="0.2">
      <c r="A36" s="70"/>
      <c r="B36" s="71"/>
      <c r="C36" s="70"/>
      <c r="E36" s="73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</row>
    <row r="37" spans="1:18" s="72" customFormat="1" x14ac:dyDescent="0.2">
      <c r="A37" s="70"/>
      <c r="B37" s="71"/>
      <c r="C37" s="70"/>
      <c r="E37" s="73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</row>
    <row r="38" spans="1:18" s="72" customFormat="1" x14ac:dyDescent="0.2">
      <c r="A38" s="70"/>
      <c r="B38" s="71"/>
      <c r="C38" s="70"/>
      <c r="E38" s="73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</row>
    <row r="39" spans="1:18" s="72" customFormat="1" x14ac:dyDescent="0.2">
      <c r="A39" s="70"/>
      <c r="B39" s="71"/>
      <c r="C39" s="70"/>
      <c r="E39" s="73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</row>
    <row r="40" spans="1:18" s="72" customFormat="1" x14ac:dyDescent="0.2">
      <c r="A40" s="70"/>
      <c r="B40" s="71"/>
      <c r="C40" s="70"/>
      <c r="E40" s="73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</row>
    <row r="41" spans="1:18" s="72" customFormat="1" x14ac:dyDescent="0.2">
      <c r="A41" s="70"/>
      <c r="B41" s="71"/>
      <c r="C41" s="70"/>
      <c r="E41" s="73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</row>
    <row r="42" spans="1:18" s="72" customFormat="1" x14ac:dyDescent="0.2">
      <c r="A42" s="70"/>
      <c r="B42" s="71"/>
      <c r="C42" s="70"/>
      <c r="E42" s="73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</row>
    <row r="43" spans="1:18" s="72" customFormat="1" x14ac:dyDescent="0.2">
      <c r="A43" s="70"/>
      <c r="B43" s="71"/>
      <c r="C43" s="70"/>
      <c r="E43" s="73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</row>
    <row r="44" spans="1:18" s="72" customFormat="1" x14ac:dyDescent="0.2">
      <c r="A44" s="70"/>
      <c r="B44" s="71"/>
      <c r="C44" s="70"/>
      <c r="E44" s="73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</row>
    <row r="45" spans="1:18" s="72" customFormat="1" x14ac:dyDescent="0.2">
      <c r="A45" s="70"/>
      <c r="B45" s="71"/>
      <c r="C45" s="70"/>
      <c r="E45" s="73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</row>
    <row r="46" spans="1:18" s="72" customFormat="1" x14ac:dyDescent="0.2">
      <c r="A46" s="70"/>
      <c r="B46" s="71"/>
      <c r="C46" s="70"/>
      <c r="E46" s="73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</row>
    <row r="47" spans="1:18" s="72" customFormat="1" x14ac:dyDescent="0.2">
      <c r="A47" s="70"/>
      <c r="B47" s="71"/>
      <c r="C47" s="70"/>
      <c r="E47" s="73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</row>
    <row r="48" spans="1:18" s="72" customFormat="1" x14ac:dyDescent="0.2">
      <c r="A48" s="70"/>
      <c r="B48" s="71"/>
      <c r="C48" s="70"/>
      <c r="E48" s="73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</row>
    <row r="49" spans="1:18" s="72" customFormat="1" x14ac:dyDescent="0.2">
      <c r="A49" s="70"/>
      <c r="B49" s="71"/>
      <c r="C49" s="70"/>
      <c r="E49" s="73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</row>
  </sheetData>
  <mergeCells count="14">
    <mergeCell ref="L4:M4"/>
    <mergeCell ref="C6:C7"/>
    <mergeCell ref="B6:B7"/>
    <mergeCell ref="A2:P2"/>
    <mergeCell ref="C3:K3"/>
    <mergeCell ref="A4:A5"/>
    <mergeCell ref="B4:B5"/>
    <mergeCell ref="C4:C5"/>
    <mergeCell ref="D4:D5"/>
    <mergeCell ref="E4:E5"/>
    <mergeCell ref="F4:H4"/>
    <mergeCell ref="N4:O4"/>
    <mergeCell ref="P4:P5"/>
    <mergeCell ref="I4:K4"/>
  </mergeCells>
  <printOptions horizontalCentered="1"/>
  <pageMargins left="0.39370078740157483" right="0.27559055118110237" top="0.98425196850393704" bottom="0.98425196850393704" header="0.51181102362204722" footer="0.51181102362204722"/>
  <pageSetup paperSize="9" scale="8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H48"/>
  <sheetViews>
    <sheetView tabSelected="1" view="pageBreakPreview" zoomScale="55" zoomScaleNormal="75" zoomScaleSheetLayoutView="55" workbookViewId="0">
      <selection activeCell="H57" sqref="H57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31.42578125" style="2" customWidth="1"/>
    <col min="4" max="4" width="35.85546875" style="2" customWidth="1"/>
    <col min="5" max="5" width="18.85546875" style="2" bestFit="1" customWidth="1"/>
    <col min="6" max="6" width="18.28515625" style="3" customWidth="1"/>
    <col min="7" max="7" width="19" style="2" customWidth="1"/>
    <col min="8" max="8" width="19.7109375" style="2" customWidth="1"/>
    <col min="9" max="9" width="16.28515625" style="2" customWidth="1"/>
    <col min="10" max="10" width="17.140625" style="2" customWidth="1"/>
    <col min="11" max="11" width="22.7109375" style="2" customWidth="1"/>
    <col min="12" max="12" width="17.7109375" style="2" customWidth="1"/>
    <col min="13" max="13" width="17.5703125" style="2" customWidth="1"/>
    <col min="14" max="14" width="19.85546875" style="2" customWidth="1"/>
    <col min="15" max="15" width="19.140625" style="2" customWidth="1"/>
    <col min="16" max="16384" width="9.140625" style="2"/>
  </cols>
  <sheetData>
    <row r="1" spans="1:242" ht="25.5" customHeight="1" x14ac:dyDescent="0.25">
      <c r="I1" s="4"/>
      <c r="J1" s="337" t="s">
        <v>140</v>
      </c>
    </row>
    <row r="2" spans="1:242" s="5" customFormat="1" ht="23.25" x14ac:dyDescent="0.35">
      <c r="A2" s="298" t="s">
        <v>0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</row>
    <row r="3" spans="1:242" s="5" customFormat="1" ht="11.25" customHeight="1" x14ac:dyDescent="0.35">
      <c r="A3" s="298" t="s">
        <v>1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</row>
    <row r="4" spans="1:242" s="5" customFormat="1" ht="11.25" customHeight="1" x14ac:dyDescent="0.35">
      <c r="A4" s="299"/>
      <c r="B4" s="299"/>
      <c r="C4" s="299"/>
      <c r="D4" s="299"/>
      <c r="E4" s="299"/>
      <c r="F4" s="299"/>
      <c r="G4" s="299"/>
      <c r="H4" s="299"/>
      <c r="I4" s="299"/>
      <c r="J4" s="299"/>
      <c r="K4" s="299"/>
    </row>
    <row r="5" spans="1:242" s="5" customFormat="1" ht="24.75" customHeight="1" x14ac:dyDescent="0.35">
      <c r="A5" s="298" t="s">
        <v>2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</row>
    <row r="6" spans="1:242" s="5" customFormat="1" ht="29.25" customHeight="1" x14ac:dyDescent="0.45">
      <c r="A6" s="300" t="s">
        <v>121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</row>
    <row r="7" spans="1:242" s="5" customFormat="1" ht="29.25" customHeight="1" x14ac:dyDescent="0.35">
      <c r="A7" s="301" t="s">
        <v>120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</row>
    <row r="8" spans="1:242" s="5" customFormat="1" ht="29.25" customHeight="1" x14ac:dyDescent="0.35">
      <c r="A8" s="302" t="s">
        <v>3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</row>
    <row r="9" spans="1:242" s="10" customFormat="1" ht="24.75" customHeight="1" x14ac:dyDescent="0.35">
      <c r="A9" s="6" t="s">
        <v>111</v>
      </c>
      <c r="B9" s="7"/>
      <c r="C9" s="7"/>
      <c r="D9" s="7"/>
      <c r="E9" s="7"/>
      <c r="F9" s="164"/>
      <c r="G9" s="164"/>
      <c r="H9" s="9"/>
      <c r="I9" s="9"/>
      <c r="J9" s="9"/>
      <c r="K9" s="9"/>
    </row>
    <row r="10" spans="1:242" s="163" customFormat="1" ht="24.75" customHeight="1" x14ac:dyDescent="0.35">
      <c r="A10" s="159" t="s">
        <v>125</v>
      </c>
      <c r="B10" s="160"/>
      <c r="C10" s="160"/>
      <c r="D10" s="160"/>
      <c r="E10" s="160"/>
      <c r="F10" s="161"/>
      <c r="G10" s="162"/>
      <c r="H10" s="162"/>
      <c r="I10" s="162"/>
      <c r="J10" s="162"/>
      <c r="K10" s="162"/>
    </row>
    <row r="11" spans="1:242" s="10" customFormat="1" ht="25.5" customHeight="1" thickBot="1" x14ac:dyDescent="0.35">
      <c r="A11" s="303" t="s">
        <v>126</v>
      </c>
      <c r="B11" s="303"/>
      <c r="C11" s="303"/>
      <c r="D11" s="303"/>
      <c r="E11" s="303"/>
      <c r="F11" s="303"/>
      <c r="G11" s="303"/>
      <c r="H11" s="303"/>
      <c r="I11" s="303"/>
      <c r="J11" s="303"/>
      <c r="K11" s="303"/>
    </row>
    <row r="12" spans="1:242" s="10" customFormat="1" ht="39" customHeight="1" thickBot="1" x14ac:dyDescent="0.3">
      <c r="A12" s="157" t="s">
        <v>4</v>
      </c>
      <c r="B12" s="290" t="s">
        <v>5</v>
      </c>
      <c r="C12" s="304"/>
      <c r="D12" s="142" t="s">
        <v>6</v>
      </c>
      <c r="E12" s="158" t="s">
        <v>8</v>
      </c>
      <c r="F12" s="142" t="s">
        <v>9</v>
      </c>
      <c r="G12" s="305" t="s">
        <v>10</v>
      </c>
      <c r="H12" s="291"/>
      <c r="I12" s="291"/>
      <c r="J12" s="291"/>
      <c r="K12" s="304"/>
    </row>
    <row r="13" spans="1:242" s="10" customFormat="1" ht="52.5" customHeight="1" thickBot="1" x14ac:dyDescent="0.3">
      <c r="A13" s="283" t="s">
        <v>11</v>
      </c>
      <c r="B13" s="285" t="s">
        <v>122</v>
      </c>
      <c r="C13" s="286"/>
      <c r="D13" s="12" t="s">
        <v>12</v>
      </c>
      <c r="E13" s="15" t="s">
        <v>133</v>
      </c>
      <c r="F13" s="175"/>
      <c r="G13" s="290" t="s">
        <v>16</v>
      </c>
      <c r="H13" s="291"/>
      <c r="I13" s="291"/>
      <c r="J13" s="291"/>
      <c r="K13" s="292"/>
    </row>
    <row r="14" spans="1:242" ht="21.75" customHeight="1" x14ac:dyDescent="0.2">
      <c r="A14" s="284"/>
      <c r="B14" s="249"/>
      <c r="C14" s="287"/>
      <c r="D14" s="16" t="s">
        <v>17</v>
      </c>
      <c r="E14" s="91">
        <v>1</v>
      </c>
      <c r="F14" s="17">
        <f>SUM(E14:E14)</f>
        <v>1</v>
      </c>
      <c r="G14" s="285" t="s">
        <v>18</v>
      </c>
      <c r="H14" s="294" t="s">
        <v>19</v>
      </c>
      <c r="I14" s="285" t="s">
        <v>20</v>
      </c>
      <c r="J14" s="294" t="s">
        <v>21</v>
      </c>
      <c r="K14" s="286" t="s">
        <v>107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</row>
    <row r="15" spans="1:242" ht="23.25" customHeight="1" x14ac:dyDescent="0.2">
      <c r="A15" s="284"/>
      <c r="B15" s="249"/>
      <c r="C15" s="287"/>
      <c r="D15" s="19" t="s">
        <v>22</v>
      </c>
      <c r="E15" s="79">
        <v>5700</v>
      </c>
      <c r="F15" s="21"/>
      <c r="G15" s="249"/>
      <c r="H15" s="295"/>
      <c r="I15" s="249"/>
      <c r="J15" s="295"/>
      <c r="K15" s="287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</row>
    <row r="16" spans="1:242" ht="22.5" customHeight="1" x14ac:dyDescent="0.2">
      <c r="A16" s="284"/>
      <c r="B16" s="249"/>
      <c r="C16" s="287"/>
      <c r="D16" s="22" t="s">
        <v>23</v>
      </c>
      <c r="E16" s="92">
        <f t="shared" ref="E16" si="0">E15*E14</f>
        <v>5700</v>
      </c>
      <c r="F16" s="23">
        <f>SUM(E16:E16)</f>
        <v>5700</v>
      </c>
      <c r="G16" s="249"/>
      <c r="H16" s="295"/>
      <c r="I16" s="249"/>
      <c r="J16" s="295"/>
      <c r="K16" s="287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</row>
    <row r="17" spans="1:242" ht="31.5" customHeight="1" x14ac:dyDescent="0.2">
      <c r="A17" s="284"/>
      <c r="B17" s="249"/>
      <c r="C17" s="287"/>
      <c r="D17" s="19" t="s">
        <v>24</v>
      </c>
      <c r="E17" s="79">
        <v>38</v>
      </c>
      <c r="F17" s="24"/>
      <c r="G17" s="293"/>
      <c r="H17" s="296"/>
      <c r="I17" s="293"/>
      <c r="J17" s="296"/>
      <c r="K17" s="297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</row>
    <row r="18" spans="1:242" ht="21.75" customHeight="1" thickBot="1" x14ac:dyDescent="0.25">
      <c r="A18" s="284"/>
      <c r="B18" s="249"/>
      <c r="C18" s="287"/>
      <c r="D18" s="25" t="s">
        <v>25</v>
      </c>
      <c r="E18" s="93">
        <f t="shared" ref="E18" si="1">E14*E17</f>
        <v>38</v>
      </c>
      <c r="F18" s="76">
        <f>SUM(E18:E18)</f>
        <v>38</v>
      </c>
      <c r="G18" s="100" t="s">
        <v>26</v>
      </c>
      <c r="H18" s="28">
        <f>SUM(H20:H22)</f>
        <v>0</v>
      </c>
      <c r="I18" s="100" t="s">
        <v>26</v>
      </c>
      <c r="J18" s="28">
        <f>SUM(J20:J22)</f>
        <v>0</v>
      </c>
      <c r="K18" s="28">
        <f>J18+H18</f>
        <v>0</v>
      </c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</row>
    <row r="19" spans="1:242" ht="21.75" customHeight="1" thickBot="1" x14ac:dyDescent="0.25">
      <c r="A19" s="284"/>
      <c r="B19" s="249"/>
      <c r="C19" s="287"/>
      <c r="D19" s="29" t="s">
        <v>27</v>
      </c>
      <c r="E19" s="32"/>
      <c r="F19" s="17"/>
      <c r="G19" s="101"/>
      <c r="H19" s="33"/>
      <c r="I19" s="101"/>
      <c r="J19" s="33"/>
      <c r="K19" s="33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</row>
    <row r="20" spans="1:242" ht="30.75" customHeight="1" x14ac:dyDescent="0.2">
      <c r="A20" s="284"/>
      <c r="B20" s="249"/>
      <c r="C20" s="287"/>
      <c r="D20" s="34" t="s">
        <v>81</v>
      </c>
      <c r="E20" s="147">
        <v>0</v>
      </c>
      <c r="F20" s="148">
        <f>SUM(E20:E20)</f>
        <v>0</v>
      </c>
      <c r="G20" s="102"/>
      <c r="H20" s="103">
        <f>G20*F20</f>
        <v>0</v>
      </c>
      <c r="I20" s="104"/>
      <c r="J20" s="103">
        <f>I20*F20</f>
        <v>0</v>
      </c>
      <c r="K20" s="103">
        <f>J20+H20</f>
        <v>0</v>
      </c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</row>
    <row r="21" spans="1:242" ht="27" customHeight="1" x14ac:dyDescent="0.2">
      <c r="A21" s="284"/>
      <c r="B21" s="249"/>
      <c r="C21" s="287"/>
      <c r="D21" s="19" t="s">
        <v>28</v>
      </c>
      <c r="E21" s="149">
        <v>0</v>
      </c>
      <c r="F21" s="150">
        <f>SUM(E21:E21)</f>
        <v>0</v>
      </c>
      <c r="G21" s="105"/>
      <c r="H21" s="106">
        <f>G21*F21</f>
        <v>0</v>
      </c>
      <c r="I21" s="107"/>
      <c r="J21" s="106">
        <f>I21*F21</f>
        <v>0</v>
      </c>
      <c r="K21" s="106">
        <f>J21+H21</f>
        <v>0</v>
      </c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</row>
    <row r="22" spans="1:242" ht="31.5" customHeight="1" thickBot="1" x14ac:dyDescent="0.25">
      <c r="A22" s="284"/>
      <c r="B22" s="288"/>
      <c r="C22" s="289"/>
      <c r="D22" s="35" t="s">
        <v>82</v>
      </c>
      <c r="E22" s="151">
        <f t="shared" ref="E22" si="2">E18</f>
        <v>38</v>
      </c>
      <c r="F22" s="152">
        <f>SUM(E22:E22)</f>
        <v>38</v>
      </c>
      <c r="G22" s="108"/>
      <c r="H22" s="109">
        <f>G22*F22</f>
        <v>0</v>
      </c>
      <c r="I22" s="108"/>
      <c r="J22" s="109">
        <f>I22*F22</f>
        <v>0</v>
      </c>
      <c r="K22" s="109">
        <f>J22+H22</f>
        <v>0</v>
      </c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</row>
    <row r="23" spans="1:242" ht="39" customHeight="1" thickBot="1" x14ac:dyDescent="0.25">
      <c r="A23" s="245" t="s">
        <v>29</v>
      </c>
      <c r="B23" s="247" t="s">
        <v>30</v>
      </c>
      <c r="C23" s="248"/>
      <c r="D23" s="153" t="s">
        <v>31</v>
      </c>
      <c r="E23" s="193"/>
      <c r="F23" s="37" t="s">
        <v>33</v>
      </c>
      <c r="G23" s="250" t="s">
        <v>34</v>
      </c>
      <c r="H23" s="251"/>
      <c r="I23" s="251"/>
      <c r="J23" s="251"/>
      <c r="K23" s="252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</row>
    <row r="24" spans="1:242" s="18" customFormat="1" ht="21" customHeight="1" x14ac:dyDescent="0.2">
      <c r="A24" s="246"/>
      <c r="B24" s="253" t="s">
        <v>35</v>
      </c>
      <c r="C24" s="254"/>
      <c r="D24" s="154" t="s">
        <v>26</v>
      </c>
      <c r="E24" s="332">
        <f>SUM(E25:K25)</f>
        <v>1</v>
      </c>
      <c r="F24" s="39"/>
      <c r="G24" s="275">
        <f>SUM(G25:K25)</f>
        <v>0</v>
      </c>
      <c r="H24" s="276"/>
      <c r="I24" s="276"/>
      <c r="J24" s="276"/>
      <c r="K24" s="277"/>
    </row>
    <row r="25" spans="1:242" s="42" customFormat="1" ht="22.5" customHeight="1" x14ac:dyDescent="0.2">
      <c r="A25" s="246"/>
      <c r="B25" s="278" t="s">
        <v>98</v>
      </c>
      <c r="C25" s="279"/>
      <c r="D25" s="155"/>
      <c r="E25" s="333">
        <v>1</v>
      </c>
      <c r="F25" s="41"/>
      <c r="G25" s="280">
        <f>F25*E25</f>
        <v>0</v>
      </c>
      <c r="H25" s="281"/>
      <c r="I25" s="281"/>
      <c r="J25" s="281"/>
      <c r="K25" s="282"/>
    </row>
    <row r="26" spans="1:242" s="18" customFormat="1" ht="21" customHeight="1" x14ac:dyDescent="0.2">
      <c r="A26" s="246"/>
      <c r="B26" s="267" t="s">
        <v>36</v>
      </c>
      <c r="C26" s="272"/>
      <c r="D26" s="156" t="s">
        <v>46</v>
      </c>
      <c r="E26" s="334">
        <f>SUM(E27:K27)</f>
        <v>1</v>
      </c>
      <c r="F26" s="45"/>
      <c r="G26" s="259">
        <f>SUM(G27:K27)</f>
        <v>0</v>
      </c>
      <c r="H26" s="260"/>
      <c r="I26" s="260"/>
      <c r="J26" s="260"/>
      <c r="K26" s="261"/>
    </row>
    <row r="27" spans="1:242" s="42" customFormat="1" ht="15.75" x14ac:dyDescent="0.2">
      <c r="A27" s="246"/>
      <c r="B27" s="262" t="s">
        <v>38</v>
      </c>
      <c r="C27" s="263"/>
      <c r="D27" s="155"/>
      <c r="E27" s="333">
        <v>1</v>
      </c>
      <c r="F27" s="41"/>
      <c r="G27" s="264">
        <f>F27*E27</f>
        <v>0</v>
      </c>
      <c r="H27" s="265"/>
      <c r="I27" s="265"/>
      <c r="J27" s="265"/>
      <c r="K27" s="266"/>
    </row>
    <row r="28" spans="1:242" ht="21" customHeight="1" x14ac:dyDescent="0.2">
      <c r="A28" s="246"/>
      <c r="B28" s="267" t="s">
        <v>45</v>
      </c>
      <c r="C28" s="268"/>
      <c r="D28" s="141" t="s">
        <v>116</v>
      </c>
      <c r="E28" s="334">
        <f>SUM(E29:K29)</f>
        <v>1</v>
      </c>
      <c r="F28" s="88"/>
      <c r="G28" s="259">
        <f>SUM(G29:K29)</f>
        <v>0</v>
      </c>
      <c r="H28" s="271"/>
      <c r="I28" s="271"/>
      <c r="J28" s="271"/>
      <c r="K28" s="261"/>
    </row>
    <row r="29" spans="1:242" s="42" customFormat="1" ht="15.75" x14ac:dyDescent="0.2">
      <c r="A29" s="246"/>
      <c r="B29" s="262" t="s">
        <v>47</v>
      </c>
      <c r="C29" s="263"/>
      <c r="D29" s="155"/>
      <c r="E29" s="333">
        <v>1</v>
      </c>
      <c r="F29" s="41"/>
      <c r="G29" s="264">
        <f>F29*E29</f>
        <v>0</v>
      </c>
      <c r="H29" s="265"/>
      <c r="I29" s="265"/>
      <c r="J29" s="265"/>
      <c r="K29" s="266"/>
    </row>
    <row r="30" spans="1:242" ht="21" customHeight="1" x14ac:dyDescent="0.2">
      <c r="A30" s="246"/>
      <c r="B30" s="255" t="s">
        <v>118</v>
      </c>
      <c r="C30" s="256"/>
      <c r="D30" s="172" t="s">
        <v>57</v>
      </c>
      <c r="E30" s="333">
        <v>0</v>
      </c>
      <c r="F30" s="87"/>
      <c r="G30" s="259">
        <f>F30*E30</f>
        <v>0</v>
      </c>
      <c r="H30" s="260"/>
      <c r="I30" s="260"/>
      <c r="J30" s="260"/>
      <c r="K30" s="261"/>
    </row>
    <row r="31" spans="1:242" ht="21" customHeight="1" x14ac:dyDescent="0.2">
      <c r="A31" s="246"/>
      <c r="B31" s="255" t="s">
        <v>119</v>
      </c>
      <c r="C31" s="256"/>
      <c r="D31" s="172" t="s">
        <v>63</v>
      </c>
      <c r="E31" s="333">
        <v>0</v>
      </c>
      <c r="F31" s="87"/>
      <c r="G31" s="259">
        <f>F31*E31</f>
        <v>0</v>
      </c>
      <c r="H31" s="260"/>
      <c r="I31" s="260"/>
      <c r="J31" s="260"/>
      <c r="K31" s="261"/>
    </row>
    <row r="32" spans="1:242" ht="21" thickBot="1" x14ac:dyDescent="0.3">
      <c r="A32" s="49"/>
      <c r="B32" s="238" t="s">
        <v>67</v>
      </c>
      <c r="C32" s="239"/>
      <c r="D32" s="202"/>
      <c r="E32" s="335">
        <f>E24+E26+E28+E30+E31</f>
        <v>3</v>
      </c>
      <c r="F32" s="50"/>
      <c r="G32" s="242">
        <f>SUM(G24,G26,G28,G30:K31)</f>
        <v>0</v>
      </c>
      <c r="H32" s="243"/>
      <c r="I32" s="243"/>
      <c r="J32" s="243"/>
      <c r="K32" s="244"/>
    </row>
    <row r="33" spans="1:11" ht="28.5" customHeight="1" thickBot="1" x14ac:dyDescent="0.35">
      <c r="A33" s="51"/>
      <c r="B33" s="231" t="s">
        <v>123</v>
      </c>
      <c r="C33" s="232"/>
      <c r="D33" s="232"/>
      <c r="E33" s="233"/>
      <c r="F33" s="52"/>
      <c r="G33" s="234">
        <f>K18+G32</f>
        <v>0</v>
      </c>
      <c r="H33" s="235"/>
      <c r="I33" s="235"/>
      <c r="J33" s="235"/>
      <c r="K33" s="236"/>
    </row>
    <row r="34" spans="1:11" ht="23.25" thickBot="1" x14ac:dyDescent="0.35">
      <c r="A34" s="51"/>
      <c r="B34" s="231" t="s">
        <v>112</v>
      </c>
      <c r="C34" s="232"/>
      <c r="D34" s="232"/>
      <c r="E34" s="233"/>
      <c r="F34" s="52"/>
      <c r="G34" s="234">
        <f>G33</f>
        <v>0</v>
      </c>
      <c r="H34" s="235"/>
      <c r="I34" s="235"/>
      <c r="J34" s="235"/>
      <c r="K34" s="236"/>
    </row>
    <row r="35" spans="1:11" ht="41.25" customHeight="1" x14ac:dyDescent="0.3">
      <c r="A35" s="237" t="s">
        <v>138</v>
      </c>
      <c r="B35" s="237"/>
      <c r="C35" s="237"/>
      <c r="D35" s="237"/>
      <c r="E35" s="237"/>
      <c r="F35" s="237"/>
      <c r="G35" s="237"/>
      <c r="H35" s="237"/>
      <c r="I35" s="237"/>
      <c r="J35" s="237"/>
      <c r="K35" s="237"/>
    </row>
    <row r="36" spans="1:11" ht="18.75" x14ac:dyDescent="0.3">
      <c r="A36" s="182"/>
      <c r="B36" s="53" t="s">
        <v>68</v>
      </c>
      <c r="C36" s="53"/>
      <c r="D36" s="53"/>
      <c r="E36" s="53"/>
      <c r="F36" s="53"/>
      <c r="G36" s="53"/>
      <c r="H36" s="53"/>
      <c r="I36" s="53"/>
      <c r="J36" s="53"/>
      <c r="K36" s="53"/>
    </row>
    <row r="37" spans="1:11" ht="18.75" x14ac:dyDescent="0.3">
      <c r="A37" s="228" t="s">
        <v>124</v>
      </c>
      <c r="B37" s="228"/>
      <c r="C37" s="228"/>
      <c r="D37" s="228"/>
      <c r="E37" s="228"/>
      <c r="F37" s="228"/>
      <c r="G37" s="228"/>
      <c r="H37" s="228"/>
      <c r="I37" s="228"/>
      <c r="J37" s="228"/>
      <c r="K37" s="228"/>
    </row>
    <row r="38" spans="1:11" ht="18.75" customHeight="1" x14ac:dyDescent="0.3">
      <c r="A38" s="228" t="s">
        <v>69</v>
      </c>
      <c r="B38" s="228"/>
      <c r="C38" s="228"/>
      <c r="D38" s="228"/>
      <c r="E38" s="228"/>
      <c r="F38" s="228"/>
      <c r="G38" s="228"/>
      <c r="H38" s="228"/>
      <c r="I38" s="228"/>
      <c r="J38" s="228"/>
      <c r="K38" s="228"/>
    </row>
    <row r="39" spans="1:11" ht="18.75" customHeight="1" x14ac:dyDescent="0.3">
      <c r="A39" s="228" t="s">
        <v>70</v>
      </c>
      <c r="B39" s="228"/>
      <c r="C39" s="228"/>
      <c r="D39" s="228"/>
      <c r="E39" s="228"/>
      <c r="F39" s="228"/>
      <c r="G39" s="228"/>
      <c r="H39" s="228"/>
      <c r="I39" s="228"/>
      <c r="J39" s="228"/>
      <c r="K39" s="228"/>
    </row>
    <row r="40" spans="1:11" ht="16.5" x14ac:dyDescent="0.25">
      <c r="A40" s="54" t="s">
        <v>71</v>
      </c>
      <c r="B40" s="55"/>
      <c r="C40" s="55"/>
      <c r="D40" s="55"/>
      <c r="E40" s="55"/>
      <c r="F40" s="56"/>
      <c r="G40" s="55"/>
      <c r="H40" s="55"/>
      <c r="I40" s="55"/>
      <c r="J40" s="55"/>
      <c r="K40" s="55"/>
    </row>
    <row r="41" spans="1:11" ht="69.75" customHeight="1" x14ac:dyDescent="0.25">
      <c r="A41" s="229" t="s">
        <v>117</v>
      </c>
      <c r="B41" s="229"/>
      <c r="C41" s="229"/>
      <c r="D41" s="229"/>
      <c r="E41" s="229"/>
      <c r="F41" s="229"/>
      <c r="G41" s="229"/>
      <c r="H41" s="229"/>
      <c r="I41" s="229"/>
      <c r="J41" s="229"/>
      <c r="K41" s="229"/>
    </row>
    <row r="42" spans="1:11" ht="35.25" customHeight="1" x14ac:dyDescent="0.25">
      <c r="A42" s="230" t="s">
        <v>72</v>
      </c>
      <c r="B42" s="230"/>
      <c r="C42" s="230"/>
      <c r="D42" s="230"/>
      <c r="E42" s="230"/>
      <c r="F42" s="230"/>
      <c r="G42" s="230"/>
      <c r="H42" s="230"/>
      <c r="I42" s="230"/>
      <c r="J42" s="230"/>
      <c r="K42" s="230"/>
    </row>
    <row r="43" spans="1:11" ht="82.5" customHeight="1" x14ac:dyDescent="0.25">
      <c r="A43" s="230" t="s">
        <v>73</v>
      </c>
      <c r="B43" s="230"/>
      <c r="C43" s="230"/>
      <c r="D43" s="230"/>
      <c r="E43" s="230"/>
      <c r="F43" s="230"/>
      <c r="G43" s="230"/>
      <c r="H43" s="230"/>
      <c r="I43" s="230"/>
      <c r="J43" s="230"/>
      <c r="K43" s="230"/>
    </row>
    <row r="44" spans="1:11" ht="31.5" customHeight="1" x14ac:dyDescent="0.25">
      <c r="A44" s="230" t="s">
        <v>74</v>
      </c>
      <c r="B44" s="230"/>
      <c r="C44" s="230"/>
      <c r="D44" s="230"/>
      <c r="E44" s="230"/>
      <c r="F44" s="230"/>
      <c r="G44" s="230"/>
      <c r="H44" s="230"/>
      <c r="I44" s="230"/>
      <c r="J44" s="230"/>
      <c r="K44" s="230"/>
    </row>
    <row r="45" spans="1:11" ht="33.75" customHeight="1" x14ac:dyDescent="0.25">
      <c r="A45" s="225" t="s">
        <v>75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</row>
    <row r="46" spans="1:11" ht="18.75" customHeight="1" x14ac:dyDescent="0.25">
      <c r="A46" s="226" t="s">
        <v>76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</row>
    <row r="47" spans="1:11" ht="17.25" customHeight="1" x14ac:dyDescent="0.25">
      <c r="A47" s="225"/>
      <c r="B47" s="225"/>
      <c r="C47" s="225"/>
      <c r="D47" s="225"/>
      <c r="E47" s="225"/>
      <c r="F47" s="225"/>
      <c r="G47" s="225"/>
      <c r="H47" s="225"/>
      <c r="I47" s="225"/>
      <c r="J47" s="225"/>
      <c r="K47" s="225"/>
    </row>
    <row r="48" spans="1:11" ht="17.25" customHeight="1" x14ac:dyDescent="0.25">
      <c r="A48" s="187"/>
      <c r="B48" s="341" t="s">
        <v>142</v>
      </c>
      <c r="C48" s="342"/>
      <c r="D48" s="342"/>
      <c r="E48" s="187"/>
      <c r="F48" s="187"/>
      <c r="G48" s="187"/>
      <c r="H48" s="187"/>
      <c r="I48" s="187"/>
      <c r="J48" s="187"/>
      <c r="K48" s="187"/>
    </row>
  </sheetData>
  <mergeCells count="54">
    <mergeCell ref="A8:K8"/>
    <mergeCell ref="A11:K11"/>
    <mergeCell ref="B12:C12"/>
    <mergeCell ref="G12:K12"/>
    <mergeCell ref="B48:D48"/>
    <mergeCell ref="A2:K2"/>
    <mergeCell ref="A3:K4"/>
    <mergeCell ref="A5:K5"/>
    <mergeCell ref="A6:K6"/>
    <mergeCell ref="A7:K7"/>
    <mergeCell ref="G24:K24"/>
    <mergeCell ref="B25:C25"/>
    <mergeCell ref="G25:K25"/>
    <mergeCell ref="A13:A22"/>
    <mergeCell ref="B13:C22"/>
    <mergeCell ref="G13:K13"/>
    <mergeCell ref="G14:G17"/>
    <mergeCell ref="H14:H17"/>
    <mergeCell ref="I14:I17"/>
    <mergeCell ref="J14:J17"/>
    <mergeCell ref="K14:K17"/>
    <mergeCell ref="B26:C26"/>
    <mergeCell ref="G26:K26"/>
    <mergeCell ref="B27:C27"/>
    <mergeCell ref="G27:K27"/>
    <mergeCell ref="B29:C29"/>
    <mergeCell ref="G29:K29"/>
    <mergeCell ref="B28:C28"/>
    <mergeCell ref="G28:K28"/>
    <mergeCell ref="A37:K37"/>
    <mergeCell ref="B32:C32"/>
    <mergeCell ref="G32:K32"/>
    <mergeCell ref="A23:A31"/>
    <mergeCell ref="B23:C23"/>
    <mergeCell ref="G23:K23"/>
    <mergeCell ref="B24:C24"/>
    <mergeCell ref="B31:C31"/>
    <mergeCell ref="G31:K31"/>
    <mergeCell ref="B30:C30"/>
    <mergeCell ref="G30:K30"/>
    <mergeCell ref="B33:E33"/>
    <mergeCell ref="G33:K33"/>
    <mergeCell ref="B34:E34"/>
    <mergeCell ref="G34:K34"/>
    <mergeCell ref="A35:K35"/>
    <mergeCell ref="A38:K38"/>
    <mergeCell ref="A39:K39"/>
    <mergeCell ref="A41:K41"/>
    <mergeCell ref="A42:K42"/>
    <mergeCell ref="A43:K43"/>
    <mergeCell ref="A44:K44"/>
    <mergeCell ref="A45:K45"/>
    <mergeCell ref="A46:K46"/>
    <mergeCell ref="A47:K47"/>
  </mergeCells>
  <printOptions horizontalCentered="1"/>
  <pageMargins left="0.19685039370078741" right="0.19685039370078741" top="0.19685039370078741" bottom="0.19685039370078741" header="0.51181102362204722" footer="0.15748031496062992"/>
  <pageSetup paperSize="9" scale="44" firstPageNumber="0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K99"/>
  <sheetViews>
    <sheetView view="pageBreakPreview" topLeftCell="A19" zoomScale="55" zoomScaleNormal="75" zoomScaleSheetLayoutView="55" workbookViewId="0">
      <selection sqref="A1:XFD1048576"/>
    </sheetView>
  </sheetViews>
  <sheetFormatPr defaultRowHeight="12.75" outlineLevelCol="1" x14ac:dyDescent="0.2"/>
  <cols>
    <col min="1" max="1" width="8.140625" style="1" customWidth="1"/>
    <col min="2" max="2" width="41.5703125" style="2" customWidth="1"/>
    <col min="3" max="3" width="35.42578125" style="2" customWidth="1"/>
    <col min="4" max="4" width="21.42578125" style="2" customWidth="1"/>
    <col min="5" max="5" width="20.7109375" style="3" customWidth="1"/>
    <col min="6" max="6" width="19.5703125" style="2" customWidth="1"/>
    <col min="7" max="7" width="24.140625" style="2" customWidth="1"/>
    <col min="8" max="8" width="19.140625" style="2" customWidth="1"/>
    <col min="9" max="9" width="20" style="2" customWidth="1"/>
    <col min="10" max="10" width="24.140625" style="2" customWidth="1"/>
    <col min="11" max="11" width="9" style="2" hidden="1" customWidth="1" outlineLevel="1"/>
    <col min="12" max="12" width="7.28515625" style="2" hidden="1" customWidth="1" collapsed="1"/>
    <col min="13" max="13" width="7.28515625" style="2" hidden="1" customWidth="1" outlineLevel="1"/>
    <col min="14" max="14" width="7.85546875" style="2" hidden="1" customWidth="1" collapsed="1"/>
    <col min="15" max="15" width="17.7109375" style="2" customWidth="1"/>
    <col min="16" max="16" width="17.5703125" style="2" customWidth="1"/>
    <col min="17" max="17" width="19.85546875" style="2" customWidth="1"/>
    <col min="18" max="18" width="19.140625" style="2" customWidth="1"/>
    <col min="19" max="16384" width="9.140625" style="2"/>
  </cols>
  <sheetData>
    <row r="1" spans="1:245" ht="25.5" customHeight="1" x14ac:dyDescent="0.25">
      <c r="H1" s="4"/>
      <c r="I1" s="337" t="s">
        <v>141</v>
      </c>
    </row>
    <row r="2" spans="1:245" s="5" customFormat="1" ht="23.25" x14ac:dyDescent="0.35">
      <c r="A2" s="298" t="s">
        <v>0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</row>
    <row r="3" spans="1:245" s="5" customFormat="1" ht="11.25" customHeight="1" x14ac:dyDescent="0.35">
      <c r="A3" s="298" t="s">
        <v>1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</row>
    <row r="4" spans="1:245" s="5" customFormat="1" ht="11.25" customHeight="1" x14ac:dyDescent="0.35">
      <c r="A4" s="298"/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</row>
    <row r="5" spans="1:245" s="5" customFormat="1" ht="24.75" customHeight="1" x14ac:dyDescent="0.35">
      <c r="A5" s="298" t="s">
        <v>2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</row>
    <row r="6" spans="1:245" s="5" customFormat="1" ht="29.25" customHeight="1" x14ac:dyDescent="0.45">
      <c r="A6" s="300" t="s">
        <v>121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</row>
    <row r="7" spans="1:245" s="5" customFormat="1" ht="29.25" customHeight="1" x14ac:dyDescent="0.35">
      <c r="A7" s="301" t="s">
        <v>113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</row>
    <row r="8" spans="1:245" s="5" customFormat="1" ht="29.25" customHeight="1" x14ac:dyDescent="0.35">
      <c r="A8" s="302" t="s">
        <v>3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</row>
    <row r="9" spans="1:245" s="10" customFormat="1" ht="24.75" customHeight="1" x14ac:dyDescent="0.35">
      <c r="A9" s="6" t="s">
        <v>132</v>
      </c>
      <c r="B9" s="7"/>
      <c r="C9" s="7"/>
      <c r="D9" s="7"/>
      <c r="E9" s="8"/>
      <c r="F9" s="9"/>
      <c r="G9" s="9"/>
      <c r="H9" s="9"/>
      <c r="I9" s="9"/>
      <c r="J9" s="164"/>
      <c r="K9" s="7"/>
      <c r="L9" s="7"/>
      <c r="M9" s="7"/>
      <c r="N9" s="7"/>
    </row>
    <row r="10" spans="1:245" s="163" customFormat="1" ht="24.75" customHeight="1" x14ac:dyDescent="0.3">
      <c r="A10" s="165" t="s">
        <v>130</v>
      </c>
      <c r="B10" s="166"/>
      <c r="C10" s="166"/>
      <c r="D10" s="166"/>
      <c r="E10" s="167"/>
      <c r="F10" s="168"/>
      <c r="G10" s="168"/>
      <c r="H10" s="168"/>
      <c r="I10" s="168"/>
      <c r="J10" s="168"/>
      <c r="K10" s="166"/>
      <c r="L10" s="166"/>
      <c r="M10" s="166"/>
      <c r="N10" s="166"/>
    </row>
    <row r="11" spans="1:245" s="10" customFormat="1" ht="24.75" customHeight="1" thickBot="1" x14ac:dyDescent="0.35">
      <c r="A11" s="303" t="s">
        <v>131</v>
      </c>
      <c r="B11" s="303"/>
      <c r="C11" s="303"/>
      <c r="D11" s="303"/>
      <c r="E11" s="303"/>
      <c r="F11" s="303"/>
      <c r="G11" s="303"/>
      <c r="H11" s="303"/>
      <c r="I11" s="303"/>
      <c r="J11" s="303"/>
      <c r="K11" s="303"/>
      <c r="L11" s="303"/>
      <c r="M11" s="303"/>
      <c r="N11" s="303"/>
    </row>
    <row r="12" spans="1:245" s="10" customFormat="1" ht="24.75" customHeight="1" thickBot="1" x14ac:dyDescent="0.35">
      <c r="A12" s="329"/>
      <c r="B12" s="330"/>
      <c r="C12" s="331"/>
      <c r="D12" s="318"/>
      <c r="E12" s="318"/>
      <c r="F12" s="318"/>
      <c r="G12" s="318"/>
      <c r="H12" s="318"/>
      <c r="I12" s="318"/>
      <c r="J12" s="319"/>
      <c r="K12" s="119"/>
      <c r="L12" s="317" t="s">
        <v>109</v>
      </c>
      <c r="M12" s="318"/>
      <c r="N12" s="318"/>
    </row>
    <row r="13" spans="1:245" s="10" customFormat="1" ht="39" customHeight="1" thickBot="1" x14ac:dyDescent="0.3">
      <c r="A13" s="11" t="s">
        <v>4</v>
      </c>
      <c r="B13" s="176" t="s">
        <v>5</v>
      </c>
      <c r="C13" s="142" t="s">
        <v>6</v>
      </c>
      <c r="D13" s="95" t="s">
        <v>102</v>
      </c>
      <c r="E13" s="178" t="s">
        <v>9</v>
      </c>
      <c r="F13" s="305" t="s">
        <v>10</v>
      </c>
      <c r="G13" s="291"/>
      <c r="H13" s="291"/>
      <c r="I13" s="291"/>
      <c r="J13" s="304"/>
      <c r="K13" s="177" t="s">
        <v>7</v>
      </c>
      <c r="L13" s="95" t="s">
        <v>8</v>
      </c>
      <c r="M13" s="95" t="s">
        <v>8</v>
      </c>
      <c r="N13" s="95" t="s">
        <v>102</v>
      </c>
    </row>
    <row r="14" spans="1:245" s="10" customFormat="1" ht="52.5" customHeight="1" thickBot="1" x14ac:dyDescent="0.3">
      <c r="A14" s="320" t="s">
        <v>11</v>
      </c>
      <c r="B14" s="294" t="s">
        <v>127</v>
      </c>
      <c r="C14" s="12" t="s">
        <v>12</v>
      </c>
      <c r="D14" s="14" t="s">
        <v>104</v>
      </c>
      <c r="E14" s="175"/>
      <c r="F14" s="290" t="s">
        <v>16</v>
      </c>
      <c r="G14" s="291"/>
      <c r="H14" s="291"/>
      <c r="I14" s="291"/>
      <c r="J14" s="292"/>
      <c r="K14" s="13" t="s">
        <v>13</v>
      </c>
      <c r="L14" s="14" t="s">
        <v>14</v>
      </c>
      <c r="M14" s="14" t="s">
        <v>15</v>
      </c>
      <c r="N14" s="14" t="s">
        <v>103</v>
      </c>
    </row>
    <row r="15" spans="1:245" ht="21.75" customHeight="1" x14ac:dyDescent="0.2">
      <c r="A15" s="321"/>
      <c r="B15" s="295"/>
      <c r="C15" s="16" t="s">
        <v>17</v>
      </c>
      <c r="D15" s="90">
        <v>1</v>
      </c>
      <c r="E15" s="17">
        <f>SUM(D15:D15)</f>
        <v>1</v>
      </c>
      <c r="F15" s="285" t="s">
        <v>18</v>
      </c>
      <c r="G15" s="294" t="s">
        <v>19</v>
      </c>
      <c r="H15" s="285" t="s">
        <v>20</v>
      </c>
      <c r="I15" s="294" t="s">
        <v>21</v>
      </c>
      <c r="J15" s="286" t="s">
        <v>107</v>
      </c>
      <c r="K15" s="89">
        <v>0</v>
      </c>
      <c r="L15" s="90">
        <v>0</v>
      </c>
      <c r="M15" s="90">
        <v>0</v>
      </c>
      <c r="N15" s="90">
        <v>0</v>
      </c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</row>
    <row r="16" spans="1:245" ht="23.25" customHeight="1" x14ac:dyDescent="0.2">
      <c r="A16" s="321"/>
      <c r="B16" s="295"/>
      <c r="C16" s="19" t="s">
        <v>22</v>
      </c>
      <c r="D16" s="78">
        <v>3400</v>
      </c>
      <c r="E16" s="21"/>
      <c r="F16" s="249"/>
      <c r="G16" s="295"/>
      <c r="H16" s="249"/>
      <c r="I16" s="295"/>
      <c r="J16" s="287"/>
      <c r="K16" s="77">
        <v>1800</v>
      </c>
      <c r="L16" s="78">
        <v>3300</v>
      </c>
      <c r="M16" s="78">
        <v>2900</v>
      </c>
      <c r="N16" s="78">
        <v>6100</v>
      </c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</row>
    <row r="17" spans="1:245" ht="22.5" customHeight="1" x14ac:dyDescent="0.2">
      <c r="A17" s="321"/>
      <c r="B17" s="295"/>
      <c r="C17" s="22" t="s">
        <v>23</v>
      </c>
      <c r="D17" s="78">
        <f t="shared" ref="D17" si="0">D16*D15</f>
        <v>3400</v>
      </c>
      <c r="E17" s="23">
        <f>SUM(D17:D17)</f>
        <v>3400</v>
      </c>
      <c r="F17" s="249"/>
      <c r="G17" s="295"/>
      <c r="H17" s="249"/>
      <c r="I17" s="295"/>
      <c r="J17" s="287"/>
      <c r="K17" s="80">
        <f t="shared" ref="K17:N17" si="1">K16*K15</f>
        <v>0</v>
      </c>
      <c r="L17" s="78">
        <f t="shared" si="1"/>
        <v>0</v>
      </c>
      <c r="M17" s="78">
        <f t="shared" si="1"/>
        <v>0</v>
      </c>
      <c r="N17" s="78">
        <f t="shared" si="1"/>
        <v>0</v>
      </c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</row>
    <row r="18" spans="1:245" ht="28.5" customHeight="1" x14ac:dyDescent="0.2">
      <c r="A18" s="321"/>
      <c r="B18" s="295"/>
      <c r="C18" s="19" t="s">
        <v>24</v>
      </c>
      <c r="D18" s="78">
        <v>33</v>
      </c>
      <c r="E18" s="24"/>
      <c r="F18" s="293"/>
      <c r="G18" s="296"/>
      <c r="H18" s="293"/>
      <c r="I18" s="296"/>
      <c r="J18" s="297"/>
      <c r="K18" s="77">
        <v>9</v>
      </c>
      <c r="L18" s="78">
        <v>19</v>
      </c>
      <c r="M18" s="78">
        <v>15</v>
      </c>
      <c r="N18" s="78">
        <v>50</v>
      </c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</row>
    <row r="19" spans="1:245" ht="21.75" customHeight="1" thickBot="1" x14ac:dyDescent="0.25">
      <c r="A19" s="321"/>
      <c r="B19" s="295"/>
      <c r="C19" s="25" t="s">
        <v>25</v>
      </c>
      <c r="D19" s="27">
        <f t="shared" ref="D19" si="2">D15*D18</f>
        <v>33</v>
      </c>
      <c r="E19" s="76">
        <f>SUM(D19:D19)</f>
        <v>33</v>
      </c>
      <c r="F19" s="126" t="s">
        <v>26</v>
      </c>
      <c r="G19" s="127">
        <f>SUM(G21:G23)</f>
        <v>0</v>
      </c>
      <c r="H19" s="126" t="s">
        <v>26</v>
      </c>
      <c r="I19" s="127">
        <f>SUM(I21:I23)</f>
        <v>0</v>
      </c>
      <c r="J19" s="127">
        <f>I19+G19</f>
        <v>0</v>
      </c>
      <c r="K19" s="26">
        <f t="shared" ref="K19:N19" si="3">K15*K18</f>
        <v>0</v>
      </c>
      <c r="L19" s="27">
        <f t="shared" si="3"/>
        <v>0</v>
      </c>
      <c r="M19" s="27">
        <f t="shared" si="3"/>
        <v>0</v>
      </c>
      <c r="N19" s="27">
        <f t="shared" si="3"/>
        <v>0</v>
      </c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</row>
    <row r="20" spans="1:245" ht="21.75" customHeight="1" thickBot="1" x14ac:dyDescent="0.25">
      <c r="A20" s="321"/>
      <c r="B20" s="295"/>
      <c r="C20" s="29" t="s">
        <v>27</v>
      </c>
      <c r="D20" s="31"/>
      <c r="E20" s="17"/>
      <c r="F20" s="128"/>
      <c r="G20" s="129"/>
      <c r="H20" s="128"/>
      <c r="I20" s="129"/>
      <c r="J20" s="129"/>
      <c r="K20" s="30"/>
      <c r="L20" s="31"/>
      <c r="M20" s="31"/>
      <c r="N20" s="31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</row>
    <row r="21" spans="1:245" ht="30.75" customHeight="1" x14ac:dyDescent="0.2">
      <c r="A21" s="321"/>
      <c r="B21" s="295"/>
      <c r="C21" s="34" t="s">
        <v>81</v>
      </c>
      <c r="D21" s="90">
        <v>0</v>
      </c>
      <c r="E21" s="186">
        <f>SUM(D21:D21)</f>
        <v>0</v>
      </c>
      <c r="F21" s="130"/>
      <c r="G21" s="131">
        <f>F21*E21</f>
        <v>0</v>
      </c>
      <c r="H21" s="132"/>
      <c r="I21" s="131">
        <f>H21*E21</f>
        <v>0</v>
      </c>
      <c r="J21" s="131">
        <f>I21+G21</f>
        <v>0</v>
      </c>
      <c r="K21" s="89">
        <v>0</v>
      </c>
      <c r="L21" s="90">
        <v>0</v>
      </c>
      <c r="M21" s="90">
        <v>0</v>
      </c>
      <c r="N21" s="90">
        <v>0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</row>
    <row r="22" spans="1:245" ht="27" customHeight="1" x14ac:dyDescent="0.2">
      <c r="A22" s="321"/>
      <c r="B22" s="295"/>
      <c r="C22" s="19" t="s">
        <v>28</v>
      </c>
      <c r="D22" s="20">
        <v>0</v>
      </c>
      <c r="E22" s="180">
        <f>SUM(D22:D22)</f>
        <v>0</v>
      </c>
      <c r="F22" s="133"/>
      <c r="G22" s="134">
        <f>F22*E22</f>
        <v>0</v>
      </c>
      <c r="H22" s="135"/>
      <c r="I22" s="134">
        <f>H22*E22</f>
        <v>0</v>
      </c>
      <c r="J22" s="134">
        <f>I22+G22</f>
        <v>0</v>
      </c>
      <c r="K22" s="99">
        <v>0</v>
      </c>
      <c r="L22" s="20">
        <v>0</v>
      </c>
      <c r="M22" s="20">
        <v>0</v>
      </c>
      <c r="N22" s="20">
        <v>0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</row>
    <row r="23" spans="1:245" ht="31.5" customHeight="1" thickBot="1" x14ac:dyDescent="0.25">
      <c r="A23" s="321"/>
      <c r="B23" s="328"/>
      <c r="C23" s="35" t="s">
        <v>82</v>
      </c>
      <c r="D23" s="27">
        <f t="shared" ref="D23" si="4">D19</f>
        <v>33</v>
      </c>
      <c r="E23" s="185">
        <f>SUM(D23:D23)</f>
        <v>33</v>
      </c>
      <c r="F23" s="136"/>
      <c r="G23" s="137">
        <f>F23*E23</f>
        <v>0</v>
      </c>
      <c r="H23" s="136"/>
      <c r="I23" s="137">
        <f>H23*E23</f>
        <v>0</v>
      </c>
      <c r="J23" s="137">
        <f>I23+G23</f>
        <v>0</v>
      </c>
      <c r="K23" s="26">
        <v>0</v>
      </c>
      <c r="L23" s="27">
        <f t="shared" ref="L23:N23" si="5">L19</f>
        <v>0</v>
      </c>
      <c r="M23" s="27">
        <f t="shared" si="5"/>
        <v>0</v>
      </c>
      <c r="N23" s="27">
        <f t="shared" si="5"/>
        <v>0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</row>
    <row r="24" spans="1:245" ht="34.5" customHeight="1" thickBot="1" x14ac:dyDescent="0.25">
      <c r="A24" s="245" t="s">
        <v>29</v>
      </c>
      <c r="B24" s="120" t="s">
        <v>30</v>
      </c>
      <c r="C24" s="138" t="s">
        <v>31</v>
      </c>
      <c r="D24" s="199"/>
      <c r="E24" s="37" t="s">
        <v>33</v>
      </c>
      <c r="F24" s="250" t="s">
        <v>34</v>
      </c>
      <c r="G24" s="251"/>
      <c r="H24" s="251"/>
      <c r="I24" s="251"/>
      <c r="J24" s="252"/>
      <c r="K24" s="316" t="s">
        <v>32</v>
      </c>
      <c r="L24" s="251"/>
      <c r="M24" s="251"/>
      <c r="N24" s="251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</row>
    <row r="25" spans="1:245" s="18" customFormat="1" ht="21" customHeight="1" x14ac:dyDescent="0.2">
      <c r="A25" s="246"/>
      <c r="B25" s="121" t="s">
        <v>35</v>
      </c>
      <c r="C25" s="139" t="s">
        <v>26</v>
      </c>
      <c r="D25" s="200">
        <f>SUM(D26:F26)</f>
        <v>1</v>
      </c>
      <c r="E25" s="39"/>
      <c r="F25" s="275">
        <f>SUM(F26:J26)</f>
        <v>0</v>
      </c>
      <c r="G25" s="276"/>
      <c r="H25" s="276"/>
      <c r="I25" s="276"/>
      <c r="J25" s="277"/>
      <c r="K25" s="314">
        <f>SUM(K26:N26)</f>
        <v>0</v>
      </c>
      <c r="L25" s="315"/>
      <c r="M25" s="315"/>
      <c r="N25" s="315"/>
    </row>
    <row r="26" spans="1:245" s="42" customFormat="1" ht="15.75" customHeight="1" x14ac:dyDescent="0.2">
      <c r="A26" s="246"/>
      <c r="B26" s="122" t="s">
        <v>98</v>
      </c>
      <c r="C26" s="140"/>
      <c r="D26" s="194">
        <v>1</v>
      </c>
      <c r="E26" s="41"/>
      <c r="F26" s="280">
        <f>E26*D26</f>
        <v>0</v>
      </c>
      <c r="G26" s="281"/>
      <c r="H26" s="281"/>
      <c r="I26" s="281"/>
      <c r="J26" s="282"/>
      <c r="K26" s="273">
        <v>0</v>
      </c>
      <c r="L26" s="274"/>
      <c r="M26" s="274"/>
      <c r="N26" s="274"/>
    </row>
    <row r="27" spans="1:245" s="18" customFormat="1" ht="21" customHeight="1" x14ac:dyDescent="0.2">
      <c r="A27" s="246"/>
      <c r="B27" s="123" t="s">
        <v>36</v>
      </c>
      <c r="C27" s="141" t="s">
        <v>46</v>
      </c>
      <c r="D27" s="196">
        <f>SUM(D28:F28)</f>
        <v>1</v>
      </c>
      <c r="E27" s="88"/>
      <c r="F27" s="259">
        <f>SUM(F28:J28)</f>
        <v>0</v>
      </c>
      <c r="G27" s="260"/>
      <c r="H27" s="260"/>
      <c r="I27" s="260"/>
      <c r="J27" s="261"/>
      <c r="K27" s="269">
        <f>SUM(K28:N28)</f>
        <v>0</v>
      </c>
      <c r="L27" s="270"/>
      <c r="M27" s="270"/>
      <c r="N27" s="270"/>
    </row>
    <row r="28" spans="1:245" s="42" customFormat="1" ht="15.75" x14ac:dyDescent="0.2">
      <c r="A28" s="246"/>
      <c r="B28" s="122" t="s">
        <v>38</v>
      </c>
      <c r="C28" s="140"/>
      <c r="D28" s="194">
        <v>1</v>
      </c>
      <c r="E28" s="41"/>
      <c r="F28" s="264">
        <f>E28*D28</f>
        <v>0</v>
      </c>
      <c r="G28" s="265"/>
      <c r="H28" s="265"/>
      <c r="I28" s="265"/>
      <c r="J28" s="266"/>
      <c r="K28" s="273">
        <v>0</v>
      </c>
      <c r="L28" s="274"/>
      <c r="M28" s="274"/>
      <c r="N28" s="274"/>
    </row>
    <row r="29" spans="1:245" ht="21" customHeight="1" x14ac:dyDescent="0.2">
      <c r="A29" s="246"/>
      <c r="B29" s="123" t="s">
        <v>45</v>
      </c>
      <c r="C29" s="141" t="s">
        <v>116</v>
      </c>
      <c r="D29" s="196">
        <f>SUM(D30:F30)</f>
        <v>1</v>
      </c>
      <c r="E29" s="45"/>
      <c r="F29" s="259">
        <f>SUM(F30:J30)</f>
        <v>0</v>
      </c>
      <c r="G29" s="271"/>
      <c r="H29" s="271"/>
      <c r="I29" s="271"/>
      <c r="J29" s="261"/>
      <c r="K29" s="269">
        <f>SUM(K30:N30)</f>
        <v>1</v>
      </c>
      <c r="L29" s="270"/>
      <c r="M29" s="270"/>
      <c r="N29" s="270"/>
    </row>
    <row r="30" spans="1:245" s="42" customFormat="1" ht="15.75" x14ac:dyDescent="0.2">
      <c r="A30" s="246"/>
      <c r="B30" s="122" t="s">
        <v>47</v>
      </c>
      <c r="C30" s="140"/>
      <c r="D30" s="195">
        <v>1</v>
      </c>
      <c r="E30" s="41"/>
      <c r="F30" s="325">
        <f>E30*D30</f>
        <v>0</v>
      </c>
      <c r="G30" s="326"/>
      <c r="H30" s="326"/>
      <c r="I30" s="326"/>
      <c r="J30" s="327"/>
      <c r="K30" s="257">
        <v>1</v>
      </c>
      <c r="L30" s="258"/>
      <c r="M30" s="258"/>
      <c r="N30" s="258"/>
    </row>
    <row r="31" spans="1:245" ht="21" customHeight="1" x14ac:dyDescent="0.2">
      <c r="A31" s="246"/>
      <c r="B31" s="122" t="s">
        <v>118</v>
      </c>
      <c r="C31" s="173"/>
      <c r="D31" s="195">
        <v>0</v>
      </c>
      <c r="E31" s="44"/>
      <c r="F31" s="264">
        <f>E31*D31</f>
        <v>0</v>
      </c>
      <c r="G31" s="265"/>
      <c r="H31" s="265"/>
      <c r="I31" s="265"/>
      <c r="J31" s="266"/>
      <c r="K31" s="257">
        <v>0</v>
      </c>
      <c r="L31" s="258"/>
      <c r="M31" s="258"/>
      <c r="N31" s="258"/>
    </row>
    <row r="32" spans="1:245" ht="21" customHeight="1" thickBot="1" x14ac:dyDescent="0.25">
      <c r="A32" s="246"/>
      <c r="B32" s="122" t="s">
        <v>119</v>
      </c>
      <c r="C32" s="173"/>
      <c r="D32" s="195">
        <v>0</v>
      </c>
      <c r="E32" s="44"/>
      <c r="F32" s="264">
        <f>E32*D32</f>
        <v>0</v>
      </c>
      <c r="G32" s="265"/>
      <c r="H32" s="265"/>
      <c r="I32" s="265"/>
      <c r="J32" s="266"/>
      <c r="K32" s="257">
        <v>0</v>
      </c>
      <c r="L32" s="258"/>
      <c r="M32" s="258"/>
      <c r="N32" s="258"/>
    </row>
    <row r="33" spans="1:245" ht="21" customHeight="1" thickBot="1" x14ac:dyDescent="0.3">
      <c r="A33" s="146"/>
      <c r="B33" s="143" t="s">
        <v>67</v>
      </c>
      <c r="C33" s="144"/>
      <c r="D33" s="201">
        <f>D25+D27+D29+D31+D32</f>
        <v>3</v>
      </c>
      <c r="E33" s="145"/>
      <c r="F33" s="309">
        <f>SUM(F25,F27,F29,F31:J32)</f>
        <v>0</v>
      </c>
      <c r="G33" s="310"/>
      <c r="H33" s="310"/>
      <c r="I33" s="310"/>
      <c r="J33" s="311"/>
      <c r="K33" s="323">
        <f>SUM(K25,K27,K29,K31:N32)</f>
        <v>1</v>
      </c>
      <c r="L33" s="324"/>
      <c r="M33" s="324"/>
      <c r="N33" s="324"/>
    </row>
    <row r="34" spans="1:245" ht="28.5" customHeight="1" thickBot="1" x14ac:dyDescent="0.35">
      <c r="A34" s="51"/>
      <c r="B34" s="124" t="s">
        <v>128</v>
      </c>
      <c r="C34" s="125"/>
      <c r="D34" s="125"/>
      <c r="E34" s="52"/>
      <c r="F34" s="234">
        <f>J19+F33</f>
        <v>0</v>
      </c>
      <c r="G34" s="235"/>
      <c r="H34" s="235"/>
      <c r="I34" s="235"/>
      <c r="J34" s="236"/>
      <c r="K34" s="181"/>
      <c r="L34" s="181"/>
      <c r="M34" s="181"/>
      <c r="N34" s="181"/>
    </row>
    <row r="35" spans="1:245" s="10" customFormat="1" ht="24.75" hidden="1" customHeight="1" thickBot="1" x14ac:dyDescent="0.35">
      <c r="A35" s="317" t="s">
        <v>109</v>
      </c>
      <c r="B35" s="318"/>
      <c r="C35" s="318"/>
      <c r="D35" s="318"/>
      <c r="E35" s="318"/>
      <c r="F35" s="318"/>
      <c r="G35" s="318"/>
      <c r="H35" s="318"/>
      <c r="I35" s="318"/>
      <c r="J35" s="319"/>
      <c r="K35" s="118"/>
      <c r="L35" s="118"/>
      <c r="M35" s="118"/>
      <c r="N35" s="118"/>
    </row>
    <row r="36" spans="1:245" s="10" customFormat="1" ht="39" hidden="1" customHeight="1" thickBot="1" x14ac:dyDescent="0.3">
      <c r="A36" s="11" t="s">
        <v>4</v>
      </c>
      <c r="B36" s="174" t="s">
        <v>5</v>
      </c>
      <c r="C36" s="110" t="s">
        <v>6</v>
      </c>
      <c r="D36" s="95" t="s">
        <v>102</v>
      </c>
      <c r="E36" s="178" t="s">
        <v>9</v>
      </c>
      <c r="F36" s="305" t="s">
        <v>10</v>
      </c>
      <c r="G36" s="291"/>
      <c r="H36" s="291"/>
      <c r="I36" s="291"/>
      <c r="J36" s="304"/>
      <c r="K36" s="177" t="s">
        <v>7</v>
      </c>
      <c r="L36" s="95" t="s">
        <v>8</v>
      </c>
      <c r="M36" s="95" t="s">
        <v>8</v>
      </c>
      <c r="N36" s="95" t="s">
        <v>102</v>
      </c>
    </row>
    <row r="37" spans="1:245" s="10" customFormat="1" ht="52.5" hidden="1" customHeight="1" thickBot="1" x14ac:dyDescent="0.3">
      <c r="A37" s="320" t="s">
        <v>11</v>
      </c>
      <c r="B37" s="285" t="s">
        <v>106</v>
      </c>
      <c r="C37" s="12" t="s">
        <v>12</v>
      </c>
      <c r="D37" s="14" t="s">
        <v>103</v>
      </c>
      <c r="E37" s="175"/>
      <c r="F37" s="290" t="s">
        <v>16</v>
      </c>
      <c r="G37" s="291"/>
      <c r="H37" s="291"/>
      <c r="I37" s="291"/>
      <c r="J37" s="292"/>
      <c r="K37" s="13" t="s">
        <v>13</v>
      </c>
      <c r="L37" s="14" t="s">
        <v>14</v>
      </c>
      <c r="M37" s="14" t="s">
        <v>15</v>
      </c>
      <c r="N37" s="14" t="s">
        <v>103</v>
      </c>
    </row>
    <row r="38" spans="1:245" ht="21.75" hidden="1" customHeight="1" x14ac:dyDescent="0.25">
      <c r="A38" s="321"/>
      <c r="B38" s="249"/>
      <c r="C38" s="16" t="s">
        <v>17</v>
      </c>
      <c r="D38" s="90">
        <v>0</v>
      </c>
      <c r="E38" s="17">
        <f>SUM(D38:D38)</f>
        <v>0</v>
      </c>
      <c r="F38" s="285" t="s">
        <v>18</v>
      </c>
      <c r="G38" s="294" t="s">
        <v>19</v>
      </c>
      <c r="H38" s="285" t="s">
        <v>20</v>
      </c>
      <c r="I38" s="294" t="s">
        <v>21</v>
      </c>
      <c r="J38" s="286" t="s">
        <v>107</v>
      </c>
      <c r="K38" s="89">
        <v>0</v>
      </c>
      <c r="L38" s="90">
        <v>0</v>
      </c>
      <c r="M38" s="90">
        <v>0</v>
      </c>
      <c r="N38" s="90">
        <v>0</v>
      </c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</row>
    <row r="39" spans="1:245" ht="23.25" hidden="1" customHeight="1" x14ac:dyDescent="0.25">
      <c r="A39" s="321"/>
      <c r="B39" s="249"/>
      <c r="C39" s="19" t="s">
        <v>22</v>
      </c>
      <c r="D39" s="78">
        <v>6100</v>
      </c>
      <c r="E39" s="21"/>
      <c r="F39" s="249"/>
      <c r="G39" s="295"/>
      <c r="H39" s="249"/>
      <c r="I39" s="295"/>
      <c r="J39" s="287"/>
      <c r="K39" s="77">
        <v>1800</v>
      </c>
      <c r="L39" s="78">
        <v>3300</v>
      </c>
      <c r="M39" s="78">
        <v>2900</v>
      </c>
      <c r="N39" s="78">
        <v>6100</v>
      </c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  <c r="GD39" s="18"/>
      <c r="GE39" s="18"/>
      <c r="GF39" s="18"/>
      <c r="GG39" s="18"/>
      <c r="GH39" s="18"/>
      <c r="GI39" s="18"/>
      <c r="GJ39" s="18"/>
      <c r="GK39" s="18"/>
      <c r="GL39" s="18"/>
      <c r="GM39" s="18"/>
      <c r="GN39" s="18"/>
      <c r="GO39" s="18"/>
      <c r="GP39" s="18"/>
      <c r="GQ39" s="18"/>
      <c r="GR39" s="18"/>
      <c r="GS39" s="18"/>
      <c r="GT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  <c r="HT39" s="18"/>
      <c r="HU39" s="18"/>
      <c r="HV39" s="18"/>
      <c r="HW39" s="18"/>
      <c r="HX39" s="18"/>
      <c r="HY39" s="18"/>
      <c r="HZ39" s="18"/>
      <c r="IA39" s="18"/>
      <c r="IB39" s="18"/>
      <c r="IC39" s="18"/>
      <c r="ID39" s="18"/>
      <c r="IE39" s="18"/>
      <c r="IF39" s="18"/>
      <c r="IG39" s="18"/>
      <c r="IH39" s="18"/>
      <c r="II39" s="18"/>
      <c r="IJ39" s="18"/>
      <c r="IK39" s="18"/>
    </row>
    <row r="40" spans="1:245" ht="22.5" hidden="1" customHeight="1" x14ac:dyDescent="0.25">
      <c r="A40" s="321"/>
      <c r="B40" s="249"/>
      <c r="C40" s="22" t="s">
        <v>23</v>
      </c>
      <c r="D40" s="78">
        <f t="shared" ref="D40" si="6">D39*D38</f>
        <v>0</v>
      </c>
      <c r="E40" s="23">
        <f>SUM(D40:D40)</f>
        <v>0</v>
      </c>
      <c r="F40" s="249"/>
      <c r="G40" s="295"/>
      <c r="H40" s="249"/>
      <c r="I40" s="295"/>
      <c r="J40" s="287"/>
      <c r="K40" s="80">
        <f t="shared" ref="K40:N40" si="7">K39*K38</f>
        <v>0</v>
      </c>
      <c r="L40" s="78">
        <f t="shared" si="7"/>
        <v>0</v>
      </c>
      <c r="M40" s="78">
        <f t="shared" si="7"/>
        <v>0</v>
      </c>
      <c r="N40" s="78">
        <f t="shared" si="7"/>
        <v>0</v>
      </c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  <c r="HT40" s="18"/>
      <c r="HU40" s="18"/>
      <c r="HV40" s="18"/>
      <c r="HW40" s="18"/>
      <c r="HX40" s="18"/>
      <c r="HY40" s="18"/>
      <c r="HZ40" s="18"/>
      <c r="IA40" s="18"/>
      <c r="IB40" s="18"/>
      <c r="IC40" s="18"/>
      <c r="ID40" s="18"/>
      <c r="IE40" s="18"/>
      <c r="IF40" s="18"/>
      <c r="IG40" s="18"/>
      <c r="IH40" s="18"/>
      <c r="II40" s="18"/>
      <c r="IJ40" s="18"/>
      <c r="IK40" s="18"/>
    </row>
    <row r="41" spans="1:245" ht="28.5" hidden="1" customHeight="1" x14ac:dyDescent="0.25">
      <c r="A41" s="321"/>
      <c r="B41" s="249"/>
      <c r="C41" s="19" t="s">
        <v>24</v>
      </c>
      <c r="D41" s="78">
        <v>50</v>
      </c>
      <c r="E41" s="24"/>
      <c r="F41" s="293"/>
      <c r="G41" s="296"/>
      <c r="H41" s="293"/>
      <c r="I41" s="296"/>
      <c r="J41" s="297"/>
      <c r="K41" s="77">
        <v>9</v>
      </c>
      <c r="L41" s="78">
        <v>19</v>
      </c>
      <c r="M41" s="78">
        <v>15</v>
      </c>
      <c r="N41" s="78">
        <v>50</v>
      </c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</row>
    <row r="42" spans="1:245" ht="21.75" hidden="1" customHeight="1" thickBot="1" x14ac:dyDescent="0.25">
      <c r="A42" s="321"/>
      <c r="B42" s="249"/>
      <c r="C42" s="25" t="s">
        <v>25</v>
      </c>
      <c r="D42" s="27">
        <f t="shared" ref="D42" si="8">D38*D41</f>
        <v>0</v>
      </c>
      <c r="E42" s="76">
        <f>SUM(D42:D42)</f>
        <v>0</v>
      </c>
      <c r="F42" s="100" t="s">
        <v>26</v>
      </c>
      <c r="G42" s="28">
        <f>SUM(G44:G46)</f>
        <v>0</v>
      </c>
      <c r="H42" s="100" t="s">
        <v>26</v>
      </c>
      <c r="I42" s="28">
        <f>SUM(I44:I46)</f>
        <v>0</v>
      </c>
      <c r="J42" s="28" t="e">
        <f>I42+G42+#REF!+#REF!</f>
        <v>#REF!</v>
      </c>
      <c r="K42" s="26">
        <f t="shared" ref="K42:N42" si="9">K38*K41</f>
        <v>0</v>
      </c>
      <c r="L42" s="27">
        <f t="shared" si="9"/>
        <v>0</v>
      </c>
      <c r="M42" s="27">
        <f t="shared" si="9"/>
        <v>0</v>
      </c>
      <c r="N42" s="27">
        <f t="shared" si="9"/>
        <v>0</v>
      </c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</row>
    <row r="43" spans="1:245" ht="21.75" hidden="1" customHeight="1" thickBot="1" x14ac:dyDescent="0.25">
      <c r="A43" s="321"/>
      <c r="B43" s="249"/>
      <c r="C43" s="29" t="s">
        <v>27</v>
      </c>
      <c r="D43" s="31"/>
      <c r="E43" s="17"/>
      <c r="F43" s="101"/>
      <c r="G43" s="33"/>
      <c r="H43" s="101"/>
      <c r="I43" s="33"/>
      <c r="J43" s="33"/>
      <c r="K43" s="30"/>
      <c r="L43" s="31"/>
      <c r="M43" s="31"/>
      <c r="N43" s="31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</row>
    <row r="44" spans="1:245" ht="30.75" hidden="1" customHeight="1" x14ac:dyDescent="0.25">
      <c r="A44" s="321"/>
      <c r="B44" s="249"/>
      <c r="C44" s="34" t="s">
        <v>81</v>
      </c>
      <c r="D44" s="90">
        <v>0</v>
      </c>
      <c r="E44" s="186">
        <f>SUM(D44:D44)</f>
        <v>0</v>
      </c>
      <c r="F44" s="102"/>
      <c r="G44" s="103">
        <f>F44*E44</f>
        <v>0</v>
      </c>
      <c r="H44" s="104"/>
      <c r="I44" s="103">
        <f>H44*E44</f>
        <v>0</v>
      </c>
      <c r="J44" s="103" t="e">
        <f>I44+G44+#REF!+#REF!</f>
        <v>#REF!</v>
      </c>
      <c r="K44" s="89">
        <v>0</v>
      </c>
      <c r="L44" s="90">
        <v>0</v>
      </c>
      <c r="M44" s="90">
        <v>0</v>
      </c>
      <c r="N44" s="90">
        <v>0</v>
      </c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</row>
    <row r="45" spans="1:245" ht="27" hidden="1" customHeight="1" x14ac:dyDescent="0.25">
      <c r="A45" s="321"/>
      <c r="B45" s="249"/>
      <c r="C45" s="19" t="s">
        <v>28</v>
      </c>
      <c r="D45" s="20">
        <v>0</v>
      </c>
      <c r="E45" s="180">
        <f>SUM(D45:D45)</f>
        <v>0</v>
      </c>
      <c r="F45" s="105"/>
      <c r="G45" s="106">
        <f>F45*E45</f>
        <v>0</v>
      </c>
      <c r="H45" s="107"/>
      <c r="I45" s="106">
        <f>H45*E45</f>
        <v>0</v>
      </c>
      <c r="J45" s="106" t="e">
        <f>I45+G45+#REF!+#REF!</f>
        <v>#REF!</v>
      </c>
      <c r="K45" s="99">
        <v>0</v>
      </c>
      <c r="L45" s="20">
        <v>0</v>
      </c>
      <c r="M45" s="20">
        <v>0</v>
      </c>
      <c r="N45" s="20">
        <v>0</v>
      </c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</row>
    <row r="46" spans="1:245" ht="31.5" hidden="1" customHeight="1" thickBot="1" x14ac:dyDescent="0.25">
      <c r="A46" s="321"/>
      <c r="B46" s="288"/>
      <c r="C46" s="35" t="s">
        <v>82</v>
      </c>
      <c r="D46" s="27">
        <f t="shared" ref="D46" si="10">D42</f>
        <v>0</v>
      </c>
      <c r="E46" s="185">
        <f>SUM(D46:D46)</f>
        <v>0</v>
      </c>
      <c r="F46" s="108">
        <v>696319</v>
      </c>
      <c r="G46" s="109">
        <f>F46*E46</f>
        <v>0</v>
      </c>
      <c r="H46" s="108">
        <v>110000</v>
      </c>
      <c r="I46" s="109">
        <f>H46*E46</f>
        <v>0</v>
      </c>
      <c r="J46" s="109" t="e">
        <f>I46+G46+#REF!+#REF!</f>
        <v>#REF!</v>
      </c>
      <c r="K46" s="26">
        <v>0</v>
      </c>
      <c r="L46" s="27">
        <f t="shared" ref="L46:N46" si="11">L42</f>
        <v>0</v>
      </c>
      <c r="M46" s="27">
        <f t="shared" si="11"/>
        <v>0</v>
      </c>
      <c r="N46" s="27">
        <f t="shared" si="11"/>
        <v>0</v>
      </c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</row>
    <row r="47" spans="1:245" ht="30.75" hidden="1" customHeight="1" thickBot="1" x14ac:dyDescent="0.25">
      <c r="A47" s="245" t="s">
        <v>29</v>
      </c>
      <c r="B47" s="191" t="s">
        <v>30</v>
      </c>
      <c r="C47" s="36" t="s">
        <v>31</v>
      </c>
      <c r="D47" s="199"/>
      <c r="E47" s="37" t="s">
        <v>33</v>
      </c>
      <c r="F47" s="250" t="s">
        <v>34</v>
      </c>
      <c r="G47" s="251"/>
      <c r="H47" s="251"/>
      <c r="I47" s="251"/>
      <c r="J47" s="252"/>
      <c r="K47" s="316" t="s">
        <v>32</v>
      </c>
      <c r="L47" s="251"/>
      <c r="M47" s="251"/>
      <c r="N47" s="251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  <c r="FT47" s="18"/>
      <c r="FU47" s="18"/>
      <c r="FV47" s="18"/>
      <c r="FW47" s="18"/>
      <c r="FX47" s="18"/>
      <c r="FY47" s="18"/>
      <c r="FZ47" s="18"/>
      <c r="GA47" s="18"/>
      <c r="GB47" s="18"/>
      <c r="GC47" s="18"/>
      <c r="GD47" s="18"/>
      <c r="GE47" s="18"/>
      <c r="GF47" s="18"/>
      <c r="GG47" s="18"/>
      <c r="GH47" s="18"/>
      <c r="GI47" s="18"/>
      <c r="GJ47" s="18"/>
      <c r="GK47" s="18"/>
      <c r="GL47" s="18"/>
      <c r="GM47" s="18"/>
      <c r="GN47" s="18"/>
      <c r="GO47" s="18"/>
      <c r="GP47" s="18"/>
      <c r="GQ47" s="18"/>
      <c r="GR47" s="18"/>
      <c r="GS47" s="18"/>
      <c r="GT47" s="18"/>
      <c r="GU47" s="18"/>
      <c r="GV47" s="18"/>
      <c r="GW47" s="18"/>
      <c r="GX47" s="18"/>
      <c r="GY47" s="18"/>
      <c r="GZ47" s="18"/>
      <c r="HA47" s="18"/>
      <c r="HB47" s="18"/>
      <c r="HC47" s="18"/>
      <c r="HD47" s="18"/>
      <c r="HE47" s="18"/>
      <c r="HF47" s="18"/>
      <c r="HG47" s="18"/>
      <c r="HH47" s="18"/>
      <c r="HI47" s="18"/>
      <c r="HJ47" s="18"/>
      <c r="HK47" s="18"/>
      <c r="HL47" s="18"/>
      <c r="HM47" s="18"/>
      <c r="HN47" s="18"/>
      <c r="HO47" s="18"/>
      <c r="HP47" s="18"/>
      <c r="HQ47" s="18"/>
      <c r="HR47" s="18"/>
      <c r="HS47" s="18"/>
      <c r="HT47" s="18"/>
      <c r="HU47" s="18"/>
      <c r="HV47" s="18"/>
      <c r="HW47" s="18"/>
      <c r="HX47" s="18"/>
      <c r="HY47" s="18"/>
      <c r="HZ47" s="18"/>
      <c r="IA47" s="18"/>
      <c r="IB47" s="18"/>
      <c r="IC47" s="18"/>
      <c r="ID47" s="18"/>
      <c r="IE47" s="18"/>
      <c r="IF47" s="18"/>
      <c r="IG47" s="18"/>
      <c r="IH47" s="18"/>
      <c r="II47" s="18"/>
      <c r="IJ47" s="18"/>
      <c r="IK47" s="18"/>
    </row>
    <row r="48" spans="1:245" s="18" customFormat="1" ht="21" hidden="1" customHeight="1" x14ac:dyDescent="0.25">
      <c r="A48" s="246"/>
      <c r="B48" s="192" t="s">
        <v>35</v>
      </c>
      <c r="C48" s="38" t="s">
        <v>26</v>
      </c>
      <c r="D48" s="200"/>
      <c r="E48" s="39"/>
      <c r="F48" s="275" t="e">
        <f>SUM(F49:J50)</f>
        <v>#REF!</v>
      </c>
      <c r="G48" s="276"/>
      <c r="H48" s="276"/>
      <c r="I48" s="276"/>
      <c r="J48" s="277"/>
      <c r="K48" s="314">
        <f>SUM(K49:N50)</f>
        <v>0</v>
      </c>
      <c r="L48" s="315"/>
      <c r="M48" s="315"/>
      <c r="N48" s="315"/>
    </row>
    <row r="49" spans="1:14" s="42" customFormat="1" ht="15.75" hidden="1" customHeight="1" x14ac:dyDescent="0.25">
      <c r="A49" s="246"/>
      <c r="B49" s="188" t="s">
        <v>98</v>
      </c>
      <c r="C49" s="40"/>
      <c r="D49" s="194"/>
      <c r="E49" s="94">
        <v>8800000</v>
      </c>
      <c r="F49" s="280" t="e">
        <f>E49*#REF!</f>
        <v>#REF!</v>
      </c>
      <c r="G49" s="281"/>
      <c r="H49" s="281"/>
      <c r="I49" s="281"/>
      <c r="J49" s="282"/>
      <c r="K49" s="273">
        <v>0</v>
      </c>
      <c r="L49" s="274"/>
      <c r="M49" s="274"/>
      <c r="N49" s="274"/>
    </row>
    <row r="50" spans="1:14" s="42" customFormat="1" ht="33" hidden="1" customHeight="1" x14ac:dyDescent="0.25">
      <c r="A50" s="246"/>
      <c r="B50" s="189" t="s">
        <v>99</v>
      </c>
      <c r="C50" s="43"/>
      <c r="D50" s="195"/>
      <c r="E50" s="87">
        <v>0</v>
      </c>
      <c r="F50" s="264" t="e">
        <f>E50*#REF!</f>
        <v>#REF!</v>
      </c>
      <c r="G50" s="265"/>
      <c r="H50" s="265"/>
      <c r="I50" s="265"/>
      <c r="J50" s="266"/>
      <c r="K50" s="257">
        <v>0</v>
      </c>
      <c r="L50" s="258"/>
      <c r="M50" s="258"/>
      <c r="N50" s="258"/>
    </row>
    <row r="51" spans="1:14" s="18" customFormat="1" ht="21" hidden="1" customHeight="1" x14ac:dyDescent="0.25">
      <c r="A51" s="246"/>
      <c r="B51" s="190" t="s">
        <v>36</v>
      </c>
      <c r="C51" s="43" t="s">
        <v>37</v>
      </c>
      <c r="D51" s="196"/>
      <c r="E51" s="88"/>
      <c r="F51" s="259" t="e">
        <f>SUM(F52:J60)</f>
        <v>#REF!</v>
      </c>
      <c r="G51" s="260"/>
      <c r="H51" s="260"/>
      <c r="I51" s="260"/>
      <c r="J51" s="261"/>
      <c r="K51" s="269">
        <f>SUM(K52:N60)</f>
        <v>0</v>
      </c>
      <c r="L51" s="270"/>
      <c r="M51" s="270"/>
      <c r="N51" s="270"/>
    </row>
    <row r="52" spans="1:14" s="42" customFormat="1" ht="15.75" hidden="1" customHeight="1" x14ac:dyDescent="0.25">
      <c r="A52" s="246"/>
      <c r="B52" s="189" t="s">
        <v>38</v>
      </c>
      <c r="C52" s="40"/>
      <c r="D52" s="194"/>
      <c r="E52" s="94">
        <v>14385188</v>
      </c>
      <c r="F52" s="264" t="e">
        <f>E52*#REF!</f>
        <v>#REF!</v>
      </c>
      <c r="G52" s="265"/>
      <c r="H52" s="265"/>
      <c r="I52" s="265"/>
      <c r="J52" s="266"/>
      <c r="K52" s="273">
        <v>0</v>
      </c>
      <c r="L52" s="274"/>
      <c r="M52" s="274"/>
      <c r="N52" s="274"/>
    </row>
    <row r="53" spans="1:14" s="42" customFormat="1" ht="15.75" hidden="1" customHeight="1" x14ac:dyDescent="0.25">
      <c r="A53" s="246"/>
      <c r="B53" s="189" t="s">
        <v>39</v>
      </c>
      <c r="C53" s="43"/>
      <c r="D53" s="195"/>
      <c r="E53" s="44"/>
      <c r="F53" s="264" t="e">
        <f>E53*#REF!</f>
        <v>#REF!</v>
      </c>
      <c r="G53" s="265"/>
      <c r="H53" s="265"/>
      <c r="I53" s="265"/>
      <c r="J53" s="266"/>
      <c r="K53" s="257">
        <v>0</v>
      </c>
      <c r="L53" s="258"/>
      <c r="M53" s="258"/>
      <c r="N53" s="258"/>
    </row>
    <row r="54" spans="1:14" s="42" customFormat="1" ht="15.75" hidden="1" customHeight="1" x14ac:dyDescent="0.25">
      <c r="A54" s="246"/>
      <c r="B54" s="189" t="s">
        <v>40</v>
      </c>
      <c r="C54" s="40"/>
      <c r="D54" s="194"/>
      <c r="E54" s="41"/>
      <c r="F54" s="264" t="e">
        <f>E54*#REF!</f>
        <v>#REF!</v>
      </c>
      <c r="G54" s="265"/>
      <c r="H54" s="265"/>
      <c r="I54" s="265"/>
      <c r="J54" s="266"/>
      <c r="K54" s="273">
        <v>0</v>
      </c>
      <c r="L54" s="274"/>
      <c r="M54" s="274"/>
      <c r="N54" s="274"/>
    </row>
    <row r="55" spans="1:14" s="42" customFormat="1" ht="15.75" hidden="1" customHeight="1" x14ac:dyDescent="0.25">
      <c r="A55" s="246"/>
      <c r="B55" s="189" t="s">
        <v>41</v>
      </c>
      <c r="C55" s="40"/>
      <c r="D55" s="194"/>
      <c r="E55" s="41"/>
      <c r="F55" s="264" t="e">
        <f>E55*#REF!</f>
        <v>#REF!</v>
      </c>
      <c r="G55" s="265"/>
      <c r="H55" s="265"/>
      <c r="I55" s="265"/>
      <c r="J55" s="266"/>
      <c r="K55" s="273">
        <v>0</v>
      </c>
      <c r="L55" s="274"/>
      <c r="M55" s="274"/>
      <c r="N55" s="274"/>
    </row>
    <row r="56" spans="1:14" s="42" customFormat="1" ht="15.75" hidden="1" customHeight="1" x14ac:dyDescent="0.25">
      <c r="A56" s="246"/>
      <c r="B56" s="189" t="s">
        <v>77</v>
      </c>
      <c r="C56" s="43"/>
      <c r="D56" s="195"/>
      <c r="E56" s="44"/>
      <c r="F56" s="264" t="e">
        <f>E56*#REF!</f>
        <v>#REF!</v>
      </c>
      <c r="G56" s="265"/>
      <c r="H56" s="265"/>
      <c r="I56" s="265"/>
      <c r="J56" s="266"/>
      <c r="K56" s="257">
        <v>0</v>
      </c>
      <c r="L56" s="258"/>
      <c r="M56" s="258"/>
      <c r="N56" s="258"/>
    </row>
    <row r="57" spans="1:14" s="42" customFormat="1" ht="15.75" hidden="1" customHeight="1" x14ac:dyDescent="0.25">
      <c r="A57" s="246"/>
      <c r="B57" s="189" t="s">
        <v>78</v>
      </c>
      <c r="C57" s="40"/>
      <c r="D57" s="194"/>
      <c r="E57" s="44"/>
      <c r="F57" s="264" t="e">
        <f>E57*#REF!</f>
        <v>#REF!</v>
      </c>
      <c r="G57" s="265"/>
      <c r="H57" s="265"/>
      <c r="I57" s="265"/>
      <c r="J57" s="266"/>
      <c r="K57" s="273">
        <v>0</v>
      </c>
      <c r="L57" s="274"/>
      <c r="M57" s="274"/>
      <c r="N57" s="274"/>
    </row>
    <row r="58" spans="1:14" s="42" customFormat="1" ht="15.75" hidden="1" customHeight="1" x14ac:dyDescent="0.25">
      <c r="A58" s="246"/>
      <c r="B58" s="189" t="s">
        <v>43</v>
      </c>
      <c r="C58" s="40"/>
      <c r="D58" s="194"/>
      <c r="E58" s="41"/>
      <c r="F58" s="264" t="e">
        <f>E58*#REF!</f>
        <v>#REF!</v>
      </c>
      <c r="G58" s="265"/>
      <c r="H58" s="265"/>
      <c r="I58" s="265"/>
      <c r="J58" s="266"/>
      <c r="K58" s="273">
        <v>0</v>
      </c>
      <c r="L58" s="274"/>
      <c r="M58" s="274"/>
      <c r="N58" s="274"/>
    </row>
    <row r="59" spans="1:14" s="42" customFormat="1" ht="16.5" hidden="1" customHeight="1" thickBot="1" x14ac:dyDescent="0.25">
      <c r="A59" s="246"/>
      <c r="B59" s="189" t="s">
        <v>42</v>
      </c>
      <c r="C59" s="40"/>
      <c r="D59" s="195"/>
      <c r="E59" s="41"/>
      <c r="F59" s="264" t="e">
        <f>E59*#REF!</f>
        <v>#REF!</v>
      </c>
      <c r="G59" s="265"/>
      <c r="H59" s="265"/>
      <c r="I59" s="265"/>
      <c r="J59" s="266"/>
      <c r="K59" s="257">
        <v>0</v>
      </c>
      <c r="L59" s="258"/>
      <c r="M59" s="258"/>
      <c r="N59" s="258"/>
    </row>
    <row r="60" spans="1:14" s="42" customFormat="1" ht="15.75" hidden="1" customHeight="1" x14ac:dyDescent="0.25">
      <c r="A60" s="246"/>
      <c r="B60" s="189" t="s">
        <v>44</v>
      </c>
      <c r="C60" s="43"/>
      <c r="D60" s="195"/>
      <c r="E60" s="44"/>
      <c r="F60" s="264" t="e">
        <f>E60*#REF!</f>
        <v>#REF!</v>
      </c>
      <c r="G60" s="265"/>
      <c r="H60" s="265"/>
      <c r="I60" s="265"/>
      <c r="J60" s="266"/>
      <c r="K60" s="257">
        <v>0</v>
      </c>
      <c r="L60" s="258"/>
      <c r="M60" s="258"/>
      <c r="N60" s="258"/>
    </row>
    <row r="61" spans="1:14" ht="21" hidden="1" customHeight="1" x14ac:dyDescent="0.25">
      <c r="A61" s="246"/>
      <c r="B61" s="190" t="s">
        <v>45</v>
      </c>
      <c r="C61" s="46" t="s">
        <v>46</v>
      </c>
      <c r="D61" s="196"/>
      <c r="E61" s="45"/>
      <c r="F61" s="259" t="e">
        <f>SUM(F62:J68)</f>
        <v>#REF!</v>
      </c>
      <c r="G61" s="271"/>
      <c r="H61" s="271"/>
      <c r="I61" s="271"/>
      <c r="J61" s="261"/>
      <c r="K61" s="269">
        <f>SUM(K62:N68)</f>
        <v>1</v>
      </c>
      <c r="L61" s="270"/>
      <c r="M61" s="270"/>
      <c r="N61" s="270"/>
    </row>
    <row r="62" spans="1:14" s="42" customFormat="1" ht="15.75" hidden="1" customHeight="1" x14ac:dyDescent="0.25">
      <c r="A62" s="246"/>
      <c r="B62" s="189" t="s">
        <v>47</v>
      </c>
      <c r="C62" s="40"/>
      <c r="D62" s="194"/>
      <c r="E62" s="41">
        <v>4180000</v>
      </c>
      <c r="F62" s="264" t="e">
        <f>E62*#REF!</f>
        <v>#REF!</v>
      </c>
      <c r="G62" s="265"/>
      <c r="H62" s="265"/>
      <c r="I62" s="265"/>
      <c r="J62" s="266"/>
      <c r="K62" s="273">
        <v>1</v>
      </c>
      <c r="L62" s="274"/>
      <c r="M62" s="274"/>
      <c r="N62" s="274"/>
    </row>
    <row r="63" spans="1:14" s="42" customFormat="1" ht="16.5" hidden="1" customHeight="1" thickBot="1" x14ac:dyDescent="0.25">
      <c r="A63" s="246"/>
      <c r="B63" s="189" t="s">
        <v>48</v>
      </c>
      <c r="C63" s="40"/>
      <c r="D63" s="195"/>
      <c r="E63" s="41"/>
      <c r="F63" s="264" t="e">
        <f>E63*#REF!</f>
        <v>#REF!</v>
      </c>
      <c r="G63" s="265"/>
      <c r="H63" s="265"/>
      <c r="I63" s="265"/>
      <c r="J63" s="266"/>
      <c r="K63" s="257">
        <v>0</v>
      </c>
      <c r="L63" s="258"/>
      <c r="M63" s="258"/>
      <c r="N63" s="258"/>
    </row>
    <row r="64" spans="1:14" s="42" customFormat="1" ht="15.75" hidden="1" customHeight="1" x14ac:dyDescent="0.25">
      <c r="A64" s="246"/>
      <c r="B64" s="189" t="s">
        <v>49</v>
      </c>
      <c r="C64" s="43"/>
      <c r="D64" s="195"/>
      <c r="E64" s="44"/>
      <c r="F64" s="264" t="e">
        <f>E64*#REF!</f>
        <v>#REF!</v>
      </c>
      <c r="G64" s="265"/>
      <c r="H64" s="265"/>
      <c r="I64" s="265"/>
      <c r="J64" s="266"/>
      <c r="K64" s="257">
        <v>0</v>
      </c>
      <c r="L64" s="258"/>
      <c r="M64" s="258"/>
      <c r="N64" s="258"/>
    </row>
    <row r="65" spans="1:14" s="42" customFormat="1" ht="15.75" hidden="1" customHeight="1" x14ac:dyDescent="0.25">
      <c r="A65" s="246"/>
      <c r="B65" s="189" t="s">
        <v>79</v>
      </c>
      <c r="C65" s="40"/>
      <c r="D65" s="194"/>
      <c r="E65" s="44"/>
      <c r="F65" s="264" t="e">
        <f>E65*#REF!</f>
        <v>#REF!</v>
      </c>
      <c r="G65" s="265"/>
      <c r="H65" s="265"/>
      <c r="I65" s="265"/>
      <c r="J65" s="266"/>
      <c r="K65" s="273">
        <v>0</v>
      </c>
      <c r="L65" s="274"/>
      <c r="M65" s="274"/>
      <c r="N65" s="274"/>
    </row>
    <row r="66" spans="1:14" s="42" customFormat="1" ht="15.75" hidden="1" customHeight="1" x14ac:dyDescent="0.25">
      <c r="A66" s="246"/>
      <c r="B66" s="189" t="s">
        <v>80</v>
      </c>
      <c r="C66" s="40"/>
      <c r="D66" s="194"/>
      <c r="E66" s="44"/>
      <c r="F66" s="264" t="e">
        <f>E66*#REF!</f>
        <v>#REF!</v>
      </c>
      <c r="G66" s="265"/>
      <c r="H66" s="265"/>
      <c r="I66" s="265"/>
      <c r="J66" s="266"/>
      <c r="K66" s="273">
        <v>0</v>
      </c>
      <c r="L66" s="274"/>
      <c r="M66" s="274"/>
      <c r="N66" s="274"/>
    </row>
    <row r="67" spans="1:14" s="42" customFormat="1" ht="15.75" hidden="1" customHeight="1" x14ac:dyDescent="0.25">
      <c r="A67" s="246"/>
      <c r="B67" s="189" t="s">
        <v>50</v>
      </c>
      <c r="C67" s="40"/>
      <c r="D67" s="194"/>
      <c r="E67" s="44"/>
      <c r="F67" s="264" t="e">
        <f>E67*#REF!</f>
        <v>#REF!</v>
      </c>
      <c r="G67" s="265"/>
      <c r="H67" s="265"/>
      <c r="I67" s="265"/>
      <c r="J67" s="266"/>
      <c r="K67" s="273">
        <v>0</v>
      </c>
      <c r="L67" s="274"/>
      <c r="M67" s="274"/>
      <c r="N67" s="274"/>
    </row>
    <row r="68" spans="1:14" s="42" customFormat="1" ht="15.75" hidden="1" customHeight="1" x14ac:dyDescent="0.25">
      <c r="A68" s="246"/>
      <c r="B68" s="189" t="s">
        <v>51</v>
      </c>
      <c r="C68" s="43"/>
      <c r="D68" s="195"/>
      <c r="E68" s="44"/>
      <c r="F68" s="264" t="e">
        <f>E68*#REF!</f>
        <v>#REF!</v>
      </c>
      <c r="G68" s="265"/>
      <c r="H68" s="265"/>
      <c r="I68" s="265"/>
      <c r="J68" s="266"/>
      <c r="K68" s="257">
        <v>0</v>
      </c>
      <c r="L68" s="258"/>
      <c r="M68" s="258"/>
      <c r="N68" s="258"/>
    </row>
    <row r="69" spans="1:14" ht="21" hidden="1" customHeight="1" x14ac:dyDescent="0.25">
      <c r="A69" s="246"/>
      <c r="B69" s="190" t="s">
        <v>52</v>
      </c>
      <c r="C69" s="43" t="s">
        <v>53</v>
      </c>
      <c r="D69" s="196"/>
      <c r="E69" s="45">
        <v>531355</v>
      </c>
      <c r="F69" s="259" t="e">
        <f>E69*#REF!</f>
        <v>#REF!</v>
      </c>
      <c r="G69" s="260"/>
      <c r="H69" s="260"/>
      <c r="I69" s="260"/>
      <c r="J69" s="261"/>
      <c r="K69" s="269">
        <v>1</v>
      </c>
      <c r="L69" s="270"/>
      <c r="M69" s="270"/>
      <c r="N69" s="270"/>
    </row>
    <row r="70" spans="1:14" ht="21" hidden="1" customHeight="1" x14ac:dyDescent="0.25">
      <c r="A70" s="246"/>
      <c r="B70" s="190" t="s">
        <v>54</v>
      </c>
      <c r="C70" s="43" t="s">
        <v>55</v>
      </c>
      <c r="D70" s="196"/>
      <c r="E70" s="45"/>
      <c r="F70" s="259" t="e">
        <f>E70*#REF!</f>
        <v>#REF!</v>
      </c>
      <c r="G70" s="260"/>
      <c r="H70" s="260"/>
      <c r="I70" s="260"/>
      <c r="J70" s="261"/>
      <c r="K70" s="269">
        <v>0</v>
      </c>
      <c r="L70" s="270"/>
      <c r="M70" s="270"/>
      <c r="N70" s="270"/>
    </row>
    <row r="71" spans="1:14" ht="21" hidden="1" customHeight="1" x14ac:dyDescent="0.25">
      <c r="A71" s="246"/>
      <c r="B71" s="190" t="s">
        <v>56</v>
      </c>
      <c r="C71" s="43" t="s">
        <v>57</v>
      </c>
      <c r="D71" s="196"/>
      <c r="E71" s="45">
        <v>519200</v>
      </c>
      <c r="F71" s="259" t="e">
        <f>E71*#REF!</f>
        <v>#REF!</v>
      </c>
      <c r="G71" s="260"/>
      <c r="H71" s="260"/>
      <c r="I71" s="260"/>
      <c r="J71" s="261"/>
      <c r="K71" s="269">
        <v>1</v>
      </c>
      <c r="L71" s="270"/>
      <c r="M71" s="270"/>
      <c r="N71" s="270"/>
    </row>
    <row r="72" spans="1:14" ht="21" hidden="1" customHeight="1" x14ac:dyDescent="0.25">
      <c r="A72" s="246"/>
      <c r="B72" s="190" t="s">
        <v>58</v>
      </c>
      <c r="C72" s="43" t="s">
        <v>59</v>
      </c>
      <c r="D72" s="196"/>
      <c r="E72" s="45"/>
      <c r="F72" s="259" t="e">
        <f>E72*#REF!</f>
        <v>#REF!</v>
      </c>
      <c r="G72" s="260"/>
      <c r="H72" s="260"/>
      <c r="I72" s="260"/>
      <c r="J72" s="261"/>
      <c r="K72" s="269">
        <v>0</v>
      </c>
      <c r="L72" s="270"/>
      <c r="M72" s="270"/>
      <c r="N72" s="270"/>
    </row>
    <row r="73" spans="1:14" ht="21" hidden="1" customHeight="1" x14ac:dyDescent="0.25">
      <c r="A73" s="246"/>
      <c r="B73" s="190" t="s">
        <v>60</v>
      </c>
      <c r="C73" s="43" t="s">
        <v>61</v>
      </c>
      <c r="D73" s="196"/>
      <c r="E73" s="45"/>
      <c r="F73" s="259" t="e">
        <f>E73*#REF!</f>
        <v>#REF!</v>
      </c>
      <c r="G73" s="260"/>
      <c r="H73" s="260"/>
      <c r="I73" s="260"/>
      <c r="J73" s="261"/>
      <c r="K73" s="269">
        <v>0</v>
      </c>
      <c r="L73" s="270"/>
      <c r="M73" s="270"/>
      <c r="N73" s="270"/>
    </row>
    <row r="74" spans="1:14" ht="21" hidden="1" customHeight="1" x14ac:dyDescent="0.25">
      <c r="A74" s="246"/>
      <c r="B74" s="190" t="s">
        <v>62</v>
      </c>
      <c r="C74" s="43" t="s">
        <v>63</v>
      </c>
      <c r="D74" s="196"/>
      <c r="E74" s="45">
        <v>764500</v>
      </c>
      <c r="F74" s="259" t="e">
        <f>E74*#REF!</f>
        <v>#REF!</v>
      </c>
      <c r="G74" s="260"/>
      <c r="H74" s="260"/>
      <c r="I74" s="260"/>
      <c r="J74" s="261"/>
      <c r="K74" s="269">
        <v>2</v>
      </c>
      <c r="L74" s="270"/>
      <c r="M74" s="270"/>
      <c r="N74" s="270"/>
    </row>
    <row r="75" spans="1:14" ht="21" hidden="1" customHeight="1" x14ac:dyDescent="0.25">
      <c r="A75" s="246"/>
      <c r="B75" s="190" t="s">
        <v>64</v>
      </c>
      <c r="C75" s="43" t="s">
        <v>65</v>
      </c>
      <c r="D75" s="196"/>
      <c r="E75" s="45">
        <v>764500</v>
      </c>
      <c r="F75" s="259" t="e">
        <f>E75*#REF!</f>
        <v>#REF!</v>
      </c>
      <c r="G75" s="260"/>
      <c r="H75" s="260"/>
      <c r="I75" s="260"/>
      <c r="J75" s="261"/>
      <c r="K75" s="269">
        <v>0</v>
      </c>
      <c r="L75" s="270"/>
      <c r="M75" s="270"/>
      <c r="N75" s="270"/>
    </row>
    <row r="76" spans="1:14" ht="21.75" hidden="1" customHeight="1" x14ac:dyDescent="0.25">
      <c r="A76" s="246"/>
      <c r="B76" s="179" t="s">
        <v>66</v>
      </c>
      <c r="C76" s="43" t="s">
        <v>53</v>
      </c>
      <c r="D76" s="196"/>
      <c r="E76" s="45"/>
      <c r="F76" s="259" t="e">
        <f>E76*#REF!</f>
        <v>#REF!</v>
      </c>
      <c r="G76" s="260"/>
      <c r="H76" s="260"/>
      <c r="I76" s="260"/>
      <c r="J76" s="261"/>
      <c r="K76" s="269">
        <v>0</v>
      </c>
      <c r="L76" s="270"/>
      <c r="M76" s="270"/>
      <c r="N76" s="270"/>
    </row>
    <row r="77" spans="1:14" ht="21.75" hidden="1" customHeight="1" thickBot="1" x14ac:dyDescent="0.25">
      <c r="A77" s="322"/>
      <c r="B77" s="183" t="s">
        <v>100</v>
      </c>
      <c r="C77" s="75" t="s">
        <v>101</v>
      </c>
      <c r="D77" s="197"/>
      <c r="E77" s="48"/>
      <c r="F77" s="259" t="e">
        <f>E77*#REF!</f>
        <v>#REF!</v>
      </c>
      <c r="G77" s="260"/>
      <c r="H77" s="260"/>
      <c r="I77" s="260"/>
      <c r="J77" s="261"/>
      <c r="K77" s="312">
        <v>0</v>
      </c>
      <c r="L77" s="313"/>
      <c r="M77" s="313"/>
      <c r="N77" s="313"/>
    </row>
    <row r="78" spans="1:14" ht="21" hidden="1" customHeight="1" thickBot="1" x14ac:dyDescent="0.3">
      <c r="A78" s="49"/>
      <c r="B78" s="184" t="s">
        <v>67</v>
      </c>
      <c r="C78" s="47"/>
      <c r="D78" s="198"/>
      <c r="E78" s="50"/>
      <c r="F78" s="309" t="e">
        <f>SUM(F48,F51,F61,F69:J77)</f>
        <v>#REF!</v>
      </c>
      <c r="G78" s="310"/>
      <c r="H78" s="310"/>
      <c r="I78" s="310"/>
      <c r="J78" s="311"/>
      <c r="K78" s="240">
        <f>SUM(K48,K51,K61,K69:N77)</f>
        <v>5</v>
      </c>
      <c r="L78" s="241"/>
      <c r="M78" s="241"/>
      <c r="N78" s="241"/>
    </row>
    <row r="79" spans="1:14" ht="28.5" hidden="1" customHeight="1" thickBot="1" x14ac:dyDescent="0.35">
      <c r="A79" s="51"/>
      <c r="B79" s="231" t="s">
        <v>110</v>
      </c>
      <c r="C79" s="232"/>
      <c r="D79" s="232"/>
      <c r="E79" s="52"/>
      <c r="F79" s="234" t="e">
        <f>J42+F78</f>
        <v>#REF!</v>
      </c>
      <c r="G79" s="235"/>
      <c r="H79" s="235"/>
      <c r="I79" s="235"/>
      <c r="J79" s="236"/>
      <c r="K79" s="181"/>
      <c r="L79" s="181"/>
      <c r="M79" s="181"/>
      <c r="N79" s="181"/>
    </row>
    <row r="80" spans="1:14" ht="23.25" thickBot="1" x14ac:dyDescent="0.35">
      <c r="A80" s="51"/>
      <c r="B80" s="124" t="s">
        <v>112</v>
      </c>
      <c r="C80" s="125"/>
      <c r="D80" s="125"/>
      <c r="E80" s="52"/>
      <c r="F80" s="234"/>
      <c r="G80" s="235"/>
      <c r="H80" s="235"/>
      <c r="I80" s="235"/>
      <c r="J80" s="236"/>
      <c r="K80" s="181"/>
      <c r="L80" s="181"/>
      <c r="M80" s="181"/>
      <c r="N80" s="181"/>
    </row>
    <row r="81" spans="1:14" ht="48.75" customHeight="1" x14ac:dyDescent="0.3">
      <c r="A81" s="237" t="s">
        <v>138</v>
      </c>
      <c r="B81" s="237"/>
      <c r="C81" s="237"/>
      <c r="D81" s="237"/>
      <c r="E81" s="237"/>
      <c r="F81" s="237"/>
      <c r="G81" s="237"/>
      <c r="H81" s="237"/>
      <c r="I81" s="237"/>
      <c r="J81" s="237"/>
      <c r="K81" s="182"/>
      <c r="L81" s="182"/>
      <c r="M81" s="182"/>
      <c r="N81" s="182"/>
    </row>
    <row r="82" spans="1:14" ht="18.75" x14ac:dyDescent="0.3">
      <c r="A82" s="182"/>
      <c r="B82" s="53" t="s">
        <v>68</v>
      </c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</row>
    <row r="83" spans="1:14" ht="18.75" x14ac:dyDescent="0.3">
      <c r="A83" s="228" t="s">
        <v>129</v>
      </c>
      <c r="B83" s="228"/>
      <c r="C83" s="228"/>
      <c r="D83" s="228"/>
      <c r="E83" s="228"/>
      <c r="F83" s="228"/>
      <c r="G83" s="228"/>
      <c r="H83" s="228"/>
      <c r="I83" s="228"/>
      <c r="J83" s="228"/>
      <c r="K83" s="182"/>
      <c r="L83" s="182"/>
      <c r="M83" s="182"/>
      <c r="N83" s="182"/>
    </row>
    <row r="84" spans="1:14" ht="18.75" customHeight="1" x14ac:dyDescent="0.3">
      <c r="A84" s="228" t="s">
        <v>69</v>
      </c>
      <c r="B84" s="228"/>
      <c r="C84" s="228"/>
      <c r="D84" s="228"/>
      <c r="E84" s="228"/>
      <c r="F84" s="228"/>
      <c r="G84" s="228"/>
      <c r="H84" s="228"/>
      <c r="I84" s="228"/>
      <c r="J84" s="228"/>
      <c r="K84" s="182"/>
      <c r="L84" s="182"/>
      <c r="M84" s="182"/>
      <c r="N84" s="182"/>
    </row>
    <row r="85" spans="1:14" ht="18.75" customHeight="1" x14ac:dyDescent="0.3">
      <c r="A85" s="228" t="s">
        <v>70</v>
      </c>
      <c r="B85" s="228"/>
      <c r="C85" s="228"/>
      <c r="D85" s="228"/>
      <c r="E85" s="228"/>
      <c r="F85" s="228"/>
      <c r="G85" s="228"/>
      <c r="H85" s="228"/>
      <c r="I85" s="228"/>
      <c r="J85" s="228"/>
      <c r="K85" s="182"/>
      <c r="L85" s="182"/>
      <c r="M85" s="182"/>
      <c r="N85" s="182"/>
    </row>
    <row r="86" spans="1:14" ht="16.5" x14ac:dyDescent="0.25">
      <c r="A86" s="54" t="s">
        <v>71</v>
      </c>
      <c r="B86" s="55"/>
      <c r="C86" s="55"/>
      <c r="D86" s="55"/>
      <c r="E86" s="56"/>
      <c r="F86" s="55"/>
      <c r="G86" s="55"/>
      <c r="H86" s="55"/>
      <c r="I86" s="55"/>
      <c r="J86" s="55"/>
      <c r="K86" s="55"/>
      <c r="L86" s="55"/>
      <c r="M86" s="55"/>
      <c r="N86" s="55"/>
    </row>
    <row r="87" spans="1:14" ht="69.75" customHeight="1" x14ac:dyDescent="0.25">
      <c r="A87" s="306" t="s">
        <v>117</v>
      </c>
      <c r="B87" s="306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</row>
    <row r="88" spans="1:14" ht="35.25" customHeight="1" x14ac:dyDescent="0.25">
      <c r="A88" s="307" t="s">
        <v>72</v>
      </c>
      <c r="B88" s="307"/>
      <c r="C88" s="307"/>
      <c r="D88" s="307"/>
      <c r="E88" s="307"/>
      <c r="F88" s="307"/>
      <c r="G88" s="307"/>
      <c r="H88" s="307"/>
      <c r="I88" s="307"/>
      <c r="J88" s="307"/>
      <c r="K88" s="307"/>
      <c r="L88" s="307"/>
      <c r="M88" s="307"/>
      <c r="N88" s="307"/>
    </row>
    <row r="89" spans="1:14" ht="103.5" customHeight="1" x14ac:dyDescent="0.25">
      <c r="A89" s="307" t="s">
        <v>73</v>
      </c>
      <c r="B89" s="307"/>
      <c r="C89" s="307"/>
      <c r="D89" s="307"/>
      <c r="E89" s="307"/>
      <c r="F89" s="307"/>
      <c r="G89" s="307"/>
      <c r="H89" s="307"/>
      <c r="I89" s="307"/>
      <c r="J89" s="307"/>
      <c r="K89" s="307"/>
      <c r="L89" s="307"/>
      <c r="M89" s="307"/>
      <c r="N89" s="307"/>
    </row>
    <row r="90" spans="1:14" ht="35.25" customHeight="1" x14ac:dyDescent="0.25">
      <c r="A90" s="307" t="s">
        <v>74</v>
      </c>
      <c r="B90" s="307"/>
      <c r="C90" s="307"/>
      <c r="D90" s="307"/>
      <c r="E90" s="307"/>
      <c r="F90" s="307"/>
      <c r="G90" s="307"/>
      <c r="H90" s="307"/>
      <c r="I90" s="307"/>
      <c r="J90" s="307"/>
      <c r="K90" s="307"/>
      <c r="L90" s="307"/>
      <c r="M90" s="307"/>
      <c r="N90" s="307"/>
    </row>
    <row r="91" spans="1:14" ht="37.5" customHeight="1" x14ac:dyDescent="0.25">
      <c r="A91" s="308" t="s">
        <v>75</v>
      </c>
      <c r="B91" s="308"/>
      <c r="C91" s="308"/>
      <c r="D91" s="308"/>
      <c r="E91" s="308"/>
      <c r="F91" s="308"/>
      <c r="G91" s="308"/>
      <c r="H91" s="308"/>
      <c r="I91" s="308"/>
      <c r="J91" s="308"/>
      <c r="K91" s="308"/>
      <c r="L91" s="308"/>
      <c r="M91" s="308"/>
      <c r="N91" s="308"/>
    </row>
    <row r="92" spans="1:14" ht="21.75" customHeight="1" x14ac:dyDescent="0.25">
      <c r="A92" s="226" t="s">
        <v>76</v>
      </c>
      <c r="B92" s="226"/>
      <c r="C92" s="226"/>
      <c r="D92" s="226"/>
      <c r="E92" s="226"/>
      <c r="F92" s="226"/>
      <c r="G92" s="226"/>
      <c r="H92" s="226"/>
      <c r="I92" s="226"/>
      <c r="J92" s="226"/>
      <c r="K92" s="226"/>
      <c r="L92" s="226"/>
      <c r="M92" s="226"/>
      <c r="N92" s="226"/>
    </row>
    <row r="93" spans="1:14" ht="17.25" customHeight="1" x14ac:dyDescent="0.25">
      <c r="A93" s="225"/>
      <c r="B93" s="225"/>
      <c r="C93" s="225"/>
      <c r="D93" s="225"/>
      <c r="E93" s="225"/>
      <c r="F93" s="225"/>
      <c r="G93" s="225"/>
      <c r="H93" s="225"/>
      <c r="I93" s="225"/>
      <c r="J93" s="225"/>
      <c r="K93" s="187"/>
      <c r="L93" s="187"/>
      <c r="M93" s="187"/>
      <c r="N93" s="187"/>
    </row>
    <row r="94" spans="1:14" ht="17.25" customHeight="1" x14ac:dyDescent="0.25">
      <c r="A94" s="187"/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187"/>
    </row>
    <row r="95" spans="1:14" ht="39" customHeight="1" x14ac:dyDescent="0.3">
      <c r="A95" s="187"/>
      <c r="B95" s="343" t="s">
        <v>142</v>
      </c>
      <c r="C95" s="343"/>
      <c r="D95" s="57"/>
      <c r="E95" s="57"/>
      <c r="F95" s="57"/>
      <c r="G95" s="227"/>
      <c r="H95" s="227"/>
      <c r="I95" s="187"/>
      <c r="J95" s="187"/>
      <c r="K95" s="57"/>
      <c r="L95" s="57"/>
      <c r="M95" s="57"/>
      <c r="N95" s="57"/>
    </row>
    <row r="96" spans="1:14" ht="17.25" customHeight="1" x14ac:dyDescent="0.25">
      <c r="A96" s="187"/>
      <c r="B96" s="58"/>
      <c r="C96" s="58"/>
      <c r="D96" s="58"/>
      <c r="E96" s="58"/>
      <c r="F96" s="58"/>
      <c r="G96" s="58"/>
      <c r="H96" s="58"/>
      <c r="I96" s="187"/>
      <c r="J96" s="187"/>
      <c r="K96" s="58"/>
      <c r="L96" s="58"/>
      <c r="M96" s="58"/>
      <c r="N96" s="58"/>
    </row>
    <row r="97" spans="1:14" ht="17.25" customHeight="1" x14ac:dyDescent="0.25">
      <c r="A97" s="187"/>
      <c r="B97" s="58"/>
      <c r="C97" s="58"/>
      <c r="D97" s="58"/>
      <c r="E97" s="58"/>
      <c r="F97" s="58"/>
      <c r="G97" s="58"/>
      <c r="H97" s="58"/>
      <c r="I97" s="187"/>
      <c r="J97" s="187"/>
      <c r="K97" s="58"/>
      <c r="L97" s="58"/>
      <c r="M97" s="58"/>
      <c r="N97" s="58"/>
    </row>
    <row r="99" spans="1:14" ht="38.25" customHeight="1" x14ac:dyDescent="0.3">
      <c r="B99" s="227"/>
      <c r="C99" s="227"/>
      <c r="D99" s="57"/>
      <c r="E99" s="57"/>
      <c r="F99" s="57"/>
      <c r="G99" s="227"/>
      <c r="H99" s="227"/>
      <c r="K99" s="57"/>
      <c r="L99" s="57"/>
      <c r="M99" s="57"/>
      <c r="N99" s="57"/>
    </row>
  </sheetData>
  <mergeCells count="134">
    <mergeCell ref="A2:N2"/>
    <mergeCell ref="A3:N4"/>
    <mergeCell ref="A5:N5"/>
    <mergeCell ref="A6:N6"/>
    <mergeCell ref="A7:N7"/>
    <mergeCell ref="A8:N8"/>
    <mergeCell ref="A14:A23"/>
    <mergeCell ref="B14:B23"/>
    <mergeCell ref="F14:J14"/>
    <mergeCell ref="F15:F18"/>
    <mergeCell ref="G15:G18"/>
    <mergeCell ref="H15:H18"/>
    <mergeCell ref="I15:I18"/>
    <mergeCell ref="J15:J18"/>
    <mergeCell ref="A11:N11"/>
    <mergeCell ref="A12:C12"/>
    <mergeCell ref="D12:J12"/>
    <mergeCell ref="L12:N12"/>
    <mergeCell ref="F13:J13"/>
    <mergeCell ref="A24:A32"/>
    <mergeCell ref="F24:J24"/>
    <mergeCell ref="K24:N24"/>
    <mergeCell ref="F25:J25"/>
    <mergeCell ref="K25:N25"/>
    <mergeCell ref="F26:J26"/>
    <mergeCell ref="K26:N26"/>
    <mergeCell ref="F30:J30"/>
    <mergeCell ref="F29:J29"/>
    <mergeCell ref="K29:N29"/>
    <mergeCell ref="K30:N30"/>
    <mergeCell ref="F27:J27"/>
    <mergeCell ref="K27:N27"/>
    <mergeCell ref="F28:J28"/>
    <mergeCell ref="K28:N28"/>
    <mergeCell ref="F33:J33"/>
    <mergeCell ref="K33:N33"/>
    <mergeCell ref="F32:J32"/>
    <mergeCell ref="K32:N32"/>
    <mergeCell ref="F31:J31"/>
    <mergeCell ref="K31:N31"/>
    <mergeCell ref="K47:N47"/>
    <mergeCell ref="J38:J41"/>
    <mergeCell ref="G38:G41"/>
    <mergeCell ref="H38:H41"/>
    <mergeCell ref="I38:I41"/>
    <mergeCell ref="F34:J34"/>
    <mergeCell ref="A35:J35"/>
    <mergeCell ref="F36:J36"/>
    <mergeCell ref="A37:A46"/>
    <mergeCell ref="B37:B46"/>
    <mergeCell ref="F37:J37"/>
    <mergeCell ref="F38:F41"/>
    <mergeCell ref="A47:A77"/>
    <mergeCell ref="F47:J47"/>
    <mergeCell ref="F48:J48"/>
    <mergeCell ref="F56:J56"/>
    <mergeCell ref="F60:J60"/>
    <mergeCell ref="F64:J64"/>
    <mergeCell ref="K48:N48"/>
    <mergeCell ref="F49:J49"/>
    <mergeCell ref="K49:N49"/>
    <mergeCell ref="F52:J52"/>
    <mergeCell ref="K52:N52"/>
    <mergeCell ref="F53:J53"/>
    <mergeCell ref="K53:N53"/>
    <mergeCell ref="F50:J50"/>
    <mergeCell ref="K50:N50"/>
    <mergeCell ref="F51:J51"/>
    <mergeCell ref="K51:N51"/>
    <mergeCell ref="K56:N56"/>
    <mergeCell ref="F57:J57"/>
    <mergeCell ref="K57:N57"/>
    <mergeCell ref="F54:J54"/>
    <mergeCell ref="K54:N54"/>
    <mergeCell ref="F55:J55"/>
    <mergeCell ref="K55:N55"/>
    <mergeCell ref="K60:N60"/>
    <mergeCell ref="F61:J61"/>
    <mergeCell ref="K61:N61"/>
    <mergeCell ref="F58:J58"/>
    <mergeCell ref="K58:N58"/>
    <mergeCell ref="F59:J59"/>
    <mergeCell ref="K59:N59"/>
    <mergeCell ref="K64:N64"/>
    <mergeCell ref="F65:J65"/>
    <mergeCell ref="K65:N65"/>
    <mergeCell ref="F62:J62"/>
    <mergeCell ref="K62:N62"/>
    <mergeCell ref="F63:J63"/>
    <mergeCell ref="K63:N63"/>
    <mergeCell ref="K68:N68"/>
    <mergeCell ref="F69:J69"/>
    <mergeCell ref="K69:N69"/>
    <mergeCell ref="F66:J66"/>
    <mergeCell ref="K66:N66"/>
    <mergeCell ref="F67:J67"/>
    <mergeCell ref="K67:N67"/>
    <mergeCell ref="F68:J68"/>
    <mergeCell ref="K72:N72"/>
    <mergeCell ref="F73:J73"/>
    <mergeCell ref="K73:N73"/>
    <mergeCell ref="F70:J70"/>
    <mergeCell ref="K70:N70"/>
    <mergeCell ref="F71:J71"/>
    <mergeCell ref="K71:N71"/>
    <mergeCell ref="F72:J72"/>
    <mergeCell ref="K76:N76"/>
    <mergeCell ref="F77:J77"/>
    <mergeCell ref="K77:N77"/>
    <mergeCell ref="F74:J74"/>
    <mergeCell ref="K74:N74"/>
    <mergeCell ref="F75:J75"/>
    <mergeCell ref="K75:N75"/>
    <mergeCell ref="F76:J76"/>
    <mergeCell ref="F80:J80"/>
    <mergeCell ref="A81:J81"/>
    <mergeCell ref="A83:J83"/>
    <mergeCell ref="A84:J84"/>
    <mergeCell ref="A85:J85"/>
    <mergeCell ref="F78:J78"/>
    <mergeCell ref="K78:N78"/>
    <mergeCell ref="B79:D79"/>
    <mergeCell ref="F79:J79"/>
    <mergeCell ref="A93:J93"/>
    <mergeCell ref="B95:C95"/>
    <mergeCell ref="G95:H95"/>
    <mergeCell ref="B99:C99"/>
    <mergeCell ref="G99:H99"/>
    <mergeCell ref="A87:N87"/>
    <mergeCell ref="A88:N88"/>
    <mergeCell ref="A89:N89"/>
    <mergeCell ref="A90:N90"/>
    <mergeCell ref="A91:N91"/>
    <mergeCell ref="A92:N92"/>
  </mergeCells>
  <printOptions horizontalCentered="1"/>
  <pageMargins left="0.19685039370078741" right="0.19685039370078741" top="0.59055118110236227" bottom="0.59055118110236227" header="0.51181102362204722" footer="0.15748031496062992"/>
  <pageSetup paperSize="9" scale="37" firstPageNumber="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свод 2016</vt:lpstr>
      <vt:lpstr>Мега</vt:lpstr>
      <vt:lpstr>Вата 155</vt:lpstr>
      <vt:lpstr>'Вата 155'!Excel_BuiltIn_Print_Area_10</vt:lpstr>
      <vt:lpstr>Мега!Excel_BuiltIn_Print_Area_10</vt:lpstr>
      <vt:lpstr>'Вата 155'!Область_печати</vt:lpstr>
      <vt:lpstr>Мега!Область_печати</vt:lpstr>
      <vt:lpstr>'свод 2016'!Область_печати</vt:lpstr>
    </vt:vector>
  </TitlesOfParts>
  <Company>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Николаевна Морозова</dc:creator>
  <cp:lastModifiedBy>Елена Витальевна Кулагина</cp:lastModifiedBy>
  <cp:lastPrinted>2016-03-25T04:04:09Z</cp:lastPrinted>
  <dcterms:created xsi:type="dcterms:W3CDTF">2014-09-19T08:09:23Z</dcterms:created>
  <dcterms:modified xsi:type="dcterms:W3CDTF">2016-03-25T08:14:25Z</dcterms:modified>
</cp:coreProperties>
</file>