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250" windowHeight="12375" tabRatio="365"/>
  </bookViews>
  <sheets>
    <sheet name="Тайлаки_МГРП" sheetId="1" r:id="rId1"/>
    <sheet name="ДЛЯ ТС (5)" sheetId="4" state="hidden" r:id="rId2"/>
  </sheets>
  <definedNames>
    <definedName name="_xlnm.Print_Area" localSheetId="1">'ДЛЯ ТС (5)'!$A$1:$AB$93</definedName>
    <definedName name="_xlnm.Print_Area" localSheetId="0">Тайлаки_МГРП!$A$1:$O$92</definedName>
  </definedNames>
  <calcPr calcId="145621"/>
</workbook>
</file>

<file path=xl/calcChain.xml><?xml version="1.0" encoding="utf-8"?>
<calcChain xmlns="http://schemas.openxmlformats.org/spreadsheetml/2006/main">
  <c r="O81" i="4" l="1"/>
  <c r="O74" i="4"/>
  <c r="W56" i="4"/>
  <c r="V56" i="4"/>
  <c r="X56" i="4" s="1"/>
  <c r="T56" i="4"/>
  <c r="T55" i="4" s="1"/>
  <c r="S56" i="4"/>
  <c r="S55" i="4" s="1"/>
  <c r="Q56" i="4"/>
  <c r="Q55" i="4" s="1"/>
  <c r="P56" i="4"/>
  <c r="R56" i="4" s="1"/>
  <c r="N56" i="4"/>
  <c r="N55" i="4" s="1"/>
  <c r="M56" i="4"/>
  <c r="K56" i="4"/>
  <c r="K55" i="4" s="1"/>
  <c r="J56" i="4"/>
  <c r="J55" i="4" s="1"/>
  <c r="H56" i="4"/>
  <c r="H55" i="4" s="1"/>
  <c r="G56" i="4"/>
  <c r="W55" i="4"/>
  <c r="V55" i="4"/>
  <c r="W54" i="4"/>
  <c r="V54" i="4"/>
  <c r="T54" i="4"/>
  <c r="S54" i="4"/>
  <c r="Q54" i="4"/>
  <c r="P54" i="4"/>
  <c r="R54" i="4" s="1"/>
  <c r="N54" i="4"/>
  <c r="M54" i="4"/>
  <c r="K54" i="4"/>
  <c r="J54" i="4"/>
  <c r="L54" i="4" s="1"/>
  <c r="H54" i="4"/>
  <c r="G54" i="4"/>
  <c r="W53" i="4"/>
  <c r="V53" i="4"/>
  <c r="T53" i="4"/>
  <c r="S53" i="4"/>
  <c r="Q53" i="4"/>
  <c r="P53" i="4"/>
  <c r="N53" i="4"/>
  <c r="N51" i="4" s="1"/>
  <c r="M53" i="4"/>
  <c r="K53" i="4"/>
  <c r="J53" i="4"/>
  <c r="H53" i="4"/>
  <c r="G53" i="4"/>
  <c r="W52" i="4"/>
  <c r="V52" i="4"/>
  <c r="U52" i="4"/>
  <c r="T52" i="4"/>
  <c r="S52" i="4"/>
  <c r="Q52" i="4"/>
  <c r="P52" i="4"/>
  <c r="R52" i="4" s="1"/>
  <c r="N52" i="4"/>
  <c r="M52" i="4"/>
  <c r="K52" i="4"/>
  <c r="J52" i="4"/>
  <c r="H52" i="4"/>
  <c r="G52" i="4"/>
  <c r="G51" i="4" s="1"/>
  <c r="W50" i="4"/>
  <c r="X50" i="4" s="1"/>
  <c r="V50" i="4"/>
  <c r="T50" i="4"/>
  <c r="S50" i="4"/>
  <c r="Q50" i="4"/>
  <c r="P50" i="4"/>
  <c r="N50" i="4"/>
  <c r="M50" i="4"/>
  <c r="K50" i="4"/>
  <c r="J50" i="4"/>
  <c r="H50" i="4"/>
  <c r="G50" i="4"/>
  <c r="W49" i="4"/>
  <c r="W48" i="4" s="1"/>
  <c r="V49" i="4"/>
  <c r="V48" i="4" s="1"/>
  <c r="T49" i="4"/>
  <c r="S49" i="4"/>
  <c r="S48" i="4" s="1"/>
  <c r="Q49" i="4"/>
  <c r="R49" i="4" s="1"/>
  <c r="P49" i="4"/>
  <c r="N49" i="4"/>
  <c r="N48" i="4" s="1"/>
  <c r="M49" i="4"/>
  <c r="M48" i="4" s="1"/>
  <c r="K49" i="4"/>
  <c r="J49" i="4"/>
  <c r="H49" i="4"/>
  <c r="G49" i="4"/>
  <c r="Q48" i="4"/>
  <c r="W45" i="4"/>
  <c r="X45" i="4" s="1"/>
  <c r="T45" i="4"/>
  <c r="U45" i="4" s="1"/>
  <c r="Q45" i="4"/>
  <c r="R45" i="4" s="1"/>
  <c r="N45" i="4"/>
  <c r="O45" i="4" s="1"/>
  <c r="K45" i="4"/>
  <c r="L45" i="4" s="1"/>
  <c r="H45" i="4"/>
  <c r="I45" i="4" s="1"/>
  <c r="V42" i="4"/>
  <c r="X42" i="4" s="1"/>
  <c r="S42" i="4"/>
  <c r="U42" i="4" s="1"/>
  <c r="P42" i="4"/>
  <c r="R42" i="4" s="1"/>
  <c r="M42" i="4"/>
  <c r="O42" i="4" s="1"/>
  <c r="J42" i="4"/>
  <c r="L42" i="4" s="1"/>
  <c r="G42" i="4"/>
  <c r="I42" i="4" s="1"/>
  <c r="X41" i="4"/>
  <c r="U41" i="4"/>
  <c r="R41" i="4"/>
  <c r="O41" i="4"/>
  <c r="L41" i="4"/>
  <c r="I41" i="4"/>
  <c r="X40" i="4"/>
  <c r="U40" i="4"/>
  <c r="R40" i="4"/>
  <c r="O40" i="4"/>
  <c r="L40" i="4"/>
  <c r="I40" i="4"/>
  <c r="X38" i="4"/>
  <c r="X37" i="4" s="1"/>
  <c r="U38" i="4"/>
  <c r="R38" i="4"/>
  <c r="O38" i="4"/>
  <c r="L38" i="4"/>
  <c r="I38" i="4"/>
  <c r="V37" i="4"/>
  <c r="S37" i="4"/>
  <c r="P37" i="4"/>
  <c r="M37" i="4"/>
  <c r="J37" i="4"/>
  <c r="G37" i="4"/>
  <c r="X36" i="4"/>
  <c r="U36" i="4"/>
  <c r="R36" i="4"/>
  <c r="O36" i="4"/>
  <c r="L36" i="4"/>
  <c r="L34" i="4" s="1"/>
  <c r="I36" i="4"/>
  <c r="X35" i="4"/>
  <c r="U35" i="4"/>
  <c r="R35" i="4"/>
  <c r="R34" i="4" s="1"/>
  <c r="O35" i="4"/>
  <c r="L35" i="4"/>
  <c r="I35" i="4"/>
  <c r="I34" i="4" s="1"/>
  <c r="X34" i="4"/>
  <c r="W34" i="4"/>
  <c r="V34" i="4"/>
  <c r="U34" i="4"/>
  <c r="T34" i="4"/>
  <c r="S34" i="4"/>
  <c r="Q34" i="4"/>
  <c r="P34" i="4"/>
  <c r="N34" i="4"/>
  <c r="M34" i="4"/>
  <c r="K34" i="4"/>
  <c r="J34" i="4"/>
  <c r="H34" i="4"/>
  <c r="G34" i="4"/>
  <c r="W27" i="4"/>
  <c r="V27" i="4"/>
  <c r="X27" i="4" s="1"/>
  <c r="T27" i="4"/>
  <c r="T26" i="4" s="1"/>
  <c r="S27" i="4"/>
  <c r="S26" i="4" s="1"/>
  <c r="Q27" i="4"/>
  <c r="Q26" i="4" s="1"/>
  <c r="P27" i="4"/>
  <c r="R27" i="4" s="1"/>
  <c r="N27" i="4"/>
  <c r="N26" i="4" s="1"/>
  <c r="M27" i="4"/>
  <c r="K27" i="4"/>
  <c r="J27" i="4"/>
  <c r="J26" i="4" s="1"/>
  <c r="H27" i="4"/>
  <c r="H26" i="4" s="1"/>
  <c r="G27" i="4"/>
  <c r="W26" i="4"/>
  <c r="V26" i="4"/>
  <c r="K26" i="4"/>
  <c r="W25" i="4"/>
  <c r="V25" i="4"/>
  <c r="T25" i="4"/>
  <c r="S25" i="4"/>
  <c r="Q25" i="4"/>
  <c r="P25" i="4"/>
  <c r="R25" i="4" s="1"/>
  <c r="N25" i="4"/>
  <c r="M25" i="4"/>
  <c r="O25" i="4" s="1"/>
  <c r="K25" i="4"/>
  <c r="J25" i="4"/>
  <c r="L25" i="4" s="1"/>
  <c r="H25" i="4"/>
  <c r="G25" i="4"/>
  <c r="I25" i="4" s="1"/>
  <c r="W24" i="4"/>
  <c r="V24" i="4"/>
  <c r="T24" i="4"/>
  <c r="S24" i="4"/>
  <c r="Q24" i="4"/>
  <c r="P24" i="4"/>
  <c r="N24" i="4"/>
  <c r="M24" i="4"/>
  <c r="K24" i="4"/>
  <c r="J24" i="4"/>
  <c r="H24" i="4"/>
  <c r="G24" i="4"/>
  <c r="W23" i="4"/>
  <c r="V23" i="4"/>
  <c r="T23" i="4"/>
  <c r="S23" i="4"/>
  <c r="U23" i="4" s="1"/>
  <c r="Q23" i="4"/>
  <c r="P23" i="4"/>
  <c r="R23" i="4" s="1"/>
  <c r="N23" i="4"/>
  <c r="N22" i="4" s="1"/>
  <c r="M23" i="4"/>
  <c r="O23" i="4" s="1"/>
  <c r="K23" i="4"/>
  <c r="J23" i="4"/>
  <c r="H23" i="4"/>
  <c r="G23" i="4"/>
  <c r="G22" i="4" s="1"/>
  <c r="W21" i="4"/>
  <c r="V21" i="4"/>
  <c r="X21" i="4" s="1"/>
  <c r="T21" i="4"/>
  <c r="S21" i="4"/>
  <c r="Q21" i="4"/>
  <c r="P21" i="4"/>
  <c r="N21" i="4"/>
  <c r="M21" i="4"/>
  <c r="K21" i="4"/>
  <c r="J21" i="4"/>
  <c r="H21" i="4"/>
  <c r="G21" i="4"/>
  <c r="W20" i="4"/>
  <c r="W19" i="4" s="1"/>
  <c r="V20" i="4"/>
  <c r="V19" i="4" s="1"/>
  <c r="T20" i="4"/>
  <c r="S20" i="4"/>
  <c r="S19" i="4" s="1"/>
  <c r="Q20" i="4"/>
  <c r="P20" i="4"/>
  <c r="N20" i="4"/>
  <c r="N19" i="4" s="1"/>
  <c r="M20" i="4"/>
  <c r="K20" i="4"/>
  <c r="J20" i="4"/>
  <c r="H20" i="4"/>
  <c r="I20" i="4" s="1"/>
  <c r="G20" i="4"/>
  <c r="Q19" i="4"/>
  <c r="M19" i="4"/>
  <c r="W16" i="4"/>
  <c r="X16" i="4" s="1"/>
  <c r="T16" i="4"/>
  <c r="U16" i="4" s="1"/>
  <c r="Q16" i="4"/>
  <c r="R16" i="4" s="1"/>
  <c r="N16" i="4"/>
  <c r="O16" i="4" s="1"/>
  <c r="K16" i="4"/>
  <c r="L16" i="4" s="1"/>
  <c r="H16" i="4"/>
  <c r="I16" i="4" s="1"/>
  <c r="V13" i="4"/>
  <c r="X13" i="4" s="1"/>
  <c r="S13" i="4"/>
  <c r="U13" i="4" s="1"/>
  <c r="P13" i="4"/>
  <c r="R13" i="4" s="1"/>
  <c r="M13" i="4"/>
  <c r="O13" i="4" s="1"/>
  <c r="J13" i="4"/>
  <c r="L13" i="4" s="1"/>
  <c r="G13" i="4"/>
  <c r="I13" i="4" s="1"/>
  <c r="X12" i="4"/>
  <c r="U12" i="4"/>
  <c r="R12" i="4"/>
  <c r="O12" i="4"/>
  <c r="L12" i="4"/>
  <c r="I12" i="4"/>
  <c r="X11" i="4"/>
  <c r="U11" i="4"/>
  <c r="R11" i="4"/>
  <c r="O11" i="4"/>
  <c r="L11" i="4"/>
  <c r="L8" i="4" s="1"/>
  <c r="I11" i="4"/>
  <c r="X9" i="4"/>
  <c r="U9" i="4"/>
  <c r="R9" i="4"/>
  <c r="R8" i="4" s="1"/>
  <c r="O9" i="4"/>
  <c r="L9" i="4"/>
  <c r="I9" i="4"/>
  <c r="X8" i="4"/>
  <c r="V8" i="4"/>
  <c r="S8" i="4"/>
  <c r="P8" i="4"/>
  <c r="M8" i="4"/>
  <c r="J8" i="4"/>
  <c r="G8" i="4"/>
  <c r="X7" i="4"/>
  <c r="U7" i="4"/>
  <c r="R7" i="4"/>
  <c r="O7" i="4"/>
  <c r="L7" i="4"/>
  <c r="I7" i="4"/>
  <c r="X6" i="4"/>
  <c r="X5" i="4" s="1"/>
  <c r="U6" i="4"/>
  <c r="R6" i="4"/>
  <c r="O6" i="4"/>
  <c r="L6" i="4"/>
  <c r="I6" i="4"/>
  <c r="W5" i="4"/>
  <c r="V5" i="4"/>
  <c r="U5" i="4"/>
  <c r="T5" i="4"/>
  <c r="S5" i="4"/>
  <c r="Q5" i="4"/>
  <c r="P5" i="4"/>
  <c r="N5" i="4"/>
  <c r="M5" i="4"/>
  <c r="K5" i="4"/>
  <c r="J5" i="4"/>
  <c r="H5" i="4"/>
  <c r="G5" i="4"/>
  <c r="L26" i="4" l="1"/>
  <c r="R20" i="4"/>
  <c r="I49" i="4"/>
  <c r="R53" i="4"/>
  <c r="I56" i="4"/>
  <c r="P19" i="4"/>
  <c r="I5" i="4"/>
  <c r="R24" i="4"/>
  <c r="R22" i="4" s="1"/>
  <c r="I27" i="4"/>
  <c r="R37" i="4"/>
  <c r="P48" i="4"/>
  <c r="I54" i="4"/>
  <c r="O54" i="4"/>
  <c r="S51" i="4"/>
  <c r="L21" i="4"/>
  <c r="H22" i="4"/>
  <c r="I24" i="4"/>
  <c r="O24" i="4"/>
  <c r="O22" i="4" s="1"/>
  <c r="U24" i="4"/>
  <c r="X25" i="4"/>
  <c r="O34" i="4"/>
  <c r="I50" i="4"/>
  <c r="O50" i="4"/>
  <c r="U50" i="4"/>
  <c r="K51" i="4"/>
  <c r="X52" i="4"/>
  <c r="L53" i="4"/>
  <c r="X53" i="4"/>
  <c r="W22" i="4"/>
  <c r="R5" i="4"/>
  <c r="L5" i="4"/>
  <c r="S22" i="4"/>
  <c r="W51" i="4"/>
  <c r="L55" i="4"/>
  <c r="O5" i="4"/>
  <c r="I21" i="4"/>
  <c r="I19" i="4" s="1"/>
  <c r="O21" i="4"/>
  <c r="U21" i="4"/>
  <c r="K22" i="4"/>
  <c r="X23" i="4"/>
  <c r="L24" i="4"/>
  <c r="X24" i="4"/>
  <c r="L37" i="4"/>
  <c r="L50" i="4"/>
  <c r="H51" i="4"/>
  <c r="I53" i="4"/>
  <c r="O53" i="4"/>
  <c r="U53" i="4"/>
  <c r="X54" i="4"/>
  <c r="I48" i="4"/>
  <c r="R51" i="4"/>
  <c r="J19" i="4"/>
  <c r="O20" i="4"/>
  <c r="O19" i="4" s="1"/>
  <c r="L23" i="4"/>
  <c r="U27" i="4"/>
  <c r="U56" i="4"/>
  <c r="I8" i="4"/>
  <c r="U8" i="4"/>
  <c r="O8" i="4"/>
  <c r="H19" i="4"/>
  <c r="T19" i="4"/>
  <c r="K19" i="4"/>
  <c r="U20" i="4"/>
  <c r="R21" i="4"/>
  <c r="R19" i="4" s="1"/>
  <c r="J22" i="4"/>
  <c r="V22" i="4"/>
  <c r="I23" i="4"/>
  <c r="I22" i="4" s="1"/>
  <c r="U25" i="4"/>
  <c r="G26" i="4"/>
  <c r="I26" i="4" s="1"/>
  <c r="U26" i="4"/>
  <c r="L27" i="4"/>
  <c r="I37" i="4"/>
  <c r="U37" i="4"/>
  <c r="O37" i="4"/>
  <c r="H48" i="4"/>
  <c r="T48" i="4"/>
  <c r="K48" i="4"/>
  <c r="U49" i="4"/>
  <c r="R50" i="4"/>
  <c r="R48" i="4" s="1"/>
  <c r="J51" i="4"/>
  <c r="V51" i="4"/>
  <c r="I52" i="4"/>
  <c r="O52" i="4"/>
  <c r="U54" i="4"/>
  <c r="G55" i="4"/>
  <c r="I55" i="4" s="1"/>
  <c r="L56" i="4"/>
  <c r="Q22" i="4"/>
  <c r="J48" i="4"/>
  <c r="O49" i="4"/>
  <c r="L52" i="4"/>
  <c r="Q51" i="4"/>
  <c r="G19" i="4"/>
  <c r="T22" i="4"/>
  <c r="X26" i="4"/>
  <c r="O27" i="4"/>
  <c r="G48" i="4"/>
  <c r="T51" i="4"/>
  <c r="X55" i="4"/>
  <c r="O56" i="4"/>
  <c r="L22" i="4"/>
  <c r="L51" i="4"/>
  <c r="U55" i="4"/>
  <c r="L20" i="4"/>
  <c r="X20" i="4"/>
  <c r="X19" i="4" s="1"/>
  <c r="P22" i="4"/>
  <c r="P26" i="4"/>
  <c r="R26" i="4" s="1"/>
  <c r="L49" i="4"/>
  <c r="X49" i="4"/>
  <c r="X48" i="4" s="1"/>
  <c r="P51" i="4"/>
  <c r="P55" i="4"/>
  <c r="R55" i="4" s="1"/>
  <c r="M22" i="4"/>
  <c r="M26" i="4"/>
  <c r="O26" i="4" s="1"/>
  <c r="M51" i="4"/>
  <c r="M55" i="4"/>
  <c r="O55" i="4" s="1"/>
  <c r="O48" i="4" l="1"/>
  <c r="L19" i="4"/>
  <c r="L29" i="4" s="1"/>
  <c r="U22" i="4"/>
  <c r="O51" i="4"/>
  <c r="R58" i="4"/>
  <c r="X22" i="4"/>
  <c r="X29" i="4" s="1"/>
  <c r="I51" i="4"/>
  <c r="U48" i="4"/>
  <c r="U19" i="4"/>
  <c r="U29" i="4" s="1"/>
  <c r="L48" i="4"/>
  <c r="L58" i="4" s="1"/>
  <c r="X51" i="4"/>
  <c r="X58" i="4" s="1"/>
  <c r="U51" i="4"/>
  <c r="U58" i="4" s="1"/>
  <c r="I58" i="4"/>
  <c r="I29" i="4"/>
  <c r="O58" i="4"/>
  <c r="R29" i="4"/>
  <c r="O29" i="4"/>
</calcChain>
</file>

<file path=xl/sharedStrings.xml><?xml version="1.0" encoding="utf-8"?>
<sst xmlns="http://schemas.openxmlformats.org/spreadsheetml/2006/main" count="392" uniqueCount="171">
  <si>
    <t>Ближние м/р 2014г</t>
  </si>
  <si>
    <t>Ближние м/р 2015г</t>
  </si>
  <si>
    <t>Ближние м/р 2016г</t>
  </si>
  <si>
    <t xml:space="preserve">6 стадий по 40т </t>
  </si>
  <si>
    <t xml:space="preserve">4 стадии по 40т </t>
  </si>
  <si>
    <t>пп</t>
  </si>
  <si>
    <t>Наименование статьи затрат</t>
  </si>
  <si>
    <t>ед. 
Изм</t>
  </si>
  <si>
    <t>стоимость 
за ед. изм (зп 1 кг, 1л, 1м3, 1т)</t>
  </si>
  <si>
    <t>1ст</t>
  </si>
  <si>
    <t>2-6 ст</t>
  </si>
  <si>
    <t>ИТОГО</t>
  </si>
  <si>
    <t>2-4 ст</t>
  </si>
  <si>
    <t>Сервисная ставка ГРП (не входит пп 2 и 3)</t>
  </si>
  <si>
    <t>1.1</t>
  </si>
  <si>
    <t>Сервисная ставка ГРП* 1 стадии Многостадийного ГРП</t>
  </si>
  <si>
    <t>1.2</t>
  </si>
  <si>
    <t>Сервисная ставка ГРП** второй и последующих стадий Многостадийного ГРП</t>
  </si>
  <si>
    <t>Оборудование для подготовительно-заключительных Работ к ГРП***</t>
  </si>
  <si>
    <t>2.1</t>
  </si>
  <si>
    <t>НКТ</t>
  </si>
  <si>
    <t>2.2</t>
  </si>
  <si>
    <t>Пакер (не входит в стоимость МГРП, но стоимость необходимо проставить)</t>
  </si>
  <si>
    <t>2.3</t>
  </si>
  <si>
    <t>ГУ</t>
  </si>
  <si>
    <t>2.4</t>
  </si>
  <si>
    <t>Устьевая арматура ГРП с подвесным патрубком</t>
  </si>
  <si>
    <t>МиниГРП 
1 стадии Многостадийного ГРП</t>
  </si>
  <si>
    <t>3.1</t>
  </si>
  <si>
    <t>Стадия "Заполнение" (до 17м3)</t>
  </si>
  <si>
    <t>3.2</t>
  </si>
  <si>
    <t>Комплекс миниГРП (40м3)</t>
  </si>
  <si>
    <t>МиниГРП второй и последующих стадий Многостадийного ГРП (объем за стадию 40м3)</t>
  </si>
  <si>
    <t>4.1</t>
  </si>
  <si>
    <t>4.2</t>
  </si>
  <si>
    <r>
      <t xml:space="preserve">Рабочая жидкость ГРП, </t>
    </r>
    <r>
      <rPr>
        <i/>
        <u/>
        <sz val="11"/>
        <rFont val="Arial Cyr"/>
        <charset val="204"/>
      </rPr>
      <t xml:space="preserve">за исключением объема рабочей жидкости МиниГРП </t>
    </r>
    <r>
      <rPr>
        <i/>
        <sz val="11"/>
        <rFont val="Arial Cyr"/>
        <charset val="204"/>
      </rPr>
      <t>(таблица 2 Приложения 1), м3</t>
    </r>
  </si>
  <si>
    <t>5.1</t>
  </si>
  <si>
    <t>"Сшитый" гель, м3</t>
  </si>
  <si>
    <t>5.2</t>
  </si>
  <si>
    <t>"Линейный" гель, м3</t>
  </si>
  <si>
    <t>6</t>
  </si>
  <si>
    <t xml:space="preserve">Деструктор </t>
  </si>
  <si>
    <t>6.1</t>
  </si>
  <si>
    <t>Некапсулированный, кг</t>
  </si>
  <si>
    <t>6.2</t>
  </si>
  <si>
    <t>Капсулированный, кг</t>
  </si>
  <si>
    <t>6.3</t>
  </si>
  <si>
    <t>Жидкий, л</t>
  </si>
  <si>
    <t>Проппант, т (40т на стадию)</t>
  </si>
  <si>
    <t>7.1</t>
  </si>
  <si>
    <t>Керамический проппант</t>
  </si>
  <si>
    <t>7.2</t>
  </si>
  <si>
    <t xml:space="preserve">Проппант с полимерным покрытием </t>
  </si>
  <si>
    <t>итого (без НДС):</t>
  </si>
  <si>
    <t>Тайлаковское м/р 2014г</t>
  </si>
  <si>
    <t>Тайлаковское м/р 2015г</t>
  </si>
  <si>
    <t>Тайлаковское м/р 2016г</t>
  </si>
  <si>
    <t>ед. изм</t>
  </si>
  <si>
    <t>Проппант</t>
  </si>
  <si>
    <t xml:space="preserve">Формулы пробиты. Приложение 1/1 и 1/2  (таблицы) должны быть оформлены в таком виде относительно лотов (на каждый лот отдельное приложение 1/1 и 1/2), если возникнут вопросы, звоните: 8 34643 40208
</t>
  </si>
  <si>
    <t>Расчет стоимости ГРП ( 30т / 40т / 60т)</t>
  </si>
  <si>
    <t>ЗАС, ЗУБ - 2,5 кг/м3 - 40т</t>
  </si>
  <si>
    <t>Тайлаковское м/р - 3,6 кг/м3 - 60т</t>
  </si>
  <si>
    <t>ближние м/р - 2,5кг/м3 - 30т</t>
  </si>
  <si>
    <t>Наименование</t>
  </si>
  <si>
    <t>Сервисная ставка ГРП* (не входит пп 2 и 3)</t>
  </si>
  <si>
    <t xml:space="preserve">Оборудование для подготовительно-заключительных Работ к ГРП*** </t>
  </si>
  <si>
    <t>Пакер</t>
  </si>
  <si>
    <t>МиниГРП, м3</t>
  </si>
  <si>
    <r>
      <t xml:space="preserve">Рабочая жидкость ГРП, </t>
    </r>
    <r>
      <rPr>
        <i/>
        <u/>
        <sz val="11"/>
        <rFont val="Arial Cyr"/>
        <charset val="204"/>
      </rPr>
      <t xml:space="preserve">за исключением объема рабочей жидкости МиниГРП </t>
    </r>
    <r>
      <rPr>
        <i/>
        <sz val="11"/>
        <rFont val="Arial Cyr"/>
        <charset val="204"/>
      </rPr>
      <t>(таблица 2 Приложения 1)</t>
    </r>
  </si>
  <si>
    <t>"Линейный" гел, м3</t>
  </si>
  <si>
    <t>5</t>
  </si>
  <si>
    <t>5.3</t>
  </si>
  <si>
    <t>Проппант, т</t>
  </si>
  <si>
    <t>Керамический проппант, т</t>
  </si>
  <si>
    <t>Проппант с полимерным покрытием, т</t>
  </si>
  <si>
    <t>Пример оформления таблиц по калькуляции к приложению  1/1 и 1/2 к договору</t>
  </si>
  <si>
    <t xml:space="preserve">Внимание!!! Изменилась концентрация гелланта по Тайлаковскому м/р
 если возникнут вопросы, звоните: 8 34643 40208. По данной таблице, пж., сами завяжите формулы.
Если есть изменения в стоимости на 2015г и 2016г относительно 2014 и 2015 соответственно, значит просто умножаете на кооэффициент (в примесание укажите этот коэффициент), если изменений нет, то ничего не прописываем!!!
Звонить не стесняемся, сотовый 8 912 093 13 64 </t>
  </si>
  <si>
    <t xml:space="preserve">Договорная стоимость </t>
  </si>
  <si>
    <t>Таблица 2 Приложения 1/1</t>
  </si>
  <si>
    <t>2014 год</t>
  </si>
  <si>
    <t>2016 год</t>
  </si>
  <si>
    <t>код</t>
  </si>
  <si>
    <t>концентрация химического реагента</t>
  </si>
  <si>
    <t>стоимость за ед., руб.</t>
  </si>
  <si>
    <t>итого, руб.:</t>
  </si>
  <si>
    <t>Активатор деструктора</t>
  </si>
  <si>
    <t>Дополнительная оплата</t>
  </si>
  <si>
    <t>ед. измерения</t>
  </si>
  <si>
    <t>1</t>
  </si>
  <si>
    <t>Химические реагенты (например, модификатор, ингибитор, азот и т.д)</t>
  </si>
  <si>
    <t>Модификатор относительной проницаемости WLP-3700</t>
  </si>
  <si>
    <t>литр</t>
  </si>
  <si>
    <t>ПАВ анионный WGA-300</t>
  </si>
  <si>
    <t>ПАВ катионный WGA-305</t>
  </si>
  <si>
    <t xml:space="preserve">Ингибитор солеотложений SI-1000 </t>
  </si>
  <si>
    <t>2</t>
  </si>
  <si>
    <t>Сервисная ставка новые технологии (HiWAY и тд)</t>
  </si>
  <si>
    <t>3</t>
  </si>
  <si>
    <t>Забойный манометр с комплектом переводников, с предоставлением отчета полученных данных</t>
  </si>
  <si>
    <t>операция</t>
  </si>
  <si>
    <t>4</t>
  </si>
  <si>
    <t xml:space="preserve">Переезд флота ГРП на удаленные месторождения (Тайлаковское, Западно-Асомкинское, Западно-Усть-Балыкское, Ачимовское, Чистинное, Аригольское) </t>
  </si>
  <si>
    <t>Гидровоздействие*** (давление от 600 до 700 атм) / за 10 операций</t>
  </si>
  <si>
    <t>Повторный МиниГРП</t>
  </si>
  <si>
    <t>Стадия Заполнение</t>
  </si>
  <si>
    <t>Комплекс миниГРП</t>
  </si>
  <si>
    <t>Облегченный проппант (насыпная плотность менее 1.2)</t>
  </si>
  <si>
    <t>Кварцевый песок</t>
  </si>
  <si>
    <t>7.3</t>
  </si>
  <si>
    <t>Проппант Carbo NRT</t>
  </si>
  <si>
    <t>Аренда технологического оборудования, начиная с 6-х суток после проведения ГРП</t>
  </si>
  <si>
    <t>8.1</t>
  </si>
  <si>
    <t>сутки</t>
  </si>
  <si>
    <t>8.2</t>
  </si>
  <si>
    <t>8.3</t>
  </si>
  <si>
    <t>8.4</t>
  </si>
  <si>
    <t xml:space="preserve">Тайлаковское м/р </t>
  </si>
  <si>
    <t>№
п/п</t>
  </si>
  <si>
    <t>1.3</t>
  </si>
  <si>
    <t>1.4</t>
  </si>
  <si>
    <t>итого, руб (без НДС):</t>
  </si>
  <si>
    <t>Стоимость в 2016г.   руб (без НДС)</t>
  </si>
  <si>
    <t>Примечание: Все стоимости указаны в рублях без НДС</t>
  </si>
  <si>
    <t>Гелеобразователь сухой, кг</t>
  </si>
  <si>
    <t>Гелеобразователь на жидкой основе, л</t>
  </si>
  <si>
    <t>Деэмульгатор, л</t>
  </si>
  <si>
    <t>Стабилизатор глин, л</t>
  </si>
  <si>
    <t>Сшиватель с замедлителем, л</t>
  </si>
  <si>
    <t>Деструктор инкапсулированный, кг</t>
  </si>
  <si>
    <t>Деструктор некапсулированный, кг</t>
  </si>
  <si>
    <t>Деструктор жидкий, л</t>
  </si>
  <si>
    <t xml:space="preserve">Стадия "Заполнение" </t>
  </si>
  <si>
    <t xml:space="preserve">Комплекс миниГРП </t>
  </si>
  <si>
    <t xml:space="preserve">МиниГРП второй и последующих стадий Многостадийного ГРП </t>
  </si>
  <si>
    <t>Сшиватель, кг</t>
  </si>
  <si>
    <t>Сшиватель, л</t>
  </si>
  <si>
    <t xml:space="preserve"> Биоцид,кг</t>
  </si>
  <si>
    <t>Биоцид,кг</t>
  </si>
  <si>
    <t>Общая стоимость 1й тонны проппанта, руб.</t>
  </si>
  <si>
    <t>Керамический проппант, руб.</t>
  </si>
  <si>
    <t>Проппант с полимерным покрытием, руб.</t>
  </si>
  <si>
    <t>стоимость 1й тонны проппанта без учета транспортировки, погрузочно/разгрузочные работы и доп. затрат , руб.</t>
  </si>
  <si>
    <t>Затраты на транспортировку 1й тонны проппанта, руб.</t>
  </si>
  <si>
    <t>Затраты на погрузочно/разгрузочные работы 1й тонны проппанта, руб.</t>
  </si>
  <si>
    <t xml:space="preserve">Затраты на хранение 1й тонны проппанта, руб. </t>
  </si>
  <si>
    <t xml:space="preserve">Затраты на лабораторные исследования 1й тонны проппанта, руб. </t>
  </si>
  <si>
    <t>8</t>
  </si>
  <si>
    <t>9</t>
  </si>
  <si>
    <t>9.1</t>
  </si>
  <si>
    <t>9.2</t>
  </si>
  <si>
    <t>10</t>
  </si>
  <si>
    <t>10.1</t>
  </si>
  <si>
    <t>10.2</t>
  </si>
  <si>
    <t>11</t>
  </si>
  <si>
    <t>11.1</t>
  </si>
  <si>
    <t>11.2</t>
  </si>
  <si>
    <t>12</t>
  </si>
  <si>
    <t>12.1</t>
  </si>
  <si>
    <t>12.2</t>
  </si>
  <si>
    <r>
      <t xml:space="preserve">Расчет стоимости рабочей жидкости ГРП </t>
    </r>
    <r>
      <rPr>
        <b/>
        <sz val="16"/>
        <rFont val="Times New Roman"/>
        <family val="1"/>
        <charset val="204"/>
      </rPr>
      <t>(Стоимость 1м3 Сшитого геля, 3,6 кг/м3)</t>
    </r>
  </si>
  <si>
    <r>
      <t xml:space="preserve">Расчет стоимости рабочей жидкости ГРП </t>
    </r>
    <r>
      <rPr>
        <b/>
        <sz val="16"/>
        <rFont val="Times New Roman"/>
        <family val="1"/>
        <charset val="204"/>
      </rPr>
      <t>(Стоимость 1м3 Линейного геля, 3,6 кг/м3)</t>
    </r>
  </si>
  <si>
    <t>производства многостадийного ГРП на месторождениях ОАО "СН-МНГ" в 2016 г.</t>
  </si>
  <si>
    <t>Таблица 1</t>
  </si>
  <si>
    <t>Таблица 2</t>
  </si>
  <si>
    <t>Таблица 3</t>
  </si>
  <si>
    <t>Руководитель предприятия ____________ФИО</t>
  </si>
  <si>
    <t>М.П.</t>
  </si>
  <si>
    <r>
      <t xml:space="preserve">Примечание:
1. </t>
    </r>
    <r>
      <rPr>
        <sz val="16"/>
        <rFont val="Times New Roman"/>
        <family val="1"/>
        <charset val="204"/>
      </rPr>
      <t xml:space="preserve">*Данная ставка включает все затраты Подрядчика, а именно, персонал по проведению ГРП; работы по закачке проппанта; закачка жидкостей ГРП; поддержание затрубного давления; техника и оборудование для проведения ГРП; переезд флота ГРП между скважинами, предусмотренными графиком работ, либо переезд с базы к месту проведения операции и возвращение на базу; все обязательные в соответствии с требованиями действующего законодательства виды страхования в отношении выполняемых работ и работников Подрядчика; стоимость услуг  по завозу / вывозу,  инженерное сопровождение по оборудованию для подготовительно-заключительных Работ к ГРП;  стоимость за предоставление услуги по инженерному сопровождению Работ по ГРП; доставка жидкостей к месту проведения Работ (на кустовую площадку) и ее нагрев до требуемой температуры. Данная ставка  не подлежит корректировке в сторону увеличения в течение действия Договора.
</t>
    </r>
    <r>
      <rPr>
        <b/>
        <sz val="16"/>
        <rFont val="Times New Roman"/>
        <family val="1"/>
        <charset val="204"/>
      </rPr>
      <t>1.1**</t>
    </r>
    <r>
      <rPr>
        <sz val="16"/>
        <rFont val="Times New Roman"/>
        <family val="1"/>
        <charset val="204"/>
      </rPr>
      <t xml:space="preserve"> Данная ставка </t>
    </r>
    <r>
      <rPr>
        <b/>
        <u/>
        <sz val="16"/>
        <rFont val="Times New Roman"/>
        <family val="1"/>
        <charset val="204"/>
      </rPr>
      <t xml:space="preserve">исключает затраты </t>
    </r>
    <r>
      <rPr>
        <sz val="16"/>
        <rFont val="Times New Roman"/>
        <family val="1"/>
        <charset val="204"/>
      </rPr>
      <t xml:space="preserve">Подрядчика, связанные с переездом флота ГРП между скважинами, предусмотренными графиком работ, либо переезд с базы к месту проведения операции и возвращение на базу и стоимость услуг по завозу / вывозу, инженерное сопровождение по оборудованию для подготовительно-заключительных Работ к ГРП. Данная ставка  не подлежит корректировке в сторону увеличения в течение действия Договора.
</t>
    </r>
    <r>
      <rPr>
        <b/>
        <sz val="16"/>
        <rFont val="Times New Roman"/>
        <family val="1"/>
        <charset val="204"/>
      </rPr>
      <t>2.</t>
    </r>
    <r>
      <rPr>
        <sz val="16"/>
        <rFont val="Times New Roman"/>
        <family val="1"/>
        <charset val="204"/>
      </rPr>
      <t xml:space="preserve"> Оплата стоимости мини ГРП производиться так же в случае ОТМЕНЫ основного ГРП по независящим от Подрядчика причинам, либо по решению совместного технического совета. Не оплачивается в случае необходимости проведения повторного МиниГРП по вине Подрядчика.  При проведении повторного миниГРП по вине Подрядчика, предыдущий миниГРП к оплате не принимается.
</t>
    </r>
    <r>
      <rPr>
        <b/>
        <sz val="16"/>
        <rFont val="Times New Roman"/>
        <family val="1"/>
        <charset val="204"/>
      </rPr>
      <t>3.  ***</t>
    </r>
    <r>
      <rPr>
        <sz val="16"/>
        <rFont val="Times New Roman"/>
        <family val="1"/>
        <charset val="204"/>
      </rPr>
      <t xml:space="preserve">Оборудование для подготовительно-заключительных Работ к ГРП оплачивается Заказчиком в случае ОТМЕНЫ ГРП (мини ГРП) по независящим от Подрядчика причинам после спуска данного оборудования в скважину (за каждое СПО); 
</t>
    </r>
    <r>
      <rPr>
        <b/>
        <sz val="16"/>
        <rFont val="Times New Roman"/>
        <family val="1"/>
        <charset val="204"/>
      </rPr>
      <t>4. ***</t>
    </r>
    <r>
      <rPr>
        <sz val="16"/>
        <rFont val="Times New Roman"/>
        <family val="1"/>
        <charset val="204"/>
      </rPr>
      <t xml:space="preserve"> При отмене миниГРП / ГРП после проведения гидровоздействий по независящим от Подрядчика причинам, Заказчик оплачивает Подрядчику стоимость спущенного в скважину оборудования для подготовительно-заключительных Работ к ГРП и ставку за гидровоздействия.
</t>
    </r>
    <r>
      <rPr>
        <b/>
        <sz val="16"/>
        <rFont val="Times New Roman"/>
        <family val="1"/>
        <charset val="204"/>
      </rPr>
      <t>5.</t>
    </r>
    <r>
      <rPr>
        <sz val="16"/>
        <rFont val="Times New Roman"/>
        <family val="1"/>
        <charset val="204"/>
      </rPr>
      <t xml:space="preserve"> При ОТМЕНЕ второй и последующих стадий многостадийного ГРП по независящим от Подрядчика причинам, расчет стоимости многостадийного ГРП при повторном заезде флота ГРП необходимо производить как при стандартном расчете многостадийного ГРП (начиная с затрат/стоимости работ по первой стадии)</t>
    </r>
  </si>
  <si>
    <r>
      <t xml:space="preserve">Рабочая жидкость ГРП, </t>
    </r>
    <r>
      <rPr>
        <i/>
        <u/>
        <sz val="12"/>
        <rFont val="Times New Roman"/>
        <family val="1"/>
        <charset val="204"/>
      </rPr>
      <t xml:space="preserve">за исключением объема рабочей жидкости МиниГРП </t>
    </r>
    <r>
      <rPr>
        <i/>
        <sz val="12"/>
        <rFont val="Times New Roman"/>
        <family val="1"/>
        <charset val="204"/>
      </rPr>
      <t>(таблица 2 Приложения 1), м3</t>
    </r>
  </si>
  <si>
    <t>Приложение 2 к Лоту 1.1.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</si>
</sst>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р_._-;\-* #,##0.00\ _р_._-;_-* &quot;-&quot;??\ _р_._-;_-@_-"/>
    <numFmt numFmtId="165" formatCode="#,##0.0_р_."/>
    <numFmt numFmtId="166" formatCode="#,##0.0"/>
  </numFmts>
  <fonts count="33" x14ac:knownFonts="1">
    <font>
      <sz val="10"/>
      <name val="Arial Cyr"/>
      <charset val="204"/>
    </font>
    <font>
      <sz val="10"/>
      <name val="Arial Cyr"/>
      <charset val="204"/>
    </font>
    <font>
      <b/>
      <sz val="11"/>
      <name val="Arial Cyr"/>
      <family val="2"/>
      <charset val="204"/>
    </font>
    <font>
      <b/>
      <sz val="12"/>
      <name val="Arial Cyr"/>
      <family val="2"/>
      <charset val="204"/>
    </font>
    <font>
      <b/>
      <sz val="16"/>
      <name val="Arial Cyr"/>
      <family val="2"/>
      <charset val="204"/>
    </font>
    <font>
      <b/>
      <sz val="11"/>
      <color rgb="FFFF0000"/>
      <name val="Arial Cyr"/>
      <family val="2"/>
      <charset val="204"/>
    </font>
    <font>
      <i/>
      <sz val="11"/>
      <name val="Arial Cyr"/>
      <charset val="204"/>
    </font>
    <font>
      <b/>
      <sz val="8"/>
      <name val="Arial Cyr"/>
      <family val="2"/>
      <charset val="204"/>
    </font>
    <font>
      <i/>
      <sz val="8"/>
      <name val="Arial Cyr"/>
      <family val="2"/>
      <charset val="204"/>
    </font>
    <font>
      <i/>
      <u/>
      <sz val="11"/>
      <name val="Arial Cyr"/>
      <charset val="204"/>
    </font>
    <font>
      <b/>
      <sz val="14"/>
      <name val="Arial Cyr"/>
      <family val="2"/>
      <charset val="204"/>
    </font>
    <font>
      <b/>
      <sz val="18"/>
      <color rgb="FFC00000"/>
      <name val="Arial Cyr"/>
      <family val="2"/>
      <charset val="204"/>
    </font>
    <font>
      <b/>
      <sz val="16"/>
      <color rgb="FFC00000"/>
      <name val="Arial Cyr"/>
      <family val="2"/>
      <charset val="204"/>
    </font>
    <font>
      <sz val="10"/>
      <name val="Arial"/>
      <family val="2"/>
      <charset val="204"/>
    </font>
    <font>
      <b/>
      <sz val="22"/>
      <color rgb="FFC00000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</cellStyleXfs>
  <cellXfs count="38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5" fontId="5" fillId="0" borderId="6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49" fontId="6" fillId="2" borderId="16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8" fillId="3" borderId="20" xfId="0" applyFont="1" applyFill="1" applyBorder="1" applyAlignment="1">
      <alignment horizontal="center" vertical="center"/>
    </xf>
    <xf numFmtId="165" fontId="7" fillId="0" borderId="21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8" fillId="3" borderId="22" xfId="0" applyFont="1" applyFill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165" fontId="7" fillId="0" borderId="27" xfId="0" applyNumberFormat="1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vertical="center"/>
    </xf>
    <xf numFmtId="0" fontId="8" fillId="3" borderId="2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center"/>
    </xf>
    <xf numFmtId="49" fontId="6" fillId="0" borderId="16" xfId="0" applyNumberFormat="1" applyFont="1" applyBorder="1" applyAlignment="1">
      <alignment horizontal="center" vertical="center"/>
    </xf>
    <xf numFmtId="0" fontId="7" fillId="2" borderId="16" xfId="0" applyFont="1" applyFill="1" applyBorder="1" applyAlignment="1">
      <alignment vertical="center"/>
    </xf>
    <xf numFmtId="49" fontId="6" fillId="0" borderId="22" xfId="0" applyNumberFormat="1" applyFont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vertical="center"/>
    </xf>
    <xf numFmtId="0" fontId="8" fillId="3" borderId="16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vertical="center"/>
    </xf>
    <xf numFmtId="0" fontId="7" fillId="2" borderId="26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16" xfId="0" applyFont="1" applyFill="1" applyBorder="1" applyAlignment="1">
      <alignment vertical="center"/>
    </xf>
    <xf numFmtId="0" fontId="2" fillId="2" borderId="20" xfId="0" applyFont="1" applyFill="1" applyBorder="1" applyAlignment="1">
      <alignment vertical="center"/>
    </xf>
    <xf numFmtId="165" fontId="2" fillId="0" borderId="21" xfId="0" applyNumberFormat="1" applyFont="1" applyBorder="1" applyAlignment="1">
      <alignment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165" fontId="2" fillId="0" borderId="27" xfId="0" applyNumberFormat="1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65" fontId="5" fillId="0" borderId="27" xfId="0" applyNumberFormat="1" applyFont="1" applyBorder="1" applyAlignment="1">
      <alignment vertical="center"/>
    </xf>
    <xf numFmtId="49" fontId="2" fillId="0" borderId="0" xfId="0" applyNumberFormat="1" applyFont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/>
    <xf numFmtId="0" fontId="10" fillId="0" borderId="0" xfId="0" applyFont="1" applyBorder="1" applyAlignment="1">
      <alignment horizontal="left"/>
    </xf>
    <xf numFmtId="0" fontId="3" fillId="0" borderId="3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wrapText="1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vertical="center"/>
    </xf>
    <xf numFmtId="165" fontId="5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vertical="center"/>
    </xf>
    <xf numFmtId="165" fontId="5" fillId="0" borderId="20" xfId="0" applyNumberFormat="1" applyFont="1" applyBorder="1" applyAlignment="1">
      <alignment vertical="center"/>
    </xf>
    <xf numFmtId="165" fontId="5" fillId="0" borderId="21" xfId="0" applyNumberFormat="1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49" fontId="6" fillId="2" borderId="39" xfId="0" applyNumberFormat="1" applyFont="1" applyFill="1" applyBorder="1" applyAlignment="1">
      <alignment horizontal="center" vertical="center"/>
    </xf>
    <xf numFmtId="165" fontId="6" fillId="0" borderId="16" xfId="0" applyNumberFormat="1" applyFont="1" applyBorder="1" applyAlignment="1">
      <alignment vertical="center"/>
    </xf>
    <xf numFmtId="165" fontId="6" fillId="0" borderId="20" xfId="0" applyNumberFormat="1" applyFont="1" applyBorder="1" applyAlignment="1">
      <alignment vertical="center"/>
    </xf>
    <xf numFmtId="165" fontId="6" fillId="0" borderId="21" xfId="0" applyNumberFormat="1" applyFont="1" applyBorder="1" applyAlignment="1">
      <alignment vertical="center"/>
    </xf>
    <xf numFmtId="49" fontId="6" fillId="0" borderId="39" xfId="0" applyNumberFormat="1" applyFont="1" applyBorder="1" applyAlignment="1">
      <alignment horizontal="center" vertical="center"/>
    </xf>
    <xf numFmtId="49" fontId="2" fillId="2" borderId="39" xfId="0" applyNumberFormat="1" applyFont="1" applyFill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165" fontId="5" fillId="0" borderId="45" xfId="0" applyNumberFormat="1" applyFont="1" applyBorder="1" applyAlignment="1">
      <alignment vertical="center"/>
    </xf>
    <xf numFmtId="165" fontId="5" fillId="0" borderId="46" xfId="0" applyNumberFormat="1" applyFont="1" applyBorder="1" applyAlignment="1">
      <alignment vertical="center"/>
    </xf>
    <xf numFmtId="165" fontId="5" fillId="0" borderId="47" xfId="0" applyNumberFormat="1" applyFont="1" applyBorder="1" applyAlignment="1">
      <alignment vertical="center"/>
    </xf>
    <xf numFmtId="0" fontId="2" fillId="0" borderId="4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49" fontId="6" fillId="2" borderId="41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165" fontId="6" fillId="0" borderId="22" xfId="0" applyNumberFormat="1" applyFont="1" applyBorder="1" applyAlignment="1">
      <alignment vertical="center"/>
    </xf>
    <xf numFmtId="165" fontId="6" fillId="0" borderId="26" xfId="0" applyNumberFormat="1" applyFont="1" applyBorder="1" applyAlignment="1">
      <alignment vertical="center"/>
    </xf>
    <xf numFmtId="165" fontId="6" fillId="0" borderId="27" xfId="0" applyNumberFormat="1" applyFont="1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right"/>
    </xf>
    <xf numFmtId="166" fontId="2" fillId="4" borderId="30" xfId="0" applyNumberFormat="1" applyFont="1" applyFill="1" applyBorder="1"/>
    <xf numFmtId="166" fontId="2" fillId="4" borderId="31" xfId="0" applyNumberFormat="1" applyFont="1" applyFill="1" applyBorder="1"/>
    <xf numFmtId="166" fontId="2" fillId="4" borderId="49" xfId="0" applyNumberFormat="1" applyFont="1" applyFill="1" applyBorder="1"/>
    <xf numFmtId="49" fontId="10" fillId="2" borderId="29" xfId="0" applyNumberFormat="1" applyFont="1" applyFill="1" applyBorder="1" applyAlignment="1">
      <alignment horizontal="right" vertical="center"/>
    </xf>
    <xf numFmtId="0" fontId="16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right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0" xfId="0" applyFont="1"/>
    <xf numFmtId="4" fontId="16" fillId="2" borderId="19" xfId="0" applyNumberFormat="1" applyFont="1" applyFill="1" applyBorder="1" applyAlignment="1">
      <alignment vertical="center"/>
    </xf>
    <xf numFmtId="4" fontId="16" fillId="2" borderId="25" xfId="0" applyNumberFormat="1" applyFont="1" applyFill="1" applyBorder="1" applyAlignment="1">
      <alignment vertical="center"/>
    </xf>
    <xf numFmtId="0" fontId="23" fillId="0" borderId="0" xfId="0" applyFont="1"/>
    <xf numFmtId="164" fontId="16" fillId="0" borderId="0" xfId="0" applyNumberFormat="1" applyFont="1" applyAlignment="1">
      <alignment horizontal="right"/>
    </xf>
    <xf numFmtId="4" fontId="16" fillId="0" borderId="0" xfId="0" applyNumberFormat="1" applyFont="1" applyAlignment="1">
      <alignment horizontal="right"/>
    </xf>
    <xf numFmtId="0" fontId="24" fillId="2" borderId="33" xfId="2" applyFont="1" applyFill="1" applyBorder="1" applyAlignment="1">
      <alignment horizontal="center" vertical="center" wrapText="1"/>
    </xf>
    <xf numFmtId="0" fontId="24" fillId="2" borderId="32" xfId="2" applyFont="1" applyFill="1" applyBorder="1" applyAlignment="1">
      <alignment horizontal="center"/>
    </xf>
    <xf numFmtId="4" fontId="21" fillId="2" borderId="16" xfId="2" applyNumberFormat="1" applyFont="1" applyFill="1" applyBorder="1" applyAlignment="1">
      <alignment vertical="center"/>
    </xf>
    <xf numFmtId="4" fontId="21" fillId="2" borderId="21" xfId="2" applyNumberFormat="1" applyFont="1" applyFill="1" applyBorder="1" applyAlignment="1">
      <alignment vertical="center" wrapText="1"/>
    </xf>
    <xf numFmtId="0" fontId="24" fillId="2" borderId="39" xfId="2" applyFont="1" applyFill="1" applyBorder="1" applyAlignment="1">
      <alignment horizontal="center"/>
    </xf>
    <xf numFmtId="4" fontId="25" fillId="2" borderId="16" xfId="2" applyNumberFormat="1" applyFont="1" applyFill="1" applyBorder="1" applyAlignment="1">
      <alignment vertical="center" wrapText="1"/>
    </xf>
    <xf numFmtId="0" fontId="24" fillId="2" borderId="41" xfId="2" applyFont="1" applyFill="1" applyBorder="1" applyAlignment="1">
      <alignment horizontal="center"/>
    </xf>
    <xf numFmtId="0" fontId="26" fillId="0" borderId="0" xfId="2" applyFont="1" applyBorder="1" applyAlignment="1">
      <alignment horizontal="center" vertical="center" wrapText="1"/>
    </xf>
    <xf numFmtId="0" fontId="26" fillId="0" borderId="0" xfId="2" applyFont="1" applyBorder="1" applyAlignment="1">
      <alignment vertical="center" wrapText="1"/>
    </xf>
    <xf numFmtId="0" fontId="23" fillId="0" borderId="0" xfId="0" applyFont="1" applyAlignment="1">
      <alignment horizontal="right"/>
    </xf>
    <xf numFmtId="0" fontId="15" fillId="2" borderId="35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16" fillId="2" borderId="43" xfId="0" applyNumberFormat="1" applyFont="1" applyFill="1" applyBorder="1" applyAlignment="1">
      <alignment horizontal="center" vertical="center"/>
    </xf>
    <xf numFmtId="0" fontId="16" fillId="2" borderId="43" xfId="0" applyFont="1" applyFill="1" applyBorder="1" applyAlignment="1">
      <alignment vertical="center"/>
    </xf>
    <xf numFmtId="49" fontId="16" fillId="2" borderId="19" xfId="0" applyNumberFormat="1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49" fontId="20" fillId="2" borderId="19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49" fontId="20" fillId="2" borderId="25" xfId="0" applyNumberFormat="1" applyFont="1" applyFill="1" applyBorder="1" applyAlignment="1">
      <alignment horizontal="center" vertical="center"/>
    </xf>
    <xf numFmtId="0" fontId="16" fillId="2" borderId="25" xfId="0" applyFont="1" applyFill="1" applyBorder="1" applyAlignment="1">
      <alignment horizontal="center" vertical="center"/>
    </xf>
    <xf numFmtId="3" fontId="23" fillId="0" borderId="0" xfId="0" applyNumberFormat="1" applyFont="1"/>
    <xf numFmtId="4" fontId="23" fillId="0" borderId="0" xfId="0" applyNumberFormat="1" applyFont="1"/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Border="1" applyAlignment="1"/>
    <xf numFmtId="0" fontId="15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23" fillId="0" borderId="0" xfId="0" applyFont="1" applyBorder="1"/>
    <xf numFmtId="0" fontId="16" fillId="2" borderId="0" xfId="0" applyFont="1" applyFill="1"/>
    <xf numFmtId="4" fontId="24" fillId="2" borderId="15" xfId="2" applyNumberFormat="1" applyFont="1" applyFill="1" applyBorder="1" applyAlignment="1">
      <alignment horizontal="center"/>
    </xf>
    <xf numFmtId="4" fontId="24" fillId="2" borderId="19" xfId="2" applyNumberFormat="1" applyFont="1" applyFill="1" applyBorder="1" applyAlignment="1">
      <alignment horizontal="center"/>
    </xf>
    <xf numFmtId="166" fontId="24" fillId="2" borderId="25" xfId="2" applyNumberFormat="1" applyFont="1" applyFill="1" applyBorder="1" applyAlignment="1">
      <alignment horizontal="center"/>
    </xf>
    <xf numFmtId="4" fontId="24" fillId="2" borderId="58" xfId="2" applyNumberFormat="1" applyFont="1" applyFill="1" applyBorder="1" applyAlignment="1">
      <alignment horizontal="center"/>
    </xf>
    <xf numFmtId="4" fontId="24" fillId="2" borderId="32" xfId="2" applyNumberFormat="1" applyFont="1" applyFill="1" applyBorder="1" applyAlignment="1">
      <alignment horizontal="center"/>
    </xf>
    <xf numFmtId="4" fontId="24" fillId="2" borderId="39" xfId="2" applyNumberFormat="1" applyFont="1" applyFill="1" applyBorder="1" applyAlignment="1">
      <alignment horizontal="center"/>
    </xf>
    <xf numFmtId="166" fontId="24" fillId="2" borderId="41" xfId="2" applyNumberFormat="1" applyFont="1" applyFill="1" applyBorder="1" applyAlignment="1">
      <alignment horizontal="center"/>
    </xf>
    <xf numFmtId="0" fontId="15" fillId="2" borderId="30" xfId="2" applyFont="1" applyFill="1" applyBorder="1" applyAlignment="1">
      <alignment horizontal="center" vertical="center" wrapText="1"/>
    </xf>
    <xf numFmtId="0" fontId="15" fillId="2" borderId="49" xfId="2" applyFont="1" applyFill="1" applyBorder="1" applyAlignment="1">
      <alignment horizontal="center" vertical="center" wrapText="1"/>
    </xf>
    <xf numFmtId="166" fontId="16" fillId="2" borderId="28" xfId="2" applyNumberFormat="1" applyFont="1" applyFill="1" applyBorder="1" applyAlignment="1">
      <alignment vertical="center"/>
    </xf>
    <xf numFmtId="4" fontId="15" fillId="2" borderId="53" xfId="2" applyNumberFormat="1" applyFont="1" applyFill="1" applyBorder="1" applyAlignment="1">
      <alignment vertical="center" wrapText="1"/>
    </xf>
    <xf numFmtId="4" fontId="21" fillId="2" borderId="4" xfId="2" applyNumberFormat="1" applyFont="1" applyFill="1" applyBorder="1" applyAlignment="1">
      <alignment vertical="center"/>
    </xf>
    <xf numFmtId="4" fontId="21" fillId="2" borderId="6" xfId="2" applyNumberFormat="1" applyFont="1" applyFill="1" applyBorder="1" applyAlignment="1">
      <alignment vertical="center" wrapText="1"/>
    </xf>
    <xf numFmtId="4" fontId="21" fillId="2" borderId="22" xfId="2" applyNumberFormat="1" applyFont="1" applyFill="1" applyBorder="1" applyAlignment="1">
      <alignment vertical="center"/>
    </xf>
    <xf numFmtId="4" fontId="21" fillId="2" borderId="27" xfId="2" applyNumberFormat="1" applyFont="1" applyFill="1" applyBorder="1" applyAlignment="1">
      <alignment vertical="center" wrapText="1"/>
    </xf>
    <xf numFmtId="0" fontId="15" fillId="2" borderId="36" xfId="2" applyFont="1" applyFill="1" applyBorder="1" applyAlignment="1">
      <alignment horizontal="center" vertical="center" wrapText="1"/>
    </xf>
    <xf numFmtId="0" fontId="15" fillId="2" borderId="38" xfId="2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6" fillId="0" borderId="29" xfId="0" applyFont="1" applyBorder="1" applyAlignment="1">
      <alignment horizontal="right"/>
    </xf>
    <xf numFmtId="4" fontId="24" fillId="2" borderId="19" xfId="2" applyNumberFormat="1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vertical="center"/>
    </xf>
    <xf numFmtId="4" fontId="21" fillId="2" borderId="16" xfId="2" applyNumberFormat="1" applyFont="1" applyFill="1" applyBorder="1" applyAlignment="1">
      <alignment horizontal="right" vertical="center"/>
    </xf>
    <xf numFmtId="4" fontId="21" fillId="2" borderId="21" xfId="2" applyNumberFormat="1" applyFont="1" applyFill="1" applyBorder="1" applyAlignment="1">
      <alignment horizontal="right" vertical="center" wrapText="1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Alignment="1">
      <alignment horizontal="right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4" fontId="22" fillId="0" borderId="0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15" fillId="0" borderId="43" xfId="0" applyFont="1" applyBorder="1" applyAlignment="1">
      <alignment vertical="center"/>
    </xf>
    <xf numFmtId="4" fontId="15" fillId="2" borderId="4" xfId="0" applyNumberFormat="1" applyFont="1" applyFill="1" applyBorder="1" applyAlignment="1">
      <alignment horizontal="right" vertical="center"/>
    </xf>
    <xf numFmtId="4" fontId="15" fillId="2" borderId="5" xfId="0" applyNumberFormat="1" applyFont="1" applyFill="1" applyBorder="1" applyAlignment="1">
      <alignment horizontal="right" vertical="center"/>
    </xf>
    <xf numFmtId="4" fontId="30" fillId="2" borderId="6" xfId="0" applyNumberFormat="1" applyFont="1" applyFill="1" applyBorder="1" applyAlignment="1">
      <alignment horizontal="right" vertical="center"/>
    </xf>
    <xf numFmtId="4" fontId="30" fillId="0" borderId="6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horizontal="right" vertical="center"/>
    </xf>
    <xf numFmtId="4" fontId="30" fillId="0" borderId="0" xfId="0" applyNumberFormat="1" applyFont="1" applyBorder="1" applyAlignment="1">
      <alignment horizontal="right" vertical="center"/>
    </xf>
    <xf numFmtId="49" fontId="31" fillId="2" borderId="16" xfId="0" applyNumberFormat="1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4" fontId="15" fillId="0" borderId="19" xfId="0" applyNumberFormat="1" applyFont="1" applyBorder="1" applyAlignment="1">
      <alignment vertical="center"/>
    </xf>
    <xf numFmtId="4" fontId="15" fillId="2" borderId="16" xfId="0" applyNumberFormat="1" applyFont="1" applyFill="1" applyBorder="1" applyAlignment="1">
      <alignment horizontal="right" vertical="center"/>
    </xf>
    <xf numFmtId="4" fontId="31" fillId="2" borderId="20" xfId="0" applyNumberFormat="1" applyFont="1" applyFill="1" applyBorder="1" applyAlignment="1">
      <alignment horizontal="right" vertical="center"/>
    </xf>
    <xf numFmtId="4" fontId="15" fillId="2" borderId="21" xfId="0" applyNumberFormat="1" applyFont="1" applyFill="1" applyBorder="1" applyAlignment="1">
      <alignment horizontal="right" vertical="center"/>
    </xf>
    <xf numFmtId="4" fontId="15" fillId="0" borderId="21" xfId="0" applyNumberFormat="1" applyFont="1" applyBorder="1" applyAlignment="1">
      <alignment horizontal="right" vertical="center"/>
    </xf>
    <xf numFmtId="4" fontId="31" fillId="3" borderId="0" xfId="0" applyNumberFormat="1" applyFont="1" applyFill="1" applyBorder="1" applyAlignment="1">
      <alignment horizontal="right" vertical="center"/>
    </xf>
    <xf numFmtId="49" fontId="31" fillId="2" borderId="22" xfId="0" applyNumberFormat="1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4" fontId="15" fillId="0" borderId="25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>
      <alignment horizontal="right" vertical="center"/>
    </xf>
    <xf numFmtId="4" fontId="15" fillId="2" borderId="26" xfId="0" applyNumberFormat="1" applyFont="1" applyFill="1" applyBorder="1" applyAlignment="1">
      <alignment horizontal="right" vertical="center"/>
    </xf>
    <xf numFmtId="4" fontId="15" fillId="2" borderId="27" xfId="0" applyNumberFormat="1" applyFont="1" applyFill="1" applyBorder="1" applyAlignment="1">
      <alignment horizontal="right" vertical="center"/>
    </xf>
    <xf numFmtId="4" fontId="15" fillId="0" borderId="27" xfId="0" applyNumberFormat="1" applyFont="1" applyBorder="1" applyAlignment="1">
      <alignment horizontal="right" vertical="center"/>
    </xf>
    <xf numFmtId="0" fontId="15" fillId="2" borderId="4" xfId="0" applyFont="1" applyFill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4" fontId="15" fillId="0" borderId="15" xfId="0" applyNumberFormat="1" applyFont="1" applyBorder="1" applyAlignment="1">
      <alignment vertical="center"/>
    </xf>
    <xf numFmtId="4" fontId="31" fillId="2" borderId="5" xfId="0" applyNumberFormat="1" applyFont="1" applyFill="1" applyBorder="1" applyAlignment="1">
      <alignment horizontal="right" vertical="center"/>
    </xf>
    <xf numFmtId="4" fontId="15" fillId="2" borderId="22" xfId="0" applyNumberFormat="1" applyFont="1" applyFill="1" applyBorder="1" applyAlignment="1">
      <alignment horizontal="right" vertical="center"/>
    </xf>
    <xf numFmtId="4" fontId="31" fillId="2" borderId="26" xfId="0" applyNumberFormat="1" applyFont="1" applyFill="1" applyBorder="1" applyAlignment="1">
      <alignment horizontal="right" vertical="center"/>
    </xf>
    <xf numFmtId="4" fontId="15" fillId="2" borderId="0" xfId="0" applyNumberFormat="1" applyFont="1" applyFill="1" applyBorder="1" applyAlignment="1">
      <alignment horizontal="right" vertical="center"/>
    </xf>
    <xf numFmtId="49" fontId="31" fillId="0" borderId="16" xfId="0" applyNumberFormat="1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center" vertical="center"/>
    </xf>
    <xf numFmtId="4" fontId="31" fillId="2" borderId="4" xfId="0" applyNumberFormat="1" applyFont="1" applyFill="1" applyBorder="1" applyAlignment="1">
      <alignment horizontal="right" vertical="center"/>
    </xf>
    <xf numFmtId="4" fontId="31" fillId="2" borderId="16" xfId="0" applyNumberFormat="1" applyFont="1" applyFill="1" applyBorder="1" applyAlignment="1">
      <alignment horizontal="right" vertical="center"/>
    </xf>
    <xf numFmtId="4" fontId="15" fillId="2" borderId="20" xfId="0" applyNumberFormat="1" applyFont="1" applyFill="1" applyBorder="1" applyAlignment="1">
      <alignment horizontal="right" vertical="center"/>
    </xf>
    <xf numFmtId="0" fontId="15" fillId="2" borderId="17" xfId="0" applyFont="1" applyFill="1" applyBorder="1" applyAlignment="1">
      <alignment horizontal="center" vertical="center"/>
    </xf>
    <xf numFmtId="4" fontId="15" fillId="2" borderId="19" xfId="0" applyNumberFormat="1" applyFont="1" applyFill="1" applyBorder="1" applyAlignment="1">
      <alignment vertical="center"/>
    </xf>
    <xf numFmtId="0" fontId="15" fillId="2" borderId="0" xfId="0" applyFont="1" applyFill="1" applyAlignment="1">
      <alignment vertical="center"/>
    </xf>
    <xf numFmtId="0" fontId="15" fillId="2" borderId="23" xfId="0" applyFont="1" applyFill="1" applyBorder="1" applyAlignment="1">
      <alignment horizontal="center" vertical="center"/>
    </xf>
    <xf numFmtId="4" fontId="15" fillId="2" borderId="25" xfId="0" applyNumberFormat="1" applyFont="1" applyFill="1" applyBorder="1" applyAlignment="1">
      <alignment vertical="center"/>
    </xf>
    <xf numFmtId="49" fontId="15" fillId="2" borderId="4" xfId="0" applyNumberFormat="1" applyFont="1" applyFill="1" applyBorder="1" applyAlignment="1">
      <alignment horizontal="center" vertical="center"/>
    </xf>
    <xf numFmtId="4" fontId="15" fillId="0" borderId="4" xfId="0" applyNumberFormat="1" applyFont="1" applyBorder="1" applyAlignment="1">
      <alignment horizontal="right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16" xfId="0" applyNumberFormat="1" applyFont="1" applyBorder="1" applyAlignment="1">
      <alignment horizontal="right" vertical="center"/>
    </xf>
    <xf numFmtId="4" fontId="15" fillId="0" borderId="20" xfId="0" applyNumberFormat="1" applyFont="1" applyBorder="1" applyAlignment="1">
      <alignment horizontal="right" vertical="center"/>
    </xf>
    <xf numFmtId="0" fontId="25" fillId="2" borderId="45" xfId="0" applyFont="1" applyFill="1" applyBorder="1" applyAlignment="1">
      <alignment horizontal="center" vertical="center"/>
    </xf>
    <xf numFmtId="4" fontId="15" fillId="0" borderId="43" xfId="0" applyNumberFormat="1" applyFont="1" applyBorder="1" applyAlignment="1">
      <alignment vertical="center"/>
    </xf>
    <xf numFmtId="4" fontId="15" fillId="0" borderId="45" xfId="0" applyNumberFormat="1" applyFont="1" applyBorder="1" applyAlignment="1">
      <alignment horizontal="right" vertical="center"/>
    </xf>
    <xf numFmtId="4" fontId="15" fillId="0" borderId="46" xfId="0" applyNumberFormat="1" applyFont="1" applyBorder="1" applyAlignment="1">
      <alignment horizontal="right" vertical="center"/>
    </xf>
    <xf numFmtId="4" fontId="30" fillId="0" borderId="47" xfId="0" applyNumberFormat="1" applyFont="1" applyBorder="1" applyAlignment="1">
      <alignment horizontal="right" vertical="center"/>
    </xf>
    <xf numFmtId="0" fontId="15" fillId="2" borderId="45" xfId="0" applyFont="1" applyFill="1" applyBorder="1" applyAlignment="1">
      <alignment horizontal="center" vertical="center"/>
    </xf>
    <xf numFmtId="4" fontId="15" fillId="0" borderId="56" xfId="0" applyNumberFormat="1" applyFont="1" applyBorder="1" applyAlignment="1">
      <alignment vertical="center"/>
    </xf>
    <xf numFmtId="4" fontId="15" fillId="0" borderId="30" xfId="0" applyNumberFormat="1" applyFont="1" applyBorder="1" applyAlignment="1">
      <alignment horizontal="right" vertical="center"/>
    </xf>
    <xf numFmtId="4" fontId="15" fillId="0" borderId="31" xfId="0" applyNumberFormat="1" applyFont="1" applyBorder="1" applyAlignment="1">
      <alignment horizontal="right" vertical="center"/>
    </xf>
    <xf numFmtId="4" fontId="30" fillId="0" borderId="49" xfId="0" applyNumberFormat="1" applyFont="1" applyBorder="1" applyAlignment="1">
      <alignment horizontal="right" vertical="center"/>
    </xf>
    <xf numFmtId="4" fontId="30" fillId="0" borderId="3" xfId="0" applyNumberFormat="1" applyFont="1" applyBorder="1" applyAlignment="1">
      <alignment horizontal="right" vertical="center"/>
    </xf>
    <xf numFmtId="0" fontId="25" fillId="0" borderId="2" xfId="0" applyFont="1" applyBorder="1"/>
    <xf numFmtId="4" fontId="30" fillId="0" borderId="35" xfId="0" applyNumberFormat="1" applyFont="1" applyBorder="1" applyAlignment="1">
      <alignment horizontal="right" vertical="center"/>
    </xf>
    <xf numFmtId="0" fontId="25" fillId="0" borderId="0" xfId="0" applyFont="1" applyBorder="1"/>
    <xf numFmtId="0" fontId="15" fillId="0" borderId="29" xfId="0" applyFont="1" applyBorder="1" applyAlignment="1">
      <alignment horizontal="center"/>
    </xf>
    <xf numFmtId="0" fontId="15" fillId="2" borderId="1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6" fillId="2" borderId="32" xfId="0" applyFont="1" applyFill="1" applyBorder="1" applyAlignment="1">
      <alignment vertical="center" wrapText="1"/>
    </xf>
    <xf numFmtId="0" fontId="16" fillId="2" borderId="40" xfId="0" applyFont="1" applyFill="1" applyBorder="1" applyAlignment="1">
      <alignment vertical="center" wrapText="1"/>
    </xf>
    <xf numFmtId="0" fontId="21" fillId="2" borderId="39" xfId="0" applyFont="1" applyFill="1" applyBorder="1" applyAlignment="1">
      <alignment vertical="center" wrapText="1"/>
    </xf>
    <xf numFmtId="0" fontId="21" fillId="2" borderId="54" xfId="0" applyFont="1" applyFill="1" applyBorder="1" applyAlignment="1">
      <alignment vertical="center" wrapText="1"/>
    </xf>
    <xf numFmtId="0" fontId="17" fillId="2" borderId="0" xfId="0" applyFont="1" applyFill="1" applyAlignment="1">
      <alignment horizontal="center"/>
    </xf>
    <xf numFmtId="0" fontId="16" fillId="2" borderId="39" xfId="0" applyFont="1" applyFill="1" applyBorder="1" applyAlignment="1">
      <alignment vertical="center" wrapText="1"/>
    </xf>
    <xf numFmtId="0" fontId="16" fillId="2" borderId="54" xfId="0" applyFont="1" applyFill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15" fillId="2" borderId="48" xfId="0" applyFont="1" applyFill="1" applyBorder="1" applyAlignment="1">
      <alignment vertical="center" wrapText="1"/>
    </xf>
    <xf numFmtId="0" fontId="15" fillId="2" borderId="51" xfId="0" applyFont="1" applyFill="1" applyBorder="1" applyAlignment="1">
      <alignment vertical="center" wrapText="1"/>
    </xf>
    <xf numFmtId="0" fontId="31" fillId="2" borderId="17" xfId="0" applyFont="1" applyFill="1" applyBorder="1" applyAlignment="1">
      <alignment vertical="center" wrapText="1"/>
    </xf>
    <xf numFmtId="0" fontId="31" fillId="2" borderId="18" xfId="0" applyFont="1" applyFill="1" applyBorder="1" applyAlignment="1">
      <alignment vertical="center" wrapText="1"/>
    </xf>
    <xf numFmtId="0" fontId="31" fillId="2" borderId="23" xfId="0" applyFont="1" applyFill="1" applyBorder="1" applyAlignment="1">
      <alignment vertical="center" wrapText="1"/>
    </xf>
    <xf numFmtId="0" fontId="31" fillId="2" borderId="24" xfId="0" applyFont="1" applyFill="1" applyBorder="1" applyAlignment="1">
      <alignment vertical="center" wrapText="1"/>
    </xf>
    <xf numFmtId="0" fontId="31" fillId="0" borderId="20" xfId="0" applyFont="1" applyBorder="1" applyAlignment="1">
      <alignment vertical="center" wrapText="1"/>
    </xf>
    <xf numFmtId="0" fontId="31" fillId="2" borderId="26" xfId="0" applyFont="1" applyFill="1" applyBorder="1" applyAlignment="1">
      <alignment vertical="center" wrapText="1"/>
    </xf>
    <xf numFmtId="49" fontId="18" fillId="2" borderId="0" xfId="0" applyNumberFormat="1" applyFont="1" applyFill="1" applyBorder="1" applyAlignment="1">
      <alignment horizontal="left" vertical="center"/>
    </xf>
    <xf numFmtId="166" fontId="16" fillId="2" borderId="1" xfId="2" applyNumberFormat="1" applyFont="1" applyFill="1" applyBorder="1" applyAlignment="1">
      <alignment horizontal="left" vertical="center"/>
    </xf>
    <xf numFmtId="166" fontId="16" fillId="2" borderId="2" xfId="2" applyNumberFormat="1" applyFont="1" applyFill="1" applyBorder="1" applyAlignment="1">
      <alignment horizontal="left" vertical="center"/>
    </xf>
    <xf numFmtId="166" fontId="16" fillId="2" borderId="3" xfId="2" applyNumberFormat="1" applyFont="1" applyFill="1" applyBorder="1" applyAlignment="1">
      <alignment horizontal="left" vertical="center"/>
    </xf>
    <xf numFmtId="0" fontId="25" fillId="0" borderId="17" xfId="0" applyFont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166" fontId="15" fillId="2" borderId="1" xfId="2" applyNumberFormat="1" applyFont="1" applyFill="1" applyBorder="1" applyAlignment="1">
      <alignment horizontal="center" vertical="center"/>
    </xf>
    <xf numFmtId="166" fontId="15" fillId="2" borderId="3" xfId="2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/>
    </xf>
    <xf numFmtId="49" fontId="15" fillId="2" borderId="2" xfId="0" applyNumberFormat="1" applyFont="1" applyFill="1" applyBorder="1" applyAlignment="1">
      <alignment horizontal="left" vertical="center"/>
    </xf>
    <xf numFmtId="49" fontId="15" fillId="2" borderId="3" xfId="0" applyNumberFormat="1" applyFont="1" applyFill="1" applyBorder="1" applyAlignment="1">
      <alignment horizontal="left" vertical="center"/>
    </xf>
    <xf numFmtId="1" fontId="21" fillId="2" borderId="22" xfId="2" applyNumberFormat="1" applyFont="1" applyFill="1" applyBorder="1" applyAlignment="1">
      <alignment horizontal="left"/>
    </xf>
    <xf numFmtId="1" fontId="21" fillId="2" borderId="26" xfId="2" applyNumberFormat="1" applyFont="1" applyFill="1" applyBorder="1" applyAlignment="1">
      <alignment horizontal="left"/>
    </xf>
    <xf numFmtId="1" fontId="21" fillId="2" borderId="27" xfId="2" applyNumberFormat="1" applyFont="1" applyFill="1" applyBorder="1" applyAlignment="1">
      <alignment horizontal="left"/>
    </xf>
    <xf numFmtId="166" fontId="22" fillId="2" borderId="28" xfId="2" applyNumberFormat="1" applyFont="1" applyFill="1" applyBorder="1" applyAlignment="1">
      <alignment horizontal="left" vertical="center"/>
    </xf>
    <xf numFmtId="166" fontId="22" fillId="2" borderId="29" xfId="2" applyNumberFormat="1" applyFont="1" applyFill="1" applyBorder="1" applyAlignment="1">
      <alignment horizontal="left" vertical="center"/>
    </xf>
    <xf numFmtId="166" fontId="22" fillId="2" borderId="53" xfId="2" applyNumberFormat="1" applyFont="1" applyFill="1" applyBorder="1" applyAlignment="1">
      <alignment horizontal="left" vertical="center"/>
    </xf>
    <xf numFmtId="1" fontId="21" fillId="2" borderId="16" xfId="2" applyNumberFormat="1" applyFont="1" applyFill="1" applyBorder="1" applyAlignment="1">
      <alignment horizontal="left"/>
    </xf>
    <xf numFmtId="1" fontId="21" fillId="2" borderId="20" xfId="2" applyNumberFormat="1" applyFont="1" applyFill="1" applyBorder="1" applyAlignment="1">
      <alignment horizontal="left"/>
    </xf>
    <xf numFmtId="1" fontId="21" fillId="2" borderId="21" xfId="2" applyNumberFormat="1" applyFont="1" applyFill="1" applyBorder="1" applyAlignment="1">
      <alignment horizontal="left"/>
    </xf>
    <xf numFmtId="2" fontId="21" fillId="2" borderId="16" xfId="2" applyNumberFormat="1" applyFont="1" applyFill="1" applyBorder="1" applyAlignment="1">
      <alignment horizontal="left"/>
    </xf>
    <xf numFmtId="2" fontId="21" fillId="2" borderId="20" xfId="2" applyNumberFormat="1" applyFont="1" applyFill="1" applyBorder="1" applyAlignment="1">
      <alignment horizontal="left"/>
    </xf>
    <xf numFmtId="2" fontId="21" fillId="2" borderId="21" xfId="2" applyNumberFormat="1" applyFont="1" applyFill="1" applyBorder="1" applyAlignment="1">
      <alignment horizontal="left"/>
    </xf>
    <xf numFmtId="166" fontId="15" fillId="2" borderId="33" xfId="2" applyNumberFormat="1" applyFont="1" applyFill="1" applyBorder="1" applyAlignment="1">
      <alignment horizontal="center" vertical="center"/>
    </xf>
    <xf numFmtId="166" fontId="15" fillId="2" borderId="34" xfId="2" applyNumberFormat="1" applyFont="1" applyFill="1" applyBorder="1" applyAlignment="1">
      <alignment horizontal="center" vertical="center"/>
    </xf>
    <xf numFmtId="0" fontId="31" fillId="2" borderId="20" xfId="0" applyFont="1" applyFill="1" applyBorder="1" applyAlignment="1">
      <alignment vertical="center" wrapText="1"/>
    </xf>
    <xf numFmtId="0" fontId="31" fillId="0" borderId="23" xfId="0" applyFont="1" applyBorder="1" applyAlignment="1">
      <alignment vertical="center" wrapText="1"/>
    </xf>
    <xf numFmtId="0" fontId="31" fillId="0" borderId="24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50" xfId="0" applyNumberFormat="1" applyFont="1" applyBorder="1" applyAlignment="1">
      <alignment horizontal="center" vertical="center"/>
    </xf>
    <xf numFmtId="2" fontId="15" fillId="0" borderId="28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/>
    </xf>
    <xf numFmtId="2" fontId="15" fillId="0" borderId="16" xfId="0" applyNumberFormat="1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2" fontId="15" fillId="0" borderId="22" xfId="0" applyNumberFormat="1" applyFont="1" applyBorder="1" applyAlignment="1">
      <alignment horizontal="center" vertical="center"/>
    </xf>
    <xf numFmtId="2" fontId="15" fillId="0" borderId="26" xfId="0" applyNumberFormat="1" applyFont="1" applyBorder="1" applyAlignment="1">
      <alignment horizontal="center" vertical="center"/>
    </xf>
    <xf numFmtId="2" fontId="15" fillId="0" borderId="13" xfId="0" applyNumberFormat="1" applyFont="1" applyBorder="1" applyAlignment="1">
      <alignment horizontal="center" vertical="center" wrapText="1"/>
    </xf>
    <xf numFmtId="2" fontId="15" fillId="0" borderId="17" xfId="0" applyNumberFormat="1" applyFont="1" applyBorder="1" applyAlignment="1">
      <alignment horizontal="center" vertical="center" wrapText="1"/>
    </xf>
    <xf numFmtId="2" fontId="15" fillId="0" borderId="23" xfId="0" applyNumberFormat="1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40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 wrapText="1"/>
    </xf>
    <xf numFmtId="2" fontId="15" fillId="0" borderId="56" xfId="0" applyNumberFormat="1" applyFont="1" applyBorder="1" applyAlignment="1">
      <alignment horizontal="center" vertical="center" wrapText="1"/>
    </xf>
    <xf numFmtId="0" fontId="16" fillId="0" borderId="29" xfId="0" applyFont="1" applyBorder="1" applyAlignment="1">
      <alignment horizontal="right"/>
    </xf>
    <xf numFmtId="2" fontId="21" fillId="2" borderId="39" xfId="2" applyNumberFormat="1" applyFont="1" applyFill="1" applyBorder="1" applyAlignment="1">
      <alignment horizontal="left" vertical="center"/>
    </xf>
    <xf numFmtId="2" fontId="21" fillId="2" borderId="55" xfId="2" applyNumberFormat="1" applyFont="1" applyFill="1" applyBorder="1" applyAlignment="1">
      <alignment horizontal="left" vertical="center"/>
    </xf>
    <xf numFmtId="2" fontId="21" fillId="2" borderId="54" xfId="2" applyNumberFormat="1" applyFont="1" applyFill="1" applyBorder="1" applyAlignment="1">
      <alignment horizontal="left" vertical="center"/>
    </xf>
    <xf numFmtId="2" fontId="21" fillId="2" borderId="4" xfId="2" applyNumberFormat="1" applyFont="1" applyFill="1" applyBorder="1" applyAlignment="1">
      <alignment horizontal="left"/>
    </xf>
    <xf numFmtId="2" fontId="21" fillId="2" borderId="5" xfId="2" applyNumberFormat="1" applyFont="1" applyFill="1" applyBorder="1" applyAlignment="1">
      <alignment horizontal="left"/>
    </xf>
    <xf numFmtId="2" fontId="21" fillId="2" borderId="6" xfId="2" applyNumberFormat="1" applyFont="1" applyFill="1" applyBorder="1" applyAlignment="1">
      <alignment horizontal="left"/>
    </xf>
    <xf numFmtId="2" fontId="21" fillId="2" borderId="39" xfId="2" applyNumberFormat="1" applyFont="1" applyFill="1" applyBorder="1" applyAlignment="1">
      <alignment horizontal="left"/>
    </xf>
    <xf numFmtId="2" fontId="21" fillId="2" borderId="55" xfId="2" applyNumberFormat="1" applyFont="1" applyFill="1" applyBorder="1" applyAlignment="1">
      <alignment horizontal="left"/>
    </xf>
    <xf numFmtId="2" fontId="21" fillId="2" borderId="54" xfId="2" applyNumberFormat="1" applyFont="1" applyFill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5" fillId="0" borderId="52" xfId="0" applyFont="1" applyBorder="1" applyAlignment="1">
      <alignment horizontal="center" vertical="center"/>
    </xf>
    <xf numFmtId="0" fontId="15" fillId="2" borderId="1" xfId="2" applyFont="1" applyFill="1" applyBorder="1" applyAlignment="1">
      <alignment horizontal="center" vertical="center" wrapText="1"/>
    </xf>
    <xf numFmtId="0" fontId="15" fillId="2" borderId="2" xfId="2" applyFont="1" applyFill="1" applyBorder="1" applyAlignment="1">
      <alignment horizontal="center" vertical="center" wrapText="1"/>
    </xf>
    <xf numFmtId="0" fontId="15" fillId="2" borderId="3" xfId="2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0" fillId="2" borderId="39" xfId="0" applyFont="1" applyFill="1" applyBorder="1" applyAlignment="1">
      <alignment vertical="center" wrapText="1"/>
    </xf>
    <xf numFmtId="0" fontId="20" fillId="2" borderId="54" xfId="0" applyFont="1" applyFill="1" applyBorder="1" applyAlignment="1">
      <alignment vertical="center" wrapText="1"/>
    </xf>
    <xf numFmtId="0" fontId="20" fillId="2" borderId="24" xfId="0" applyFont="1" applyFill="1" applyBorder="1" applyAlignment="1">
      <alignment vertical="center" wrapText="1"/>
    </xf>
    <xf numFmtId="0" fontId="20" fillId="2" borderId="23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26" xfId="0" applyFont="1" applyBorder="1" applyAlignment="1">
      <alignment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6" fillId="2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49" fontId="10" fillId="2" borderId="28" xfId="0" applyNumberFormat="1" applyFont="1" applyFill="1" applyBorder="1" applyAlignment="1">
      <alignment horizontal="right" vertical="center"/>
    </xf>
    <xf numFmtId="49" fontId="10" fillId="2" borderId="29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6" fillId="0" borderId="16" xfId="0" applyFont="1" applyBorder="1" applyAlignment="1">
      <alignment vertical="center" wrapText="1"/>
    </xf>
    <xf numFmtId="0" fontId="6" fillId="0" borderId="21" xfId="0" applyFont="1" applyBorder="1" applyAlignment="1">
      <alignment vertical="center"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2" fillId="2" borderId="32" xfId="0" applyFont="1" applyFill="1" applyBorder="1" applyAlignment="1">
      <alignment horizontal="left" vertical="center" wrapText="1"/>
    </xf>
    <xf numFmtId="0" fontId="2" fillId="2" borderId="40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6" fillId="0" borderId="22" xfId="0" applyFont="1" applyBorder="1" applyAlignment="1">
      <alignment vertical="center" wrapText="1"/>
    </xf>
    <xf numFmtId="0" fontId="6" fillId="0" borderId="27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6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left" vertical="center" wrapText="1"/>
    </xf>
    <xf numFmtId="0" fontId="18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"/>
  <sheetViews>
    <sheetView tabSelected="1" view="pageBreakPreview" zoomScale="55" zoomScaleNormal="75" zoomScaleSheetLayoutView="55" workbookViewId="0">
      <selection activeCell="A3" sqref="A3:R3"/>
    </sheetView>
  </sheetViews>
  <sheetFormatPr defaultColWidth="9.140625" defaultRowHeight="14.25" x14ac:dyDescent="0.2"/>
  <cols>
    <col min="1" max="1" width="4.5703125" style="103" customWidth="1"/>
    <col min="2" max="2" width="7.85546875" style="103" customWidth="1"/>
    <col min="3" max="3" width="41.28515625" style="104" customWidth="1"/>
    <col min="4" max="4" width="49.28515625" style="104" customWidth="1"/>
    <col min="5" max="5" width="16.140625" style="103" customWidth="1"/>
    <col min="6" max="6" width="21.42578125" style="103" customWidth="1"/>
    <col min="7" max="8" width="21.42578125" style="105" customWidth="1"/>
    <col min="9" max="9" width="20.85546875" style="105" customWidth="1"/>
    <col min="10" max="10" width="15" style="105" customWidth="1"/>
    <col min="11" max="11" width="14.28515625" style="105" customWidth="1"/>
    <col min="12" max="12" width="40.5703125" style="105" customWidth="1"/>
    <col min="13" max="13" width="22.85546875" style="105" customWidth="1"/>
    <col min="14" max="14" width="24.5703125" style="105" customWidth="1"/>
    <col min="15" max="15" width="16" style="105" bestFit="1" customWidth="1"/>
    <col min="16" max="16" width="17.42578125" style="105" customWidth="1"/>
    <col min="17" max="17" width="14.7109375" style="105" bestFit="1" customWidth="1"/>
    <col min="18" max="18" width="15.7109375" style="105" customWidth="1"/>
    <col min="19" max="19" width="15.7109375" style="103" customWidth="1"/>
    <col min="20" max="20" width="15" style="103" customWidth="1"/>
    <col min="21" max="21" width="16.7109375" style="103" customWidth="1"/>
    <col min="22" max="22" width="15.7109375" style="103" customWidth="1"/>
    <col min="23" max="24" width="15.85546875" style="103" customWidth="1"/>
    <col min="25" max="16384" width="9.140625" style="103"/>
  </cols>
  <sheetData>
    <row r="1" spans="1:24" ht="45.75" customHeight="1" x14ac:dyDescent="0.3">
      <c r="L1" s="385"/>
      <c r="M1" s="385" t="s">
        <v>170</v>
      </c>
    </row>
    <row r="2" spans="1:24" ht="22.5" x14ac:dyDescent="0.3">
      <c r="B2" s="295" t="s">
        <v>78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</row>
    <row r="3" spans="1:24" s="149" customFormat="1" ht="22.5" x14ac:dyDescent="0.3">
      <c r="A3" s="250" t="s">
        <v>162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</row>
    <row r="4" spans="1:24" s="110" customFormat="1" ht="20.25" x14ac:dyDescent="0.3">
      <c r="B4" s="296" t="s">
        <v>117</v>
      </c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</row>
    <row r="5" spans="1:24" ht="16.5" customHeight="1" x14ac:dyDescent="0.2"/>
    <row r="6" spans="1:24" ht="16.5" customHeight="1" thickBot="1" x14ac:dyDescent="0.25">
      <c r="K6" s="317" t="s">
        <v>163</v>
      </c>
      <c r="L6" s="317"/>
      <c r="M6" s="147"/>
      <c r="N6" s="147"/>
      <c r="O6" s="147"/>
      <c r="P6" s="147"/>
      <c r="Q6" s="147"/>
      <c r="R6" s="147"/>
    </row>
    <row r="7" spans="1:24" s="179" customFormat="1" ht="30.75" customHeight="1" thickBot="1" x14ac:dyDescent="0.25">
      <c r="B7" s="297" t="s">
        <v>118</v>
      </c>
      <c r="C7" s="300" t="s">
        <v>6</v>
      </c>
      <c r="D7" s="301"/>
      <c r="E7" s="306" t="s">
        <v>7</v>
      </c>
      <c r="F7" s="312" t="s">
        <v>117</v>
      </c>
      <c r="G7" s="313"/>
      <c r="H7" s="313"/>
      <c r="I7" s="313"/>
      <c r="J7" s="313"/>
      <c r="K7" s="313"/>
      <c r="L7" s="314"/>
      <c r="M7" s="178"/>
      <c r="N7" s="178"/>
      <c r="O7" s="178"/>
      <c r="P7" s="178"/>
      <c r="Q7" s="178"/>
      <c r="R7" s="178"/>
      <c r="S7" s="180"/>
      <c r="T7" s="180"/>
      <c r="U7" s="180"/>
      <c r="V7" s="180"/>
      <c r="W7" s="180"/>
      <c r="X7" s="180"/>
    </row>
    <row r="8" spans="1:24" ht="15" customHeight="1" x14ac:dyDescent="0.2">
      <c r="B8" s="298"/>
      <c r="C8" s="302"/>
      <c r="D8" s="303"/>
      <c r="E8" s="307"/>
      <c r="F8" s="315" t="s">
        <v>8</v>
      </c>
      <c r="G8" s="309" t="s">
        <v>3</v>
      </c>
      <c r="H8" s="310"/>
      <c r="I8" s="311"/>
      <c r="J8" s="309" t="s">
        <v>4</v>
      </c>
      <c r="K8" s="310"/>
      <c r="L8" s="311"/>
      <c r="M8" s="147"/>
      <c r="N8" s="147"/>
      <c r="O8" s="147"/>
      <c r="P8" s="147"/>
      <c r="Q8" s="147"/>
      <c r="R8" s="147"/>
      <c r="S8" s="142"/>
      <c r="T8" s="142"/>
      <c r="U8" s="142"/>
      <c r="V8" s="142"/>
      <c r="W8" s="142"/>
      <c r="X8" s="142"/>
    </row>
    <row r="9" spans="1:24" s="110" customFormat="1" ht="42.75" customHeight="1" thickBot="1" x14ac:dyDescent="0.35">
      <c r="B9" s="299"/>
      <c r="C9" s="304"/>
      <c r="D9" s="305"/>
      <c r="E9" s="308"/>
      <c r="F9" s="316"/>
      <c r="G9" s="106" t="s">
        <v>9</v>
      </c>
      <c r="H9" s="107" t="s">
        <v>10</v>
      </c>
      <c r="I9" s="108" t="s">
        <v>11</v>
      </c>
      <c r="J9" s="109" t="s">
        <v>9</v>
      </c>
      <c r="K9" s="107" t="s">
        <v>12</v>
      </c>
      <c r="L9" s="108" t="s">
        <v>11</v>
      </c>
      <c r="M9" s="147"/>
      <c r="N9" s="147"/>
      <c r="O9" s="147"/>
      <c r="P9" s="147"/>
      <c r="Q9" s="147"/>
      <c r="R9" s="147"/>
      <c r="S9" s="143"/>
      <c r="T9" s="143"/>
      <c r="U9" s="143"/>
      <c r="V9" s="143"/>
      <c r="W9" s="143"/>
      <c r="X9" s="143"/>
    </row>
    <row r="10" spans="1:24" s="181" customFormat="1" ht="22.5" customHeight="1" x14ac:dyDescent="0.2">
      <c r="B10" s="182">
        <v>1</v>
      </c>
      <c r="C10" s="255" t="s">
        <v>13</v>
      </c>
      <c r="D10" s="256"/>
      <c r="E10" s="183"/>
      <c r="F10" s="184"/>
      <c r="G10" s="185"/>
      <c r="H10" s="186"/>
      <c r="I10" s="187"/>
      <c r="J10" s="185"/>
      <c r="K10" s="186"/>
      <c r="L10" s="188"/>
      <c r="M10" s="189"/>
      <c r="N10" s="189"/>
      <c r="O10" s="189"/>
      <c r="P10" s="189"/>
      <c r="Q10" s="189"/>
      <c r="R10" s="189"/>
      <c r="S10" s="190"/>
      <c r="T10" s="190"/>
      <c r="U10" s="191"/>
      <c r="V10" s="190"/>
      <c r="W10" s="190"/>
      <c r="X10" s="191"/>
    </row>
    <row r="11" spans="1:24" s="181" customFormat="1" ht="22.5" customHeight="1" x14ac:dyDescent="0.2">
      <c r="B11" s="192" t="s">
        <v>14</v>
      </c>
      <c r="C11" s="257" t="s">
        <v>15</v>
      </c>
      <c r="D11" s="258"/>
      <c r="E11" s="193"/>
      <c r="F11" s="194"/>
      <c r="G11" s="195"/>
      <c r="H11" s="196"/>
      <c r="I11" s="197"/>
      <c r="J11" s="195"/>
      <c r="K11" s="196"/>
      <c r="L11" s="198"/>
      <c r="M11" s="189"/>
      <c r="N11" s="189"/>
      <c r="O11" s="189"/>
      <c r="P11" s="189"/>
      <c r="Q11" s="189"/>
      <c r="R11" s="189"/>
      <c r="S11" s="190"/>
      <c r="T11" s="199"/>
      <c r="U11" s="190"/>
      <c r="V11" s="190"/>
      <c r="W11" s="199"/>
      <c r="X11" s="190"/>
    </row>
    <row r="12" spans="1:24" s="181" customFormat="1" ht="22.5" customHeight="1" thickBot="1" x14ac:dyDescent="0.25">
      <c r="B12" s="200" t="s">
        <v>16</v>
      </c>
      <c r="C12" s="259" t="s">
        <v>17</v>
      </c>
      <c r="D12" s="260"/>
      <c r="E12" s="201"/>
      <c r="F12" s="202"/>
      <c r="G12" s="203"/>
      <c r="H12" s="204"/>
      <c r="I12" s="205"/>
      <c r="J12" s="203"/>
      <c r="K12" s="204"/>
      <c r="L12" s="206"/>
      <c r="M12" s="189"/>
      <c r="N12" s="189"/>
      <c r="O12" s="189"/>
      <c r="P12" s="189"/>
      <c r="Q12" s="189"/>
      <c r="R12" s="189"/>
      <c r="S12" s="199"/>
      <c r="T12" s="190"/>
      <c r="U12" s="190"/>
      <c r="V12" s="199"/>
      <c r="W12" s="190"/>
      <c r="X12" s="190"/>
    </row>
    <row r="13" spans="1:24" s="181" customFormat="1" ht="22.5" customHeight="1" x14ac:dyDescent="0.2">
      <c r="B13" s="207">
        <v>2</v>
      </c>
      <c r="C13" s="253" t="s">
        <v>18</v>
      </c>
      <c r="D13" s="253"/>
      <c r="E13" s="208"/>
      <c r="F13" s="209"/>
      <c r="G13" s="185"/>
      <c r="H13" s="210"/>
      <c r="I13" s="187"/>
      <c r="J13" s="185"/>
      <c r="K13" s="210"/>
      <c r="L13" s="188"/>
      <c r="M13" s="189"/>
      <c r="N13" s="189"/>
      <c r="O13" s="189"/>
      <c r="P13" s="189"/>
      <c r="Q13" s="189"/>
      <c r="R13" s="189"/>
      <c r="S13" s="190"/>
      <c r="T13" s="199"/>
      <c r="U13" s="191"/>
      <c r="V13" s="190"/>
      <c r="W13" s="199"/>
      <c r="X13" s="191"/>
    </row>
    <row r="14" spans="1:24" s="181" customFormat="1" ht="22.5" customHeight="1" x14ac:dyDescent="0.2">
      <c r="B14" s="192" t="s">
        <v>19</v>
      </c>
      <c r="C14" s="261" t="s">
        <v>20</v>
      </c>
      <c r="D14" s="261"/>
      <c r="E14" s="193"/>
      <c r="F14" s="194"/>
      <c r="G14" s="195"/>
      <c r="H14" s="196"/>
      <c r="I14" s="197"/>
      <c r="J14" s="195"/>
      <c r="K14" s="196"/>
      <c r="L14" s="198"/>
      <c r="M14" s="189"/>
      <c r="N14" s="189"/>
      <c r="O14" s="189"/>
      <c r="P14" s="189"/>
      <c r="Q14" s="189"/>
      <c r="R14" s="189"/>
      <c r="S14" s="190"/>
      <c r="T14" s="199"/>
      <c r="U14" s="190"/>
      <c r="V14" s="190"/>
      <c r="W14" s="199"/>
      <c r="X14" s="190"/>
    </row>
    <row r="15" spans="1:24" s="181" customFormat="1" ht="22.5" customHeight="1" x14ac:dyDescent="0.2">
      <c r="B15" s="192" t="s">
        <v>21</v>
      </c>
      <c r="C15" s="261" t="s">
        <v>22</v>
      </c>
      <c r="D15" s="261"/>
      <c r="E15" s="193"/>
      <c r="F15" s="194"/>
      <c r="G15" s="195"/>
      <c r="H15" s="196"/>
      <c r="I15" s="197"/>
      <c r="J15" s="195"/>
      <c r="K15" s="196"/>
      <c r="L15" s="198"/>
      <c r="M15" s="189"/>
      <c r="N15" s="189"/>
      <c r="O15" s="189"/>
      <c r="P15" s="189"/>
      <c r="Q15" s="189"/>
      <c r="R15" s="189"/>
      <c r="S15" s="190"/>
      <c r="T15" s="199"/>
      <c r="U15" s="190"/>
      <c r="V15" s="190"/>
      <c r="W15" s="199"/>
      <c r="X15" s="190"/>
    </row>
    <row r="16" spans="1:24" s="181" customFormat="1" ht="22.5" customHeight="1" x14ac:dyDescent="0.2">
      <c r="B16" s="192" t="s">
        <v>23</v>
      </c>
      <c r="C16" s="261" t="s">
        <v>24</v>
      </c>
      <c r="D16" s="261"/>
      <c r="E16" s="193"/>
      <c r="F16" s="194"/>
      <c r="G16" s="195"/>
      <c r="H16" s="196"/>
      <c r="I16" s="197"/>
      <c r="J16" s="195"/>
      <c r="K16" s="196"/>
      <c r="L16" s="198"/>
      <c r="M16" s="189"/>
      <c r="N16" s="189"/>
      <c r="O16" s="189"/>
      <c r="P16" s="189"/>
      <c r="Q16" s="189"/>
      <c r="R16" s="189"/>
      <c r="S16" s="190"/>
      <c r="T16" s="199"/>
      <c r="U16" s="190"/>
      <c r="V16" s="190"/>
      <c r="W16" s="199"/>
      <c r="X16" s="190"/>
    </row>
    <row r="17" spans="2:24" s="181" customFormat="1" ht="22.5" customHeight="1" thickBot="1" x14ac:dyDescent="0.25">
      <c r="B17" s="200" t="s">
        <v>25</v>
      </c>
      <c r="C17" s="254" t="s">
        <v>26</v>
      </c>
      <c r="D17" s="254"/>
      <c r="E17" s="201"/>
      <c r="F17" s="202"/>
      <c r="G17" s="211"/>
      <c r="H17" s="212"/>
      <c r="I17" s="205"/>
      <c r="J17" s="211"/>
      <c r="K17" s="212"/>
      <c r="L17" s="206"/>
      <c r="M17" s="189"/>
      <c r="N17" s="189"/>
      <c r="O17" s="189"/>
      <c r="P17" s="189"/>
      <c r="Q17" s="189"/>
      <c r="R17" s="189"/>
      <c r="S17" s="190"/>
      <c r="T17" s="199"/>
      <c r="U17" s="190"/>
      <c r="V17" s="213"/>
      <c r="W17" s="199"/>
      <c r="X17" s="190"/>
    </row>
    <row r="18" spans="2:24" s="181" customFormat="1" ht="45.75" customHeight="1" x14ac:dyDescent="0.2">
      <c r="B18" s="182">
        <v>3</v>
      </c>
      <c r="C18" s="253" t="s">
        <v>27</v>
      </c>
      <c r="D18" s="253"/>
      <c r="E18" s="208"/>
      <c r="F18" s="209"/>
      <c r="G18" s="185"/>
      <c r="H18" s="210"/>
      <c r="I18" s="187"/>
      <c r="J18" s="185"/>
      <c r="K18" s="210"/>
      <c r="L18" s="188"/>
      <c r="M18" s="189"/>
      <c r="N18" s="189"/>
      <c r="O18" s="189"/>
      <c r="P18" s="189"/>
      <c r="Q18" s="189"/>
      <c r="R18" s="189"/>
      <c r="S18" s="213"/>
      <c r="T18" s="199"/>
      <c r="U18" s="191"/>
      <c r="V18" s="213"/>
      <c r="W18" s="199"/>
      <c r="X18" s="191"/>
    </row>
    <row r="19" spans="2:24" s="181" customFormat="1" ht="22.5" customHeight="1" x14ac:dyDescent="0.2">
      <c r="B19" s="214" t="s">
        <v>28</v>
      </c>
      <c r="C19" s="261" t="s">
        <v>132</v>
      </c>
      <c r="D19" s="261"/>
      <c r="E19" s="193"/>
      <c r="F19" s="194"/>
      <c r="G19" s="195"/>
      <c r="H19" s="196"/>
      <c r="I19" s="197"/>
      <c r="J19" s="195"/>
      <c r="K19" s="196"/>
      <c r="L19" s="198"/>
      <c r="M19" s="189"/>
      <c r="N19" s="189"/>
      <c r="O19" s="189"/>
      <c r="P19" s="189"/>
      <c r="Q19" s="189"/>
      <c r="R19" s="189"/>
      <c r="S19" s="213"/>
      <c r="T19" s="199"/>
      <c r="U19" s="190"/>
      <c r="V19" s="213"/>
      <c r="W19" s="199"/>
      <c r="X19" s="190"/>
    </row>
    <row r="20" spans="2:24" s="181" customFormat="1" ht="22.5" customHeight="1" thickBot="1" x14ac:dyDescent="0.25">
      <c r="B20" s="215" t="s">
        <v>30</v>
      </c>
      <c r="C20" s="254" t="s">
        <v>133</v>
      </c>
      <c r="D20" s="254"/>
      <c r="E20" s="201"/>
      <c r="F20" s="202"/>
      <c r="G20" s="211"/>
      <c r="H20" s="212"/>
      <c r="I20" s="205"/>
      <c r="J20" s="211"/>
      <c r="K20" s="212"/>
      <c r="L20" s="206"/>
      <c r="M20" s="189"/>
      <c r="N20" s="189"/>
      <c r="O20" s="189"/>
      <c r="P20" s="189"/>
      <c r="Q20" s="189"/>
      <c r="R20" s="189"/>
      <c r="S20" s="213"/>
      <c r="T20" s="199"/>
      <c r="U20" s="190"/>
      <c r="V20" s="213"/>
      <c r="W20" s="199"/>
      <c r="X20" s="190"/>
    </row>
    <row r="21" spans="2:24" s="181" customFormat="1" ht="22.5" customHeight="1" x14ac:dyDescent="0.2">
      <c r="B21" s="182">
        <v>4</v>
      </c>
      <c r="C21" s="293" t="s">
        <v>134</v>
      </c>
      <c r="D21" s="294"/>
      <c r="E21" s="208"/>
      <c r="F21" s="209"/>
      <c r="G21" s="216"/>
      <c r="H21" s="186"/>
      <c r="I21" s="187"/>
      <c r="J21" s="216"/>
      <c r="K21" s="186"/>
      <c r="L21" s="188"/>
      <c r="M21" s="189"/>
      <c r="N21" s="189"/>
      <c r="O21" s="189"/>
      <c r="P21" s="189"/>
      <c r="Q21" s="189"/>
      <c r="R21" s="189"/>
      <c r="S21" s="199"/>
      <c r="T21" s="213"/>
      <c r="U21" s="191"/>
      <c r="V21" s="199"/>
      <c r="W21" s="213"/>
      <c r="X21" s="191"/>
    </row>
    <row r="22" spans="2:24" s="181" customFormat="1" ht="22.5" customHeight="1" x14ac:dyDescent="0.2">
      <c r="B22" s="214" t="s">
        <v>33</v>
      </c>
      <c r="C22" s="261" t="s">
        <v>132</v>
      </c>
      <c r="D22" s="261"/>
      <c r="E22" s="193"/>
      <c r="F22" s="194"/>
      <c r="G22" s="217"/>
      <c r="H22" s="218"/>
      <c r="I22" s="197"/>
      <c r="J22" s="217"/>
      <c r="K22" s="218"/>
      <c r="L22" s="198"/>
      <c r="M22" s="189"/>
      <c r="N22" s="189"/>
      <c r="O22" s="189"/>
      <c r="P22" s="189"/>
      <c r="Q22" s="189"/>
      <c r="R22" s="189"/>
      <c r="S22" s="199"/>
      <c r="T22" s="213"/>
      <c r="U22" s="190"/>
      <c r="V22" s="199"/>
      <c r="W22" s="213"/>
      <c r="X22" s="190"/>
    </row>
    <row r="23" spans="2:24" s="181" customFormat="1" ht="22.5" customHeight="1" thickBot="1" x14ac:dyDescent="0.25">
      <c r="B23" s="215" t="s">
        <v>34</v>
      </c>
      <c r="C23" s="254" t="s">
        <v>133</v>
      </c>
      <c r="D23" s="254"/>
      <c r="E23" s="201"/>
      <c r="F23" s="202"/>
      <c r="G23" s="203"/>
      <c r="H23" s="204"/>
      <c r="I23" s="205"/>
      <c r="J23" s="203"/>
      <c r="K23" s="204"/>
      <c r="L23" s="206"/>
      <c r="M23" s="189"/>
      <c r="N23" s="189"/>
      <c r="O23" s="189"/>
      <c r="P23" s="189"/>
      <c r="Q23" s="189"/>
      <c r="R23" s="189"/>
      <c r="S23" s="199"/>
      <c r="T23" s="213"/>
      <c r="U23" s="190"/>
      <c r="V23" s="199"/>
      <c r="W23" s="213"/>
      <c r="X23" s="190"/>
    </row>
    <row r="24" spans="2:24" s="181" customFormat="1" ht="44.25" customHeight="1" x14ac:dyDescent="0.2">
      <c r="B24" s="182">
        <v>5</v>
      </c>
      <c r="C24" s="253" t="s">
        <v>169</v>
      </c>
      <c r="D24" s="253"/>
      <c r="E24" s="208"/>
      <c r="F24" s="209"/>
      <c r="G24" s="185"/>
      <c r="H24" s="186"/>
      <c r="I24" s="188"/>
      <c r="J24" s="185"/>
      <c r="K24" s="186"/>
      <c r="L24" s="188"/>
      <c r="M24" s="189"/>
      <c r="N24" s="189"/>
      <c r="O24" s="189"/>
      <c r="P24" s="189"/>
      <c r="Q24" s="189"/>
      <c r="R24" s="189"/>
      <c r="S24" s="213"/>
      <c r="T24" s="213"/>
      <c r="U24" s="191"/>
      <c r="V24" s="213"/>
      <c r="W24" s="213"/>
      <c r="X24" s="191"/>
    </row>
    <row r="25" spans="2:24" s="221" customFormat="1" ht="22.5" customHeight="1" x14ac:dyDescent="0.2">
      <c r="B25" s="192" t="s">
        <v>36</v>
      </c>
      <c r="C25" s="290" t="s">
        <v>37</v>
      </c>
      <c r="D25" s="290"/>
      <c r="E25" s="219"/>
      <c r="F25" s="220"/>
      <c r="G25" s="195"/>
      <c r="H25" s="218"/>
      <c r="I25" s="197"/>
      <c r="J25" s="195"/>
      <c r="K25" s="218"/>
      <c r="L25" s="197"/>
      <c r="M25" s="189"/>
      <c r="N25" s="189"/>
      <c r="O25" s="189"/>
      <c r="P25" s="189"/>
      <c r="Q25" s="189"/>
      <c r="R25" s="189"/>
      <c r="S25" s="213"/>
      <c r="T25" s="213"/>
      <c r="U25" s="213"/>
      <c r="V25" s="213"/>
      <c r="W25" s="213"/>
      <c r="X25" s="213"/>
    </row>
    <row r="26" spans="2:24" s="221" customFormat="1" ht="22.5" customHeight="1" thickBot="1" x14ac:dyDescent="0.25">
      <c r="B26" s="200" t="s">
        <v>38</v>
      </c>
      <c r="C26" s="262" t="s">
        <v>39</v>
      </c>
      <c r="D26" s="262"/>
      <c r="E26" s="222"/>
      <c r="F26" s="223"/>
      <c r="G26" s="195"/>
      <c r="H26" s="218"/>
      <c r="I26" s="197"/>
      <c r="J26" s="195"/>
      <c r="K26" s="218"/>
      <c r="L26" s="197"/>
      <c r="M26" s="189"/>
      <c r="N26" s="189"/>
      <c r="O26" s="189"/>
      <c r="P26" s="189"/>
      <c r="Q26" s="189"/>
      <c r="R26" s="189"/>
      <c r="S26" s="213"/>
      <c r="T26" s="213"/>
      <c r="U26" s="213"/>
      <c r="V26" s="213"/>
      <c r="W26" s="213"/>
      <c r="X26" s="213"/>
    </row>
    <row r="27" spans="2:24" s="181" customFormat="1" ht="22.5" customHeight="1" x14ac:dyDescent="0.2">
      <c r="B27" s="224" t="s">
        <v>40</v>
      </c>
      <c r="C27" s="253" t="s">
        <v>41</v>
      </c>
      <c r="D27" s="253"/>
      <c r="E27" s="208"/>
      <c r="F27" s="209"/>
      <c r="G27" s="225"/>
      <c r="H27" s="226"/>
      <c r="I27" s="188"/>
      <c r="J27" s="225"/>
      <c r="K27" s="226"/>
      <c r="L27" s="188"/>
      <c r="M27" s="189"/>
      <c r="N27" s="189"/>
      <c r="O27" s="189"/>
      <c r="P27" s="189"/>
      <c r="Q27" s="189"/>
      <c r="R27" s="189"/>
      <c r="S27" s="190"/>
      <c r="T27" s="190"/>
      <c r="U27" s="191"/>
      <c r="V27" s="190"/>
      <c r="W27" s="190"/>
      <c r="X27" s="191"/>
    </row>
    <row r="28" spans="2:24" s="181" customFormat="1" ht="22.5" customHeight="1" x14ac:dyDescent="0.2">
      <c r="B28" s="192" t="s">
        <v>42</v>
      </c>
      <c r="C28" s="261" t="s">
        <v>43</v>
      </c>
      <c r="D28" s="261"/>
      <c r="E28" s="193"/>
      <c r="F28" s="194"/>
      <c r="G28" s="227"/>
      <c r="H28" s="228"/>
      <c r="I28" s="198"/>
      <c r="J28" s="227"/>
      <c r="K28" s="228"/>
      <c r="L28" s="198"/>
      <c r="M28" s="189"/>
      <c r="N28" s="189"/>
      <c r="O28" s="189"/>
      <c r="P28" s="189"/>
      <c r="Q28" s="189"/>
      <c r="R28" s="189"/>
      <c r="S28" s="190"/>
      <c r="T28" s="190"/>
      <c r="U28" s="190"/>
      <c r="V28" s="190"/>
      <c r="W28" s="190"/>
      <c r="X28" s="190"/>
    </row>
    <row r="29" spans="2:24" s="181" customFormat="1" ht="22.5" customHeight="1" x14ac:dyDescent="0.2">
      <c r="B29" s="192" t="s">
        <v>44</v>
      </c>
      <c r="C29" s="261" t="s">
        <v>45</v>
      </c>
      <c r="D29" s="261"/>
      <c r="E29" s="193"/>
      <c r="F29" s="194"/>
      <c r="G29" s="227"/>
      <c r="H29" s="228"/>
      <c r="I29" s="198"/>
      <c r="J29" s="227"/>
      <c r="K29" s="228"/>
      <c r="L29" s="198"/>
      <c r="M29" s="189"/>
      <c r="N29" s="189"/>
      <c r="O29" s="189"/>
      <c r="P29" s="189"/>
      <c r="Q29" s="189"/>
      <c r="R29" s="189"/>
      <c r="S29" s="190"/>
      <c r="T29" s="190"/>
      <c r="U29" s="190"/>
      <c r="V29" s="190"/>
      <c r="W29" s="190"/>
      <c r="X29" s="190"/>
    </row>
    <row r="30" spans="2:24" s="181" customFormat="1" ht="22.5" customHeight="1" thickBot="1" x14ac:dyDescent="0.25">
      <c r="B30" s="200" t="s">
        <v>46</v>
      </c>
      <c r="C30" s="291" t="s">
        <v>47</v>
      </c>
      <c r="D30" s="292"/>
      <c r="E30" s="201"/>
      <c r="F30" s="202"/>
      <c r="G30" s="227"/>
      <c r="H30" s="228"/>
      <c r="I30" s="198"/>
      <c r="J30" s="227"/>
      <c r="K30" s="228"/>
      <c r="L30" s="198"/>
      <c r="M30" s="189"/>
      <c r="N30" s="189"/>
      <c r="O30" s="189"/>
      <c r="P30" s="189"/>
      <c r="Q30" s="189"/>
      <c r="R30" s="189"/>
      <c r="S30" s="190"/>
      <c r="T30" s="190"/>
      <c r="U30" s="190"/>
      <c r="V30" s="190"/>
      <c r="W30" s="190"/>
      <c r="X30" s="190"/>
    </row>
    <row r="31" spans="2:24" s="181" customFormat="1" ht="22.5" customHeight="1" x14ac:dyDescent="0.2">
      <c r="B31" s="207">
        <v>7</v>
      </c>
      <c r="C31" s="253" t="s">
        <v>139</v>
      </c>
      <c r="D31" s="253"/>
      <c r="E31" s="208"/>
      <c r="F31" s="209"/>
      <c r="G31" s="225"/>
      <c r="H31" s="226"/>
      <c r="I31" s="188"/>
      <c r="J31" s="225"/>
      <c r="K31" s="226"/>
      <c r="L31" s="188"/>
      <c r="M31" s="189"/>
      <c r="N31" s="189"/>
      <c r="O31" s="189"/>
      <c r="P31" s="189"/>
      <c r="Q31" s="189"/>
      <c r="R31" s="189"/>
      <c r="S31" s="190"/>
      <c r="T31" s="190"/>
      <c r="U31" s="191"/>
      <c r="V31" s="190"/>
      <c r="W31" s="190"/>
      <c r="X31" s="191"/>
    </row>
    <row r="32" spans="2:24" s="181" customFormat="1" ht="22.5" customHeight="1" x14ac:dyDescent="0.2">
      <c r="B32" s="229" t="s">
        <v>49</v>
      </c>
      <c r="C32" s="267" t="s">
        <v>140</v>
      </c>
      <c r="D32" s="268"/>
      <c r="E32" s="183"/>
      <c r="F32" s="230"/>
      <c r="G32" s="231"/>
      <c r="H32" s="232"/>
      <c r="I32" s="233"/>
      <c r="J32" s="231"/>
      <c r="K32" s="232"/>
      <c r="L32" s="233"/>
      <c r="M32" s="189"/>
      <c r="N32" s="189"/>
      <c r="O32" s="189"/>
      <c r="P32" s="189"/>
      <c r="Q32" s="189"/>
      <c r="R32" s="189"/>
      <c r="S32" s="190"/>
      <c r="T32" s="190"/>
      <c r="U32" s="191"/>
      <c r="V32" s="190"/>
      <c r="W32" s="190"/>
      <c r="X32" s="191"/>
    </row>
    <row r="33" spans="2:24" s="181" customFormat="1" ht="22.5" customHeight="1" x14ac:dyDescent="0.2">
      <c r="B33" s="229" t="s">
        <v>51</v>
      </c>
      <c r="C33" s="267" t="s">
        <v>141</v>
      </c>
      <c r="D33" s="268"/>
      <c r="E33" s="183"/>
      <c r="F33" s="230"/>
      <c r="G33" s="231"/>
      <c r="H33" s="232"/>
      <c r="I33" s="233"/>
      <c r="J33" s="231"/>
      <c r="K33" s="232"/>
      <c r="L33" s="233"/>
      <c r="M33" s="189"/>
      <c r="N33" s="189"/>
      <c r="O33" s="189"/>
      <c r="P33" s="189"/>
      <c r="Q33" s="189"/>
      <c r="R33" s="189"/>
      <c r="S33" s="190"/>
      <c r="T33" s="190"/>
      <c r="U33" s="191"/>
      <c r="V33" s="190"/>
      <c r="W33" s="190"/>
      <c r="X33" s="191"/>
    </row>
    <row r="34" spans="2:24" s="181" customFormat="1" ht="37.5" customHeight="1" x14ac:dyDescent="0.2">
      <c r="B34" s="234" t="s">
        <v>147</v>
      </c>
      <c r="C34" s="269" t="s">
        <v>142</v>
      </c>
      <c r="D34" s="270"/>
      <c r="E34" s="183"/>
      <c r="F34" s="230"/>
      <c r="G34" s="231"/>
      <c r="H34" s="232"/>
      <c r="I34" s="233"/>
      <c r="J34" s="231"/>
      <c r="K34" s="232"/>
      <c r="L34" s="233"/>
      <c r="M34" s="189"/>
      <c r="N34" s="189"/>
      <c r="O34" s="189"/>
      <c r="P34" s="189"/>
      <c r="Q34" s="189"/>
      <c r="R34" s="189"/>
      <c r="S34" s="190"/>
      <c r="T34" s="190"/>
      <c r="U34" s="191"/>
      <c r="V34" s="190"/>
      <c r="W34" s="190"/>
      <c r="X34" s="191"/>
    </row>
    <row r="35" spans="2:24" s="181" customFormat="1" ht="22.5" customHeight="1" x14ac:dyDescent="0.2">
      <c r="B35" s="229" t="s">
        <v>112</v>
      </c>
      <c r="C35" s="267" t="s">
        <v>140</v>
      </c>
      <c r="D35" s="268"/>
      <c r="E35" s="183"/>
      <c r="F35" s="230"/>
      <c r="G35" s="231"/>
      <c r="H35" s="232"/>
      <c r="I35" s="233"/>
      <c r="J35" s="231"/>
      <c r="K35" s="232"/>
      <c r="L35" s="233"/>
      <c r="M35" s="189"/>
      <c r="N35" s="189"/>
      <c r="O35" s="189"/>
      <c r="P35" s="189"/>
      <c r="Q35" s="189"/>
      <c r="R35" s="189"/>
      <c r="S35" s="190"/>
      <c r="T35" s="190"/>
      <c r="U35" s="191"/>
      <c r="V35" s="190"/>
      <c r="W35" s="190"/>
      <c r="X35" s="191"/>
    </row>
    <row r="36" spans="2:24" s="181" customFormat="1" ht="22.5" customHeight="1" x14ac:dyDescent="0.2">
      <c r="B36" s="229" t="s">
        <v>114</v>
      </c>
      <c r="C36" s="267" t="s">
        <v>141</v>
      </c>
      <c r="D36" s="268"/>
      <c r="E36" s="183"/>
      <c r="F36" s="230"/>
      <c r="G36" s="231"/>
      <c r="H36" s="232"/>
      <c r="I36" s="233"/>
      <c r="J36" s="231"/>
      <c r="K36" s="232"/>
      <c r="L36" s="233"/>
      <c r="M36" s="189"/>
      <c r="N36" s="189"/>
      <c r="O36" s="189"/>
      <c r="P36" s="189"/>
      <c r="Q36" s="189"/>
      <c r="R36" s="189"/>
      <c r="S36" s="190"/>
      <c r="T36" s="190"/>
      <c r="U36" s="191"/>
      <c r="V36" s="190"/>
      <c r="W36" s="190"/>
      <c r="X36" s="191"/>
    </row>
    <row r="37" spans="2:24" s="181" customFormat="1" ht="22.5" customHeight="1" x14ac:dyDescent="0.2">
      <c r="B37" s="234" t="s">
        <v>148</v>
      </c>
      <c r="C37" s="269" t="s">
        <v>143</v>
      </c>
      <c r="D37" s="270"/>
      <c r="E37" s="183"/>
      <c r="F37" s="230"/>
      <c r="G37" s="231"/>
      <c r="H37" s="232"/>
      <c r="I37" s="233"/>
      <c r="J37" s="231"/>
      <c r="K37" s="232"/>
      <c r="L37" s="233"/>
      <c r="M37" s="189"/>
      <c r="N37" s="189"/>
      <c r="O37" s="189"/>
      <c r="P37" s="189"/>
      <c r="Q37" s="189"/>
      <c r="R37" s="189"/>
      <c r="S37" s="190"/>
      <c r="T37" s="190"/>
      <c r="U37" s="191"/>
      <c r="V37" s="190"/>
      <c r="W37" s="190"/>
      <c r="X37" s="191"/>
    </row>
    <row r="38" spans="2:24" s="181" customFormat="1" ht="22.5" customHeight="1" x14ac:dyDescent="0.2">
      <c r="B38" s="229" t="s">
        <v>149</v>
      </c>
      <c r="C38" s="267" t="s">
        <v>140</v>
      </c>
      <c r="D38" s="268"/>
      <c r="E38" s="183"/>
      <c r="F38" s="230"/>
      <c r="G38" s="231"/>
      <c r="H38" s="232"/>
      <c r="I38" s="233"/>
      <c r="J38" s="231"/>
      <c r="K38" s="232"/>
      <c r="L38" s="233"/>
      <c r="M38" s="189"/>
      <c r="N38" s="189"/>
      <c r="O38" s="189"/>
      <c r="P38" s="189"/>
      <c r="Q38" s="189"/>
      <c r="R38" s="189"/>
      <c r="S38" s="190"/>
      <c r="T38" s="190"/>
      <c r="U38" s="191"/>
      <c r="V38" s="190"/>
      <c r="W38" s="190"/>
      <c r="X38" s="191"/>
    </row>
    <row r="39" spans="2:24" s="181" customFormat="1" ht="22.5" customHeight="1" x14ac:dyDescent="0.2">
      <c r="B39" s="229" t="s">
        <v>150</v>
      </c>
      <c r="C39" s="267" t="s">
        <v>141</v>
      </c>
      <c r="D39" s="268"/>
      <c r="E39" s="183"/>
      <c r="F39" s="230"/>
      <c r="G39" s="231"/>
      <c r="H39" s="232"/>
      <c r="I39" s="233"/>
      <c r="J39" s="231"/>
      <c r="K39" s="232"/>
      <c r="L39" s="233"/>
      <c r="M39" s="189"/>
      <c r="N39" s="189"/>
      <c r="O39" s="189"/>
      <c r="P39" s="189"/>
      <c r="Q39" s="189"/>
      <c r="R39" s="189"/>
      <c r="S39" s="190"/>
      <c r="T39" s="190"/>
      <c r="U39" s="191"/>
      <c r="V39" s="190"/>
      <c r="W39" s="190"/>
      <c r="X39" s="191"/>
    </row>
    <row r="40" spans="2:24" s="181" customFormat="1" ht="22.5" customHeight="1" x14ac:dyDescent="0.2">
      <c r="B40" s="234" t="s">
        <v>151</v>
      </c>
      <c r="C40" s="269" t="s">
        <v>144</v>
      </c>
      <c r="D40" s="270"/>
      <c r="E40" s="183"/>
      <c r="F40" s="230"/>
      <c r="G40" s="231"/>
      <c r="H40" s="232"/>
      <c r="I40" s="233"/>
      <c r="J40" s="231"/>
      <c r="K40" s="232"/>
      <c r="L40" s="233"/>
      <c r="M40" s="189"/>
      <c r="N40" s="189"/>
      <c r="O40" s="189"/>
      <c r="P40" s="189"/>
      <c r="Q40" s="189"/>
      <c r="R40" s="189"/>
      <c r="S40" s="190"/>
      <c r="T40" s="190"/>
      <c r="U40" s="191"/>
      <c r="V40" s="190"/>
      <c r="W40" s="190"/>
      <c r="X40" s="191"/>
    </row>
    <row r="41" spans="2:24" s="181" customFormat="1" ht="22.5" customHeight="1" x14ac:dyDescent="0.2">
      <c r="B41" s="229" t="s">
        <v>152</v>
      </c>
      <c r="C41" s="267" t="s">
        <v>140</v>
      </c>
      <c r="D41" s="268"/>
      <c r="E41" s="183"/>
      <c r="F41" s="230"/>
      <c r="G41" s="231"/>
      <c r="H41" s="232"/>
      <c r="I41" s="233"/>
      <c r="J41" s="231"/>
      <c r="K41" s="232"/>
      <c r="L41" s="233"/>
      <c r="M41" s="189"/>
      <c r="N41" s="189"/>
      <c r="O41" s="189"/>
      <c r="P41" s="189"/>
      <c r="Q41" s="189"/>
      <c r="R41" s="189"/>
      <c r="S41" s="190"/>
      <c r="T41" s="190"/>
      <c r="U41" s="191"/>
      <c r="V41" s="190"/>
      <c r="W41" s="190"/>
      <c r="X41" s="191"/>
    </row>
    <row r="42" spans="2:24" s="181" customFormat="1" ht="22.5" customHeight="1" x14ac:dyDescent="0.2">
      <c r="B42" s="229" t="s">
        <v>153</v>
      </c>
      <c r="C42" s="267" t="s">
        <v>141</v>
      </c>
      <c r="D42" s="268"/>
      <c r="E42" s="183"/>
      <c r="F42" s="230"/>
      <c r="G42" s="231"/>
      <c r="H42" s="232"/>
      <c r="I42" s="233"/>
      <c r="J42" s="231"/>
      <c r="K42" s="232"/>
      <c r="L42" s="233"/>
      <c r="M42" s="189"/>
      <c r="N42" s="189"/>
      <c r="O42" s="189"/>
      <c r="P42" s="189"/>
      <c r="Q42" s="189"/>
      <c r="R42" s="189"/>
      <c r="S42" s="190"/>
      <c r="T42" s="190"/>
      <c r="U42" s="191"/>
      <c r="V42" s="190"/>
      <c r="W42" s="190"/>
      <c r="X42" s="191"/>
    </row>
    <row r="43" spans="2:24" s="181" customFormat="1" ht="22.5" customHeight="1" x14ac:dyDescent="0.2">
      <c r="B43" s="234" t="s">
        <v>154</v>
      </c>
      <c r="C43" s="269" t="s">
        <v>145</v>
      </c>
      <c r="D43" s="270"/>
      <c r="E43" s="183"/>
      <c r="F43" s="230"/>
      <c r="G43" s="231"/>
      <c r="H43" s="232"/>
      <c r="I43" s="233"/>
      <c r="J43" s="231"/>
      <c r="K43" s="232"/>
      <c r="L43" s="233"/>
      <c r="M43" s="189"/>
      <c r="N43" s="189"/>
      <c r="O43" s="189"/>
      <c r="P43" s="189"/>
      <c r="Q43" s="189"/>
      <c r="R43" s="189"/>
      <c r="S43" s="190"/>
      <c r="T43" s="190"/>
      <c r="U43" s="191"/>
      <c r="V43" s="190"/>
      <c r="W43" s="190"/>
      <c r="X43" s="191"/>
    </row>
    <row r="44" spans="2:24" s="181" customFormat="1" ht="22.5" customHeight="1" x14ac:dyDescent="0.2">
      <c r="B44" s="229" t="s">
        <v>155</v>
      </c>
      <c r="C44" s="267" t="s">
        <v>140</v>
      </c>
      <c r="D44" s="268"/>
      <c r="E44" s="183"/>
      <c r="F44" s="230"/>
      <c r="G44" s="231"/>
      <c r="H44" s="232"/>
      <c r="I44" s="233"/>
      <c r="J44" s="231"/>
      <c r="K44" s="232"/>
      <c r="L44" s="233"/>
      <c r="M44" s="189"/>
      <c r="N44" s="189"/>
      <c r="O44" s="189"/>
      <c r="P44" s="189"/>
      <c r="Q44" s="189"/>
      <c r="R44" s="189"/>
      <c r="S44" s="190"/>
      <c r="T44" s="190"/>
      <c r="U44" s="191"/>
      <c r="V44" s="190"/>
      <c r="W44" s="190"/>
      <c r="X44" s="191"/>
    </row>
    <row r="45" spans="2:24" s="181" customFormat="1" ht="22.5" customHeight="1" x14ac:dyDescent="0.2">
      <c r="B45" s="229" t="s">
        <v>156</v>
      </c>
      <c r="C45" s="267" t="s">
        <v>141</v>
      </c>
      <c r="D45" s="268"/>
      <c r="E45" s="183"/>
      <c r="F45" s="230"/>
      <c r="G45" s="231"/>
      <c r="H45" s="232"/>
      <c r="I45" s="233"/>
      <c r="J45" s="231"/>
      <c r="K45" s="232"/>
      <c r="L45" s="233"/>
      <c r="M45" s="189"/>
      <c r="N45" s="189"/>
      <c r="O45" s="189"/>
      <c r="P45" s="189"/>
      <c r="Q45" s="189"/>
      <c r="R45" s="189"/>
      <c r="S45" s="190"/>
      <c r="T45" s="190"/>
      <c r="U45" s="191"/>
      <c r="V45" s="190"/>
      <c r="W45" s="190"/>
      <c r="X45" s="191"/>
    </row>
    <row r="46" spans="2:24" s="181" customFormat="1" ht="22.5" customHeight="1" x14ac:dyDescent="0.2">
      <c r="B46" s="234" t="s">
        <v>157</v>
      </c>
      <c r="C46" s="269" t="s">
        <v>146</v>
      </c>
      <c r="D46" s="270"/>
      <c r="E46" s="183"/>
      <c r="F46" s="230"/>
      <c r="G46" s="231"/>
      <c r="H46" s="232"/>
      <c r="I46" s="233"/>
      <c r="J46" s="231"/>
      <c r="K46" s="232"/>
      <c r="L46" s="233"/>
      <c r="M46" s="189"/>
      <c r="N46" s="189"/>
      <c r="O46" s="189"/>
      <c r="P46" s="189"/>
      <c r="Q46" s="189"/>
      <c r="R46" s="189"/>
      <c r="S46" s="190"/>
      <c r="T46" s="190"/>
      <c r="U46" s="191"/>
      <c r="V46" s="190"/>
      <c r="W46" s="190"/>
      <c r="X46" s="191"/>
    </row>
    <row r="47" spans="2:24" s="181" customFormat="1" ht="22.5" customHeight="1" x14ac:dyDescent="0.2">
      <c r="B47" s="229" t="s">
        <v>158</v>
      </c>
      <c r="C47" s="267" t="s">
        <v>140</v>
      </c>
      <c r="D47" s="268"/>
      <c r="E47" s="183"/>
      <c r="F47" s="230"/>
      <c r="G47" s="231"/>
      <c r="H47" s="232"/>
      <c r="I47" s="233"/>
      <c r="J47" s="231"/>
      <c r="K47" s="232"/>
      <c r="L47" s="233"/>
      <c r="M47" s="189"/>
      <c r="N47" s="189"/>
      <c r="O47" s="189"/>
      <c r="P47" s="189"/>
      <c r="Q47" s="189"/>
      <c r="R47" s="189"/>
      <c r="S47" s="190"/>
      <c r="T47" s="190"/>
      <c r="U47" s="191"/>
      <c r="V47" s="190"/>
      <c r="W47" s="190"/>
      <c r="X47" s="191"/>
    </row>
    <row r="48" spans="2:24" s="181" customFormat="1" ht="22.5" customHeight="1" thickBot="1" x14ac:dyDescent="0.25">
      <c r="B48" s="229" t="s">
        <v>159</v>
      </c>
      <c r="C48" s="267" t="s">
        <v>141</v>
      </c>
      <c r="D48" s="268"/>
      <c r="E48" s="183"/>
      <c r="F48" s="235"/>
      <c r="G48" s="236"/>
      <c r="H48" s="237"/>
      <c r="I48" s="238"/>
      <c r="J48" s="236"/>
      <c r="K48" s="237"/>
      <c r="L48" s="238"/>
      <c r="M48" s="189"/>
      <c r="N48" s="189"/>
      <c r="O48" s="189"/>
      <c r="P48" s="189"/>
      <c r="Q48" s="189"/>
      <c r="R48" s="189"/>
      <c r="S48" s="190"/>
      <c r="T48" s="190"/>
      <c r="U48" s="191"/>
      <c r="V48" s="190"/>
      <c r="W48" s="190"/>
      <c r="X48" s="191"/>
    </row>
    <row r="49" spans="2:24" s="181" customFormat="1" ht="22.5" customHeight="1" thickBot="1" x14ac:dyDescent="0.3">
      <c r="B49" s="273" t="s">
        <v>121</v>
      </c>
      <c r="C49" s="274"/>
      <c r="D49" s="274"/>
      <c r="E49" s="274"/>
      <c r="F49" s="274"/>
      <c r="G49" s="274"/>
      <c r="H49" s="275"/>
      <c r="I49" s="239"/>
      <c r="J49" s="240"/>
      <c r="K49" s="240"/>
      <c r="L49" s="241"/>
      <c r="M49" s="189"/>
      <c r="N49" s="189"/>
      <c r="O49" s="189"/>
      <c r="P49" s="189"/>
      <c r="Q49" s="189"/>
      <c r="R49" s="189"/>
      <c r="S49" s="242"/>
      <c r="T49" s="242"/>
      <c r="U49" s="191"/>
      <c r="V49" s="242"/>
      <c r="W49" s="242"/>
      <c r="X49" s="191"/>
    </row>
    <row r="50" spans="2:24" x14ac:dyDescent="0.2">
      <c r="I50" s="114"/>
      <c r="J50" s="114"/>
      <c r="K50" s="115"/>
      <c r="L50" s="115"/>
      <c r="P50" s="115"/>
    </row>
    <row r="51" spans="2:24" ht="15" thickBot="1" x14ac:dyDescent="0.25">
      <c r="C51" s="103"/>
      <c r="D51" s="113"/>
      <c r="E51" s="113"/>
      <c r="F51" s="113"/>
      <c r="G51" s="113"/>
      <c r="H51" s="168" t="s">
        <v>164</v>
      </c>
      <c r="I51" s="144"/>
      <c r="J51" s="148"/>
      <c r="K51" s="148"/>
      <c r="L51" s="146"/>
      <c r="M51" s="145"/>
      <c r="N51" s="145"/>
      <c r="O51" s="144"/>
      <c r="P51" s="148"/>
      <c r="Q51" s="148"/>
    </row>
    <row r="52" spans="2:24" ht="21" thickBot="1" x14ac:dyDescent="0.3">
      <c r="B52" s="327" t="s">
        <v>160</v>
      </c>
      <c r="C52" s="328" t="s">
        <v>79</v>
      </c>
      <c r="D52" s="328"/>
      <c r="E52" s="328"/>
      <c r="F52" s="328" t="s">
        <v>80</v>
      </c>
      <c r="G52" s="271" t="s">
        <v>81</v>
      </c>
      <c r="H52" s="272"/>
      <c r="I52" s="144"/>
      <c r="J52" s="243" t="s">
        <v>87</v>
      </c>
      <c r="K52" s="243"/>
      <c r="L52" s="243"/>
      <c r="M52" s="243"/>
      <c r="N52" s="167" t="s">
        <v>165</v>
      </c>
      <c r="O52" s="144"/>
      <c r="P52" s="148"/>
      <c r="Q52" s="148"/>
      <c r="R52" s="103"/>
    </row>
    <row r="53" spans="2:24" ht="79.5" customHeight="1" thickBot="1" x14ac:dyDescent="0.25">
      <c r="B53" s="116" t="s">
        <v>82</v>
      </c>
      <c r="C53" s="329" t="s">
        <v>83</v>
      </c>
      <c r="D53" s="330"/>
      <c r="E53" s="330"/>
      <c r="F53" s="331"/>
      <c r="G53" s="157" t="s">
        <v>84</v>
      </c>
      <c r="H53" s="158" t="s">
        <v>85</v>
      </c>
      <c r="I53" s="144"/>
      <c r="J53" s="126" t="s">
        <v>118</v>
      </c>
      <c r="K53" s="244" t="s">
        <v>6</v>
      </c>
      <c r="L53" s="245"/>
      <c r="M53" s="127" t="s">
        <v>88</v>
      </c>
      <c r="N53" s="127" t="s">
        <v>122</v>
      </c>
      <c r="O53" s="144"/>
      <c r="P53" s="148"/>
      <c r="Q53" s="148"/>
      <c r="R53" s="103"/>
    </row>
    <row r="54" spans="2:24" ht="32.25" customHeight="1" thickBot="1" x14ac:dyDescent="0.3">
      <c r="B54" s="117"/>
      <c r="C54" s="153"/>
      <c r="D54" s="321" t="s">
        <v>138</v>
      </c>
      <c r="E54" s="322"/>
      <c r="F54" s="323"/>
      <c r="G54" s="161"/>
      <c r="H54" s="162"/>
      <c r="I54" s="144"/>
      <c r="J54" s="129" t="s">
        <v>89</v>
      </c>
      <c r="K54" s="246" t="s">
        <v>90</v>
      </c>
      <c r="L54" s="247"/>
      <c r="M54" s="130"/>
      <c r="N54" s="130"/>
      <c r="O54" s="144"/>
      <c r="P54" s="148"/>
      <c r="Q54" s="148"/>
      <c r="R54" s="103"/>
    </row>
    <row r="55" spans="2:24" ht="30.75" customHeight="1" x14ac:dyDescent="0.25">
      <c r="B55" s="120"/>
      <c r="C55" s="154"/>
      <c r="D55" s="285" t="s">
        <v>124</v>
      </c>
      <c r="E55" s="286"/>
      <c r="F55" s="287"/>
      <c r="G55" s="118"/>
      <c r="H55" s="119"/>
      <c r="I55" s="144"/>
      <c r="J55" s="131" t="s">
        <v>14</v>
      </c>
      <c r="K55" s="248" t="s">
        <v>91</v>
      </c>
      <c r="L55" s="249"/>
      <c r="M55" s="132" t="s">
        <v>92</v>
      </c>
      <c r="N55" s="111"/>
      <c r="O55" s="144"/>
      <c r="P55" s="148"/>
      <c r="Q55" s="148"/>
      <c r="R55" s="103"/>
    </row>
    <row r="56" spans="2:24" ht="15" customHeight="1" x14ac:dyDescent="0.25">
      <c r="B56" s="120"/>
      <c r="C56" s="155"/>
      <c r="D56" s="282" t="s">
        <v>125</v>
      </c>
      <c r="E56" s="283"/>
      <c r="F56" s="284"/>
      <c r="G56" s="118"/>
      <c r="H56" s="119"/>
      <c r="I56" s="144"/>
      <c r="J56" s="131" t="s">
        <v>16</v>
      </c>
      <c r="K56" s="248" t="s">
        <v>93</v>
      </c>
      <c r="L56" s="249"/>
      <c r="M56" s="132" t="s">
        <v>92</v>
      </c>
      <c r="N56" s="111"/>
      <c r="O56" s="144"/>
      <c r="P56" s="148"/>
      <c r="Q56" s="148"/>
      <c r="R56" s="103"/>
    </row>
    <row r="57" spans="2:24" ht="15.75" customHeight="1" x14ac:dyDescent="0.25">
      <c r="B57" s="120"/>
      <c r="C57" s="155"/>
      <c r="D57" s="285" t="s">
        <v>126</v>
      </c>
      <c r="E57" s="286"/>
      <c r="F57" s="287"/>
      <c r="G57" s="121"/>
      <c r="H57" s="119"/>
      <c r="I57" s="144"/>
      <c r="J57" s="131" t="s">
        <v>119</v>
      </c>
      <c r="K57" s="248" t="s">
        <v>94</v>
      </c>
      <c r="L57" s="249"/>
      <c r="M57" s="132" t="s">
        <v>92</v>
      </c>
      <c r="N57" s="111"/>
      <c r="O57" s="144"/>
      <c r="P57" s="148"/>
      <c r="Q57" s="148"/>
      <c r="R57" s="103"/>
    </row>
    <row r="58" spans="2:24" ht="15" customHeight="1" x14ac:dyDescent="0.25">
      <c r="B58" s="120"/>
      <c r="C58" s="155"/>
      <c r="D58" s="282" t="s">
        <v>127</v>
      </c>
      <c r="E58" s="283"/>
      <c r="F58" s="284"/>
      <c r="G58" s="118"/>
      <c r="H58" s="119"/>
      <c r="I58" s="144"/>
      <c r="J58" s="131" t="s">
        <v>120</v>
      </c>
      <c r="K58" s="248" t="s">
        <v>95</v>
      </c>
      <c r="L58" s="249"/>
      <c r="M58" s="132" t="s">
        <v>92</v>
      </c>
      <c r="N58" s="111"/>
      <c r="O58" s="144"/>
      <c r="P58" s="148"/>
      <c r="Q58" s="148"/>
      <c r="R58" s="103"/>
    </row>
    <row r="59" spans="2:24" ht="21.75" customHeight="1" x14ac:dyDescent="0.25">
      <c r="B59" s="120"/>
      <c r="C59" s="155"/>
      <c r="D59" s="324" t="s">
        <v>136</v>
      </c>
      <c r="E59" s="325"/>
      <c r="F59" s="326"/>
      <c r="G59" s="118"/>
      <c r="H59" s="119"/>
      <c r="I59" s="144"/>
      <c r="J59" s="131" t="s">
        <v>96</v>
      </c>
      <c r="K59" s="251" t="s">
        <v>97</v>
      </c>
      <c r="L59" s="252"/>
      <c r="M59" s="132"/>
      <c r="N59" s="170"/>
      <c r="O59" s="144"/>
      <c r="P59" s="148"/>
      <c r="Q59" s="148"/>
      <c r="R59" s="103"/>
    </row>
    <row r="60" spans="2:24" s="149" customFormat="1" ht="38.25" customHeight="1" x14ac:dyDescent="0.25">
      <c r="B60" s="120"/>
      <c r="C60" s="155"/>
      <c r="D60" s="324" t="s">
        <v>135</v>
      </c>
      <c r="E60" s="325"/>
      <c r="F60" s="326"/>
      <c r="G60" s="118"/>
      <c r="H60" s="119"/>
      <c r="I60" s="144"/>
      <c r="J60" s="131" t="s">
        <v>98</v>
      </c>
      <c r="K60" s="251" t="s">
        <v>99</v>
      </c>
      <c r="L60" s="252"/>
      <c r="M60" s="132" t="s">
        <v>100</v>
      </c>
      <c r="N60" s="111"/>
      <c r="O60" s="144"/>
      <c r="P60" s="148"/>
      <c r="Q60" s="148"/>
    </row>
    <row r="61" spans="2:24" ht="70.5" customHeight="1" x14ac:dyDescent="0.25">
      <c r="B61" s="120"/>
      <c r="C61" s="155"/>
      <c r="D61" s="282" t="s">
        <v>128</v>
      </c>
      <c r="E61" s="283"/>
      <c r="F61" s="284"/>
      <c r="G61" s="118"/>
      <c r="H61" s="119"/>
      <c r="I61" s="144"/>
      <c r="J61" s="131" t="s">
        <v>101</v>
      </c>
      <c r="K61" s="251" t="s">
        <v>102</v>
      </c>
      <c r="L61" s="252"/>
      <c r="M61" s="132"/>
      <c r="N61" s="170"/>
      <c r="O61" s="144"/>
      <c r="P61" s="148"/>
      <c r="Q61" s="148"/>
      <c r="R61" s="103"/>
    </row>
    <row r="62" spans="2:24" ht="45" customHeight="1" x14ac:dyDescent="0.25">
      <c r="B62" s="120"/>
      <c r="C62" s="155"/>
      <c r="D62" s="285" t="s">
        <v>129</v>
      </c>
      <c r="E62" s="286"/>
      <c r="F62" s="287"/>
      <c r="G62" s="121"/>
      <c r="H62" s="119"/>
      <c r="I62" s="144"/>
      <c r="J62" s="131" t="s">
        <v>71</v>
      </c>
      <c r="K62" s="251" t="s">
        <v>103</v>
      </c>
      <c r="L62" s="252"/>
      <c r="M62" s="132"/>
      <c r="N62" s="111"/>
      <c r="O62" s="144"/>
      <c r="P62" s="148"/>
      <c r="Q62" s="148"/>
      <c r="R62" s="103"/>
    </row>
    <row r="63" spans="2:24" ht="15" customHeight="1" x14ac:dyDescent="0.25">
      <c r="B63" s="120"/>
      <c r="C63" s="155"/>
      <c r="D63" s="282" t="s">
        <v>130</v>
      </c>
      <c r="E63" s="283"/>
      <c r="F63" s="284"/>
      <c r="G63" s="118"/>
      <c r="H63" s="119"/>
      <c r="I63" s="144"/>
      <c r="J63" s="131" t="s">
        <v>40</v>
      </c>
      <c r="K63" s="251" t="s">
        <v>104</v>
      </c>
      <c r="L63" s="252"/>
      <c r="M63" s="132"/>
      <c r="N63" s="111"/>
      <c r="O63" s="144"/>
      <c r="P63" s="148"/>
      <c r="Q63" s="148"/>
      <c r="R63" s="103"/>
    </row>
    <row r="64" spans="2:24" ht="15" customHeight="1" x14ac:dyDescent="0.25">
      <c r="B64" s="120"/>
      <c r="C64" s="155"/>
      <c r="D64" s="285" t="s">
        <v>131</v>
      </c>
      <c r="E64" s="286"/>
      <c r="F64" s="287"/>
      <c r="G64" s="118"/>
      <c r="H64" s="119"/>
      <c r="I64" s="144"/>
      <c r="J64" s="133" t="s">
        <v>42</v>
      </c>
      <c r="K64" s="334" t="s">
        <v>105</v>
      </c>
      <c r="L64" s="335"/>
      <c r="M64" s="132" t="s">
        <v>100</v>
      </c>
      <c r="N64" s="111"/>
      <c r="O64" s="144"/>
      <c r="P64" s="148"/>
      <c r="Q64" s="148"/>
      <c r="R64" s="103"/>
    </row>
    <row r="65" spans="2:18" ht="38.25" customHeight="1" thickBot="1" x14ac:dyDescent="0.3">
      <c r="B65" s="122"/>
      <c r="C65" s="156"/>
      <c r="D65" s="276" t="s">
        <v>86</v>
      </c>
      <c r="E65" s="277"/>
      <c r="F65" s="278"/>
      <c r="G65" s="163"/>
      <c r="H65" s="164"/>
      <c r="I65" s="144"/>
      <c r="J65" s="133" t="s">
        <v>44</v>
      </c>
      <c r="K65" s="334" t="s">
        <v>106</v>
      </c>
      <c r="L65" s="335"/>
      <c r="M65" s="132" t="s">
        <v>100</v>
      </c>
      <c r="N65" s="111"/>
      <c r="O65" s="144"/>
      <c r="P65" s="148"/>
      <c r="Q65" s="148"/>
      <c r="R65" s="103"/>
    </row>
    <row r="66" spans="2:18" ht="16.5" thickBot="1" x14ac:dyDescent="0.25">
      <c r="B66" s="264" t="s">
        <v>121</v>
      </c>
      <c r="C66" s="265"/>
      <c r="D66" s="265"/>
      <c r="E66" s="265"/>
      <c r="F66" s="266"/>
      <c r="G66" s="159"/>
      <c r="H66" s="160"/>
      <c r="I66" s="144"/>
      <c r="J66" s="132">
        <v>7</v>
      </c>
      <c r="K66" s="251" t="s">
        <v>58</v>
      </c>
      <c r="L66" s="252"/>
      <c r="M66" s="132"/>
      <c r="N66" s="111"/>
      <c r="O66" s="144"/>
      <c r="P66" s="148"/>
      <c r="Q66" s="148"/>
      <c r="R66" s="103"/>
    </row>
    <row r="67" spans="2:18" s="113" customFormat="1" ht="35.25" customHeight="1" thickBot="1" x14ac:dyDescent="0.25">
      <c r="I67" s="144"/>
      <c r="J67" s="133" t="s">
        <v>49</v>
      </c>
      <c r="K67" s="334" t="s">
        <v>107</v>
      </c>
      <c r="L67" s="335"/>
      <c r="M67" s="132"/>
      <c r="N67" s="111"/>
      <c r="O67" s="144"/>
      <c r="P67" s="148"/>
      <c r="Q67" s="148"/>
    </row>
    <row r="68" spans="2:18" ht="21" customHeight="1" thickBot="1" x14ac:dyDescent="0.25">
      <c r="B68" s="327" t="s">
        <v>161</v>
      </c>
      <c r="C68" s="328" t="s">
        <v>79</v>
      </c>
      <c r="D68" s="328"/>
      <c r="E68" s="328"/>
      <c r="F68" s="328" t="s">
        <v>80</v>
      </c>
      <c r="G68" s="288" t="s">
        <v>81</v>
      </c>
      <c r="H68" s="289"/>
      <c r="I68" s="144"/>
      <c r="J68" s="133" t="s">
        <v>51</v>
      </c>
      <c r="K68" s="334" t="s">
        <v>108</v>
      </c>
      <c r="L68" s="335"/>
      <c r="M68" s="132"/>
      <c r="N68" s="111"/>
      <c r="O68" s="144"/>
      <c r="P68" s="148"/>
      <c r="Q68" s="148"/>
      <c r="R68" s="103"/>
    </row>
    <row r="69" spans="2:18" ht="51.75" customHeight="1" thickBot="1" x14ac:dyDescent="0.25">
      <c r="B69" s="116" t="s">
        <v>82</v>
      </c>
      <c r="C69" s="329" t="s">
        <v>83</v>
      </c>
      <c r="D69" s="330"/>
      <c r="E69" s="330"/>
      <c r="F69" s="331"/>
      <c r="G69" s="165" t="s">
        <v>84</v>
      </c>
      <c r="H69" s="166" t="s">
        <v>85</v>
      </c>
      <c r="I69" s="144"/>
      <c r="J69" s="133" t="s">
        <v>109</v>
      </c>
      <c r="K69" s="334" t="s">
        <v>110</v>
      </c>
      <c r="L69" s="335"/>
      <c r="M69" s="132"/>
      <c r="N69" s="111"/>
      <c r="O69" s="144"/>
      <c r="P69" s="148"/>
      <c r="Q69" s="148"/>
      <c r="R69" s="103"/>
    </row>
    <row r="70" spans="2:18" ht="45" customHeight="1" x14ac:dyDescent="0.25">
      <c r="B70" s="117"/>
      <c r="C70" s="150"/>
      <c r="D70" s="321" t="s">
        <v>137</v>
      </c>
      <c r="E70" s="322"/>
      <c r="F70" s="323"/>
      <c r="G70" s="161"/>
      <c r="H70" s="162"/>
      <c r="I70" s="144"/>
      <c r="J70" s="132">
        <v>8</v>
      </c>
      <c r="K70" s="251" t="s">
        <v>111</v>
      </c>
      <c r="L70" s="252"/>
      <c r="M70" s="132"/>
      <c r="N70" s="111"/>
      <c r="O70" s="144"/>
      <c r="P70" s="148"/>
      <c r="Q70" s="148"/>
      <c r="R70" s="103"/>
    </row>
    <row r="71" spans="2:18" ht="15" x14ac:dyDescent="0.25">
      <c r="B71" s="120"/>
      <c r="C71" s="151"/>
      <c r="D71" s="285" t="s">
        <v>124</v>
      </c>
      <c r="E71" s="286"/>
      <c r="F71" s="287"/>
      <c r="G71" s="118"/>
      <c r="H71" s="119"/>
      <c r="I71" s="144"/>
      <c r="J71" s="133" t="s">
        <v>112</v>
      </c>
      <c r="K71" s="334" t="s">
        <v>20</v>
      </c>
      <c r="L71" s="335"/>
      <c r="M71" s="132" t="s">
        <v>113</v>
      </c>
      <c r="N71" s="111"/>
      <c r="O71" s="144"/>
      <c r="P71" s="148"/>
      <c r="Q71" s="148"/>
      <c r="R71" s="103"/>
    </row>
    <row r="72" spans="2:18" ht="15" x14ac:dyDescent="0.25">
      <c r="B72" s="120"/>
      <c r="C72" s="151"/>
      <c r="D72" s="282" t="s">
        <v>125</v>
      </c>
      <c r="E72" s="283"/>
      <c r="F72" s="284"/>
      <c r="G72" s="118"/>
      <c r="H72" s="119"/>
      <c r="I72" s="144"/>
      <c r="J72" s="133" t="s">
        <v>114</v>
      </c>
      <c r="K72" s="334" t="s">
        <v>67</v>
      </c>
      <c r="L72" s="335"/>
      <c r="M72" s="132" t="s">
        <v>113</v>
      </c>
      <c r="N72" s="111"/>
      <c r="O72" s="144"/>
      <c r="P72" s="148"/>
      <c r="Q72" s="148"/>
      <c r="R72" s="103"/>
    </row>
    <row r="73" spans="2:18" ht="16.5" customHeight="1" x14ac:dyDescent="0.25">
      <c r="B73" s="120"/>
      <c r="C73" s="151"/>
      <c r="D73" s="285" t="s">
        <v>126</v>
      </c>
      <c r="E73" s="286"/>
      <c r="F73" s="287"/>
      <c r="G73" s="121"/>
      <c r="H73" s="119"/>
      <c r="I73" s="144"/>
      <c r="J73" s="133" t="s">
        <v>115</v>
      </c>
      <c r="K73" s="334" t="s">
        <v>24</v>
      </c>
      <c r="L73" s="335"/>
      <c r="M73" s="132" t="s">
        <v>113</v>
      </c>
      <c r="N73" s="111"/>
      <c r="O73" s="144"/>
      <c r="P73" s="148"/>
      <c r="Q73" s="148"/>
      <c r="R73" s="103"/>
    </row>
    <row r="74" spans="2:18" ht="15.75" thickBot="1" x14ac:dyDescent="0.3">
      <c r="B74" s="120"/>
      <c r="C74" s="151"/>
      <c r="D74" s="282" t="s">
        <v>127</v>
      </c>
      <c r="E74" s="283"/>
      <c r="F74" s="284"/>
      <c r="G74" s="118"/>
      <c r="H74" s="119"/>
      <c r="I74" s="144"/>
      <c r="J74" s="135" t="s">
        <v>116</v>
      </c>
      <c r="K74" s="336" t="s">
        <v>26</v>
      </c>
      <c r="L74" s="337"/>
      <c r="M74" s="136" t="s">
        <v>113</v>
      </c>
      <c r="N74" s="112"/>
      <c r="O74" s="144"/>
      <c r="P74" s="148"/>
      <c r="Q74" s="148"/>
      <c r="R74" s="103"/>
    </row>
    <row r="75" spans="2:18" ht="15" x14ac:dyDescent="0.25">
      <c r="B75" s="120"/>
      <c r="C75" s="151"/>
      <c r="D75" s="324" t="s">
        <v>136</v>
      </c>
      <c r="E75" s="325"/>
      <c r="F75" s="326"/>
      <c r="G75" s="118"/>
      <c r="H75" s="119"/>
      <c r="I75" s="144"/>
      <c r="J75" s="148"/>
      <c r="K75" s="148"/>
      <c r="L75" s="146"/>
      <c r="M75" s="145"/>
      <c r="N75" s="145"/>
      <c r="O75" s="144"/>
      <c r="P75" s="148"/>
      <c r="Q75" s="148"/>
      <c r="R75" s="103"/>
    </row>
    <row r="76" spans="2:18" s="149" customFormat="1" ht="24" customHeight="1" x14ac:dyDescent="0.2">
      <c r="B76" s="120"/>
      <c r="C76" s="169"/>
      <c r="D76" s="318" t="s">
        <v>135</v>
      </c>
      <c r="E76" s="319"/>
      <c r="F76" s="320"/>
      <c r="G76" s="171"/>
      <c r="H76" s="172"/>
      <c r="I76" s="144"/>
      <c r="J76" s="134"/>
      <c r="K76" s="134"/>
      <c r="L76" s="134"/>
      <c r="M76" s="134"/>
      <c r="N76" s="134"/>
      <c r="O76" s="134"/>
      <c r="P76" s="134"/>
      <c r="Q76" s="134"/>
      <c r="R76" s="134"/>
    </row>
    <row r="77" spans="2:18" ht="15" x14ac:dyDescent="0.25">
      <c r="B77" s="120"/>
      <c r="C77" s="151"/>
      <c r="D77" s="282" t="s">
        <v>128</v>
      </c>
      <c r="E77" s="283"/>
      <c r="F77" s="284"/>
      <c r="G77" s="118"/>
      <c r="H77" s="119"/>
      <c r="I77" s="144"/>
      <c r="J77" s="148"/>
      <c r="K77" s="148"/>
      <c r="L77" s="146"/>
      <c r="M77" s="145"/>
      <c r="N77" s="145"/>
      <c r="O77" s="144"/>
      <c r="P77" s="148"/>
      <c r="Q77" s="148"/>
      <c r="R77" s="103"/>
    </row>
    <row r="78" spans="2:18" ht="15.75" x14ac:dyDescent="0.25">
      <c r="B78" s="120"/>
      <c r="C78" s="151"/>
      <c r="D78" s="285" t="s">
        <v>129</v>
      </c>
      <c r="E78" s="286"/>
      <c r="F78" s="287"/>
      <c r="G78" s="121"/>
      <c r="H78" s="119"/>
      <c r="I78" s="144"/>
      <c r="J78" s="148"/>
      <c r="K78" s="148"/>
      <c r="L78" s="146"/>
      <c r="M78" s="145"/>
      <c r="N78" s="145"/>
      <c r="O78" s="144"/>
      <c r="P78" s="148"/>
      <c r="Q78" s="148"/>
      <c r="R78" s="103"/>
    </row>
    <row r="79" spans="2:18" ht="15" x14ac:dyDescent="0.25">
      <c r="B79" s="120"/>
      <c r="C79" s="151"/>
      <c r="D79" s="282" t="s">
        <v>130</v>
      </c>
      <c r="E79" s="283"/>
      <c r="F79" s="284"/>
      <c r="G79" s="118"/>
      <c r="H79" s="119"/>
      <c r="I79" s="144"/>
      <c r="J79" s="148"/>
      <c r="K79" s="148"/>
      <c r="L79" s="146"/>
      <c r="M79" s="145"/>
      <c r="N79" s="145"/>
      <c r="O79" s="144"/>
      <c r="P79" s="148"/>
      <c r="Q79" s="148"/>
      <c r="R79" s="103"/>
    </row>
    <row r="80" spans="2:18" ht="15" x14ac:dyDescent="0.25">
      <c r="B80" s="120"/>
      <c r="C80" s="151"/>
      <c r="D80" s="285" t="s">
        <v>131</v>
      </c>
      <c r="E80" s="286"/>
      <c r="F80" s="287"/>
      <c r="G80" s="118"/>
      <c r="H80" s="119"/>
      <c r="I80" s="144"/>
      <c r="J80" s="148"/>
      <c r="K80" s="148"/>
      <c r="L80" s="146"/>
      <c r="M80" s="145"/>
      <c r="N80" s="145"/>
      <c r="O80" s="144"/>
      <c r="P80" s="148"/>
      <c r="Q80" s="148"/>
      <c r="R80" s="103"/>
    </row>
    <row r="81" spans="2:18" ht="15.75" thickBot="1" x14ac:dyDescent="0.3">
      <c r="B81" s="122"/>
      <c r="C81" s="152"/>
      <c r="D81" s="276" t="s">
        <v>86</v>
      </c>
      <c r="E81" s="277"/>
      <c r="F81" s="278"/>
      <c r="G81" s="163"/>
      <c r="H81" s="164"/>
      <c r="I81" s="144"/>
      <c r="J81" s="148"/>
      <c r="K81" s="148"/>
      <c r="L81" s="146"/>
      <c r="M81" s="145"/>
      <c r="N81" s="145"/>
      <c r="O81" s="144"/>
      <c r="P81" s="148"/>
      <c r="Q81" s="148"/>
      <c r="R81" s="103"/>
    </row>
    <row r="82" spans="2:18" ht="19.5" thickBot="1" x14ac:dyDescent="0.25">
      <c r="B82" s="279" t="s">
        <v>121</v>
      </c>
      <c r="C82" s="280"/>
      <c r="D82" s="280"/>
      <c r="E82" s="280"/>
      <c r="F82" s="281"/>
      <c r="G82" s="159"/>
      <c r="H82" s="160"/>
      <c r="I82" s="144"/>
      <c r="J82" s="148"/>
      <c r="K82" s="148"/>
      <c r="L82" s="146"/>
      <c r="M82" s="145"/>
      <c r="N82" s="145"/>
      <c r="O82" s="144"/>
      <c r="P82" s="148"/>
      <c r="Q82" s="148"/>
      <c r="R82" s="103"/>
    </row>
    <row r="83" spans="2:18" x14ac:dyDescent="0.2">
      <c r="B83" s="123"/>
      <c r="C83" s="124"/>
      <c r="D83" s="124"/>
      <c r="E83" s="123"/>
      <c r="F83" s="123"/>
      <c r="G83" s="125"/>
      <c r="H83" s="125"/>
    </row>
    <row r="84" spans="2:18" ht="409.5" customHeight="1" x14ac:dyDescent="0.2">
      <c r="B84" s="332" t="s">
        <v>168</v>
      </c>
      <c r="C84" s="332"/>
      <c r="D84" s="332"/>
      <c r="E84" s="332"/>
      <c r="F84" s="332"/>
      <c r="G84" s="332"/>
      <c r="H84" s="332"/>
      <c r="I84" s="332"/>
      <c r="J84" s="332"/>
      <c r="K84" s="332"/>
      <c r="L84" s="332"/>
      <c r="M84" s="332"/>
      <c r="N84" s="332"/>
    </row>
    <row r="85" spans="2:18" ht="60.75" customHeight="1" x14ac:dyDescent="0.2">
      <c r="B85" s="333"/>
      <c r="C85" s="333"/>
      <c r="D85" s="333"/>
      <c r="E85" s="333"/>
      <c r="F85" s="333"/>
      <c r="G85" s="333"/>
      <c r="H85" s="333"/>
      <c r="I85" s="333"/>
      <c r="J85" s="333"/>
      <c r="K85" s="333"/>
      <c r="L85" s="333"/>
      <c r="M85" s="333"/>
      <c r="N85" s="333"/>
    </row>
    <row r="86" spans="2:18" x14ac:dyDescent="0.2">
      <c r="B86" s="123"/>
      <c r="C86" s="124"/>
      <c r="D86" s="124"/>
      <c r="E86" s="123"/>
      <c r="F86" s="123"/>
      <c r="G86" s="125"/>
      <c r="H86" s="125"/>
    </row>
    <row r="87" spans="2:18" s="113" customFormat="1" ht="17.25" customHeight="1" x14ac:dyDescent="0.2">
      <c r="B87" s="263" t="s">
        <v>123</v>
      </c>
      <c r="C87" s="263"/>
      <c r="D87" s="263"/>
      <c r="E87" s="263"/>
      <c r="F87" s="263"/>
      <c r="G87" s="263"/>
      <c r="H87" s="263"/>
      <c r="L87" s="137"/>
      <c r="M87" s="138"/>
    </row>
    <row r="88" spans="2:18" s="113" customFormat="1" ht="12.75" x14ac:dyDescent="0.2"/>
    <row r="89" spans="2:18" x14ac:dyDescent="0.2">
      <c r="B89" s="139"/>
      <c r="C89" s="128"/>
      <c r="D89" s="128"/>
      <c r="E89" s="140"/>
      <c r="F89" s="140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</row>
    <row r="90" spans="2:18" s="176" customFormat="1" ht="33.75" customHeight="1" x14ac:dyDescent="0.2">
      <c r="C90" s="176" t="s">
        <v>166</v>
      </c>
      <c r="G90" s="177"/>
      <c r="H90" s="177"/>
      <c r="I90" s="177"/>
      <c r="J90" s="177"/>
      <c r="K90" s="177"/>
      <c r="L90" s="177"/>
      <c r="M90" s="177"/>
      <c r="N90" s="177"/>
      <c r="O90" s="177"/>
      <c r="P90" s="177"/>
      <c r="Q90" s="177"/>
      <c r="R90" s="177"/>
    </row>
    <row r="91" spans="2:18" s="173" customFormat="1" ht="25.5" x14ac:dyDescent="0.35">
      <c r="C91" s="174" t="s">
        <v>167</v>
      </c>
      <c r="D91" s="174"/>
      <c r="G91" s="175"/>
      <c r="H91" s="175"/>
      <c r="I91" s="175"/>
      <c r="J91" s="175"/>
      <c r="K91" s="175"/>
      <c r="L91" s="175"/>
      <c r="M91" s="175"/>
      <c r="N91" s="175"/>
      <c r="O91" s="175"/>
      <c r="P91" s="175"/>
      <c r="Q91" s="175"/>
      <c r="R91" s="175"/>
    </row>
    <row r="92" spans="2:18" s="173" customFormat="1" ht="25.5" x14ac:dyDescent="0.35">
      <c r="C92" s="174"/>
      <c r="D92" s="174"/>
      <c r="G92" s="175"/>
      <c r="H92" s="175"/>
      <c r="I92" s="175"/>
      <c r="J92" s="175"/>
      <c r="K92" s="175"/>
      <c r="L92" s="175"/>
      <c r="M92" s="175"/>
      <c r="N92" s="175"/>
      <c r="O92" s="175"/>
      <c r="P92" s="175"/>
      <c r="Q92" s="175"/>
      <c r="R92" s="175"/>
    </row>
    <row r="95" spans="2:18" ht="14.25" customHeight="1" x14ac:dyDescent="0.2">
      <c r="K95" s="134"/>
    </row>
    <row r="100" spans="12:12" x14ac:dyDescent="0.2">
      <c r="L100" s="134"/>
    </row>
  </sheetData>
  <mergeCells count="108">
    <mergeCell ref="K70:L70"/>
    <mergeCell ref="K71:L71"/>
    <mergeCell ref="K68:L68"/>
    <mergeCell ref="K63:L63"/>
    <mergeCell ref="D63:F63"/>
    <mergeCell ref="B68:F68"/>
    <mergeCell ref="C69:F69"/>
    <mergeCell ref="D62:F62"/>
    <mergeCell ref="D60:F60"/>
    <mergeCell ref="D61:F61"/>
    <mergeCell ref="K59:L59"/>
    <mergeCell ref="K60:L60"/>
    <mergeCell ref="K61:L61"/>
    <mergeCell ref="K64:L64"/>
    <mergeCell ref="K65:L65"/>
    <mergeCell ref="K66:L66"/>
    <mergeCell ref="K67:L67"/>
    <mergeCell ref="K69:L69"/>
    <mergeCell ref="C33:D33"/>
    <mergeCell ref="C34:D34"/>
    <mergeCell ref="C35:D35"/>
    <mergeCell ref="C36:D36"/>
    <mergeCell ref="C37:D37"/>
    <mergeCell ref="C38:D38"/>
    <mergeCell ref="C39:D39"/>
    <mergeCell ref="C40:D40"/>
    <mergeCell ref="D76:F76"/>
    <mergeCell ref="D70:F70"/>
    <mergeCell ref="D71:F71"/>
    <mergeCell ref="D72:F72"/>
    <mergeCell ref="D73:F73"/>
    <mergeCell ref="D74:F74"/>
    <mergeCell ref="D75:F75"/>
    <mergeCell ref="B52:F52"/>
    <mergeCell ref="C53:F53"/>
    <mergeCell ref="D54:F54"/>
    <mergeCell ref="D55:F55"/>
    <mergeCell ref="D56:F56"/>
    <mergeCell ref="D57:F57"/>
    <mergeCell ref="D58:F58"/>
    <mergeCell ref="D64:F64"/>
    <mergeCell ref="D59:F59"/>
    <mergeCell ref="C23:D23"/>
    <mergeCell ref="C24:D24"/>
    <mergeCell ref="C25:D25"/>
    <mergeCell ref="C29:D29"/>
    <mergeCell ref="C30:D30"/>
    <mergeCell ref="C28:D28"/>
    <mergeCell ref="C21:D21"/>
    <mergeCell ref="C32:D32"/>
    <mergeCell ref="B2:R2"/>
    <mergeCell ref="B4:R4"/>
    <mergeCell ref="B7:B9"/>
    <mergeCell ref="C7:D9"/>
    <mergeCell ref="E7:E9"/>
    <mergeCell ref="G8:I8"/>
    <mergeCell ref="J8:L8"/>
    <mergeCell ref="F7:L7"/>
    <mergeCell ref="F8:F9"/>
    <mergeCell ref="K6:L6"/>
    <mergeCell ref="B87:H87"/>
    <mergeCell ref="B66:F66"/>
    <mergeCell ref="C41:D41"/>
    <mergeCell ref="C42:D42"/>
    <mergeCell ref="C43:D43"/>
    <mergeCell ref="C44:D44"/>
    <mergeCell ref="C45:D45"/>
    <mergeCell ref="C46:D46"/>
    <mergeCell ref="C47:D47"/>
    <mergeCell ref="C48:D48"/>
    <mergeCell ref="G52:H52"/>
    <mergeCell ref="B49:H49"/>
    <mergeCell ref="D65:F65"/>
    <mergeCell ref="B82:F82"/>
    <mergeCell ref="D77:F77"/>
    <mergeCell ref="D81:F81"/>
    <mergeCell ref="D78:F78"/>
    <mergeCell ref="D79:F79"/>
    <mergeCell ref="D80:F80"/>
    <mergeCell ref="G68:H68"/>
    <mergeCell ref="B84:N85"/>
    <mergeCell ref="K72:L72"/>
    <mergeCell ref="K73:L73"/>
    <mergeCell ref="K74:L74"/>
    <mergeCell ref="J52:M52"/>
    <mergeCell ref="K53:L53"/>
    <mergeCell ref="K54:L54"/>
    <mergeCell ref="K55:L55"/>
    <mergeCell ref="K56:L56"/>
    <mergeCell ref="K57:L57"/>
    <mergeCell ref="K58:L58"/>
    <mergeCell ref="A3:R3"/>
    <mergeCell ref="K62:L62"/>
    <mergeCell ref="C31:D31"/>
    <mergeCell ref="C20:D20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6:D26"/>
    <mergeCell ref="C27:D27"/>
    <mergeCell ref="C22:D22"/>
  </mergeCells>
  <pageMargins left="0.98425196850393704" right="0.59055118110236227" top="0.78740157480314965" bottom="0.78740157480314965" header="0" footer="0"/>
  <pageSetup paperSize="8" scale="39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86"/>
  <sheetViews>
    <sheetView view="pageBreakPreview" topLeftCell="A61" zoomScale="70" zoomScaleNormal="75" zoomScaleSheetLayoutView="70" workbookViewId="0">
      <selection activeCell="J81" sqref="J81:J82"/>
    </sheetView>
  </sheetViews>
  <sheetFormatPr defaultColWidth="9.140625" defaultRowHeight="15" x14ac:dyDescent="0.25"/>
  <cols>
    <col min="1" max="1" width="4.5703125" style="1" customWidth="1"/>
    <col min="2" max="2" width="10.5703125" style="1" customWidth="1"/>
    <col min="3" max="4" width="41.28515625" style="1" customWidth="1"/>
    <col min="5" max="5" width="20.5703125" style="1" customWidth="1"/>
    <col min="6" max="6" width="17.140625" style="1" customWidth="1"/>
    <col min="7" max="10" width="9.5703125" style="1" customWidth="1"/>
    <col min="11" max="11" width="14.28515625" style="1" customWidth="1"/>
    <col min="12" max="15" width="9.5703125" style="1" customWidth="1"/>
    <col min="16" max="16" width="14.7109375" style="1" customWidth="1"/>
    <col min="17" max="24" width="9.5703125" style="1" customWidth="1"/>
    <col min="25" max="16384" width="9.140625" style="1"/>
  </cols>
  <sheetData>
    <row r="1" spans="2:24" ht="47.25" customHeight="1" thickBot="1" x14ac:dyDescent="0.3">
      <c r="B1" s="338" t="s">
        <v>76</v>
      </c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</row>
    <row r="2" spans="2:24" ht="15.75" thickBot="1" x14ac:dyDescent="0.3">
      <c r="G2" s="339" t="s">
        <v>0</v>
      </c>
      <c r="H2" s="340"/>
      <c r="I2" s="340"/>
      <c r="J2" s="340"/>
      <c r="K2" s="340"/>
      <c r="L2" s="341"/>
      <c r="M2" s="339" t="s">
        <v>1</v>
      </c>
      <c r="N2" s="340"/>
      <c r="O2" s="340"/>
      <c r="P2" s="340"/>
      <c r="Q2" s="340"/>
      <c r="R2" s="341"/>
      <c r="S2" s="339" t="s">
        <v>2</v>
      </c>
      <c r="T2" s="340"/>
      <c r="U2" s="340"/>
      <c r="V2" s="340"/>
      <c r="W2" s="340"/>
      <c r="X2" s="341"/>
    </row>
    <row r="3" spans="2:24" ht="15.75" thickBot="1" x14ac:dyDescent="0.3">
      <c r="G3" s="342" t="s">
        <v>3</v>
      </c>
      <c r="H3" s="343"/>
      <c r="I3" s="344"/>
      <c r="J3" s="342" t="s">
        <v>4</v>
      </c>
      <c r="K3" s="343"/>
      <c r="L3" s="344"/>
      <c r="M3" s="342" t="s">
        <v>3</v>
      </c>
      <c r="N3" s="343"/>
      <c r="O3" s="344"/>
      <c r="P3" s="342" t="s">
        <v>4</v>
      </c>
      <c r="Q3" s="343"/>
      <c r="R3" s="344"/>
      <c r="S3" s="342" t="s">
        <v>3</v>
      </c>
      <c r="T3" s="343"/>
      <c r="U3" s="344"/>
      <c r="V3" s="342" t="s">
        <v>4</v>
      </c>
      <c r="W3" s="343"/>
      <c r="X3" s="344"/>
    </row>
    <row r="4" spans="2:24" s="8" customFormat="1" ht="80.25" customHeight="1" thickBot="1" x14ac:dyDescent="0.35">
      <c r="B4" s="2" t="s">
        <v>5</v>
      </c>
      <c r="C4" s="346" t="s">
        <v>6</v>
      </c>
      <c r="D4" s="347"/>
      <c r="E4" s="3" t="s">
        <v>7</v>
      </c>
      <c r="F4" s="4" t="s">
        <v>8</v>
      </c>
      <c r="G4" s="5" t="s">
        <v>9</v>
      </c>
      <c r="H4" s="6" t="s">
        <v>10</v>
      </c>
      <c r="I4" s="7" t="s">
        <v>11</v>
      </c>
      <c r="J4" s="5" t="s">
        <v>9</v>
      </c>
      <c r="K4" s="6" t="s">
        <v>12</v>
      </c>
      <c r="L4" s="7" t="s">
        <v>11</v>
      </c>
      <c r="M4" s="5" t="s">
        <v>9</v>
      </c>
      <c r="N4" s="6" t="s">
        <v>10</v>
      </c>
      <c r="O4" s="7" t="s">
        <v>11</v>
      </c>
      <c r="P4" s="5" t="s">
        <v>9</v>
      </c>
      <c r="Q4" s="6" t="s">
        <v>12</v>
      </c>
      <c r="R4" s="7" t="s">
        <v>11</v>
      </c>
      <c r="S4" s="5" t="s">
        <v>9</v>
      </c>
      <c r="T4" s="6" t="s">
        <v>10</v>
      </c>
      <c r="U4" s="7" t="s">
        <v>11</v>
      </c>
      <c r="V4" s="5" t="s">
        <v>9</v>
      </c>
      <c r="W4" s="6" t="s">
        <v>12</v>
      </c>
      <c r="X4" s="7" t="s">
        <v>11</v>
      </c>
    </row>
    <row r="5" spans="2:24" s="15" customFormat="1" ht="24" customHeight="1" x14ac:dyDescent="0.2">
      <c r="B5" s="9">
        <v>1</v>
      </c>
      <c r="C5" s="348" t="s">
        <v>13</v>
      </c>
      <c r="D5" s="349"/>
      <c r="E5" s="10">
        <v>1</v>
      </c>
      <c r="F5" s="11"/>
      <c r="G5" s="12">
        <f>G6</f>
        <v>0</v>
      </c>
      <c r="H5" s="13">
        <f>H7*5</f>
        <v>0</v>
      </c>
      <c r="I5" s="14">
        <f>SUM(I6:I7)</f>
        <v>0</v>
      </c>
      <c r="J5" s="12">
        <f>J6</f>
        <v>0</v>
      </c>
      <c r="K5" s="13">
        <f>K7*3</f>
        <v>0</v>
      </c>
      <c r="L5" s="14">
        <f>SUM(L6:L7)</f>
        <v>0</v>
      </c>
      <c r="M5" s="12">
        <f>M6</f>
        <v>0</v>
      </c>
      <c r="N5" s="13">
        <f>N7*5</f>
        <v>0</v>
      </c>
      <c r="O5" s="14">
        <f>SUM(O6:O7)</f>
        <v>0</v>
      </c>
      <c r="P5" s="12">
        <f>P6</f>
        <v>0</v>
      </c>
      <c r="Q5" s="13">
        <f>Q7*3</f>
        <v>0</v>
      </c>
      <c r="R5" s="14">
        <f>SUM(R6:R7)</f>
        <v>0</v>
      </c>
      <c r="S5" s="12">
        <f>S6</f>
        <v>0</v>
      </c>
      <c r="T5" s="13">
        <f>T7*5</f>
        <v>0</v>
      </c>
      <c r="U5" s="14">
        <f>SUM(U6:U7)</f>
        <v>0</v>
      </c>
      <c r="V5" s="12">
        <f>V6</f>
        <v>0</v>
      </c>
      <c r="W5" s="13">
        <f>W7*3</f>
        <v>0</v>
      </c>
      <c r="X5" s="14">
        <f>SUM(X6:X7)</f>
        <v>0</v>
      </c>
    </row>
    <row r="6" spans="2:24" s="15" customFormat="1" ht="24" customHeight="1" x14ac:dyDescent="0.2">
      <c r="B6" s="16" t="s">
        <v>14</v>
      </c>
      <c r="C6" s="350" t="s">
        <v>15</v>
      </c>
      <c r="D6" s="351"/>
      <c r="E6" s="17">
        <v>1</v>
      </c>
      <c r="F6" s="18"/>
      <c r="G6" s="19">
        <v>0</v>
      </c>
      <c r="H6" s="20"/>
      <c r="I6" s="21">
        <f>SUM(G6:H6)</f>
        <v>0</v>
      </c>
      <c r="J6" s="19">
        <v>0</v>
      </c>
      <c r="K6" s="20"/>
      <c r="L6" s="21">
        <f>SUM(J6:K6)</f>
        <v>0</v>
      </c>
      <c r="M6" s="19">
        <v>0</v>
      </c>
      <c r="N6" s="20"/>
      <c r="O6" s="21">
        <f>SUM(M6:N6)</f>
        <v>0</v>
      </c>
      <c r="P6" s="19">
        <v>0</v>
      </c>
      <c r="Q6" s="20"/>
      <c r="R6" s="21">
        <f>SUM(P6:Q6)</f>
        <v>0</v>
      </c>
      <c r="S6" s="19">
        <v>0</v>
      </c>
      <c r="T6" s="20"/>
      <c r="U6" s="21">
        <f>SUM(S6:T6)</f>
        <v>0</v>
      </c>
      <c r="V6" s="19">
        <v>0</v>
      </c>
      <c r="W6" s="20"/>
      <c r="X6" s="21">
        <f>SUM(V6:W6)</f>
        <v>0</v>
      </c>
    </row>
    <row r="7" spans="2:24" s="15" customFormat="1" ht="24" customHeight="1" thickBot="1" x14ac:dyDescent="0.25">
      <c r="B7" s="22" t="s">
        <v>16</v>
      </c>
      <c r="C7" s="352" t="s">
        <v>17</v>
      </c>
      <c r="D7" s="353"/>
      <c r="E7" s="23">
        <v>1</v>
      </c>
      <c r="F7" s="24"/>
      <c r="G7" s="25"/>
      <c r="H7" s="26">
        <v>0</v>
      </c>
      <c r="I7" s="27">
        <f>SUM(G7:H7)</f>
        <v>0</v>
      </c>
      <c r="J7" s="25"/>
      <c r="K7" s="26">
        <v>0</v>
      </c>
      <c r="L7" s="27">
        <f>SUM(J7:K7)</f>
        <v>0</v>
      </c>
      <c r="M7" s="25"/>
      <c r="N7" s="26">
        <v>0</v>
      </c>
      <c r="O7" s="27">
        <f>SUM(M7:N7)</f>
        <v>0</v>
      </c>
      <c r="P7" s="25"/>
      <c r="Q7" s="26">
        <v>0</v>
      </c>
      <c r="R7" s="27">
        <f>SUM(P7:Q7)</f>
        <v>0</v>
      </c>
      <c r="S7" s="25"/>
      <c r="T7" s="26">
        <v>0</v>
      </c>
      <c r="U7" s="27">
        <f>SUM(S7:T7)</f>
        <v>0</v>
      </c>
      <c r="V7" s="25"/>
      <c r="W7" s="26">
        <v>0</v>
      </c>
      <c r="X7" s="27">
        <f>SUM(V7:W7)</f>
        <v>0</v>
      </c>
    </row>
    <row r="8" spans="2:24" s="15" customFormat="1" ht="24" customHeight="1" x14ac:dyDescent="0.2">
      <c r="B8" s="28">
        <v>2</v>
      </c>
      <c r="C8" s="354" t="s">
        <v>18</v>
      </c>
      <c r="D8" s="354"/>
      <c r="E8" s="10">
        <v>1</v>
      </c>
      <c r="F8" s="11"/>
      <c r="G8" s="12">
        <f>SUM(G9:G12)</f>
        <v>0</v>
      </c>
      <c r="H8" s="29"/>
      <c r="I8" s="14">
        <f>SUM(I9:I12)</f>
        <v>0</v>
      </c>
      <c r="J8" s="12">
        <f>SUM(J9:J12)</f>
        <v>0</v>
      </c>
      <c r="K8" s="29"/>
      <c r="L8" s="14">
        <f>SUM(L9:L12)</f>
        <v>0</v>
      </c>
      <c r="M8" s="12">
        <f>SUM(M9:M12)</f>
        <v>0</v>
      </c>
      <c r="N8" s="29"/>
      <c r="O8" s="14">
        <f>SUM(O9:O12)</f>
        <v>0</v>
      </c>
      <c r="P8" s="12">
        <f>SUM(P9:P12)</f>
        <v>0</v>
      </c>
      <c r="Q8" s="29"/>
      <c r="R8" s="14">
        <f>SUM(R9:R12)</f>
        <v>0</v>
      </c>
      <c r="S8" s="12">
        <f>SUM(S9:S12)</f>
        <v>0</v>
      </c>
      <c r="T8" s="29"/>
      <c r="U8" s="14">
        <f>SUM(U9:U12)</f>
        <v>0</v>
      </c>
      <c r="V8" s="12">
        <f>SUM(V9:V12)</f>
        <v>0</v>
      </c>
      <c r="W8" s="29"/>
      <c r="X8" s="14">
        <f>SUM(X9:X12)</f>
        <v>0</v>
      </c>
    </row>
    <row r="9" spans="2:24" s="15" customFormat="1" ht="19.5" customHeight="1" x14ac:dyDescent="0.2">
      <c r="B9" s="16" t="s">
        <v>19</v>
      </c>
      <c r="C9" s="355" t="s">
        <v>20</v>
      </c>
      <c r="D9" s="355"/>
      <c r="E9" s="17">
        <v>1</v>
      </c>
      <c r="F9" s="18"/>
      <c r="G9" s="19"/>
      <c r="H9" s="20"/>
      <c r="I9" s="21">
        <f>SUM(G9:H9)</f>
        <v>0</v>
      </c>
      <c r="J9" s="19"/>
      <c r="K9" s="20"/>
      <c r="L9" s="21">
        <f>SUM(J9:K9)</f>
        <v>0</v>
      </c>
      <c r="M9" s="19"/>
      <c r="N9" s="20"/>
      <c r="O9" s="21">
        <f>SUM(M9:N9)</f>
        <v>0</v>
      </c>
      <c r="P9" s="19"/>
      <c r="Q9" s="20"/>
      <c r="R9" s="21">
        <f>SUM(P9:Q9)</f>
        <v>0</v>
      </c>
      <c r="S9" s="19"/>
      <c r="T9" s="20"/>
      <c r="U9" s="21">
        <f>SUM(S9:T9)</f>
        <v>0</v>
      </c>
      <c r="V9" s="19"/>
      <c r="W9" s="20"/>
      <c r="X9" s="21">
        <f>SUM(V9:W9)</f>
        <v>0</v>
      </c>
    </row>
    <row r="10" spans="2:24" s="15" customFormat="1" ht="19.5" customHeight="1" x14ac:dyDescent="0.2">
      <c r="B10" s="16" t="s">
        <v>21</v>
      </c>
      <c r="C10" s="355" t="s">
        <v>22</v>
      </c>
      <c r="D10" s="355"/>
      <c r="E10" s="17">
        <v>1</v>
      </c>
      <c r="F10" s="18"/>
      <c r="G10" s="19"/>
      <c r="H10" s="20"/>
      <c r="I10" s="21"/>
      <c r="J10" s="19"/>
      <c r="K10" s="20"/>
      <c r="L10" s="21"/>
      <c r="M10" s="19"/>
      <c r="N10" s="20"/>
      <c r="O10" s="21"/>
      <c r="P10" s="19"/>
      <c r="Q10" s="20"/>
      <c r="R10" s="21"/>
      <c r="S10" s="19"/>
      <c r="T10" s="20"/>
      <c r="U10" s="21"/>
      <c r="V10" s="19"/>
      <c r="W10" s="20"/>
      <c r="X10" s="21"/>
    </row>
    <row r="11" spans="2:24" s="15" customFormat="1" ht="19.5" customHeight="1" x14ac:dyDescent="0.2">
      <c r="B11" s="16" t="s">
        <v>23</v>
      </c>
      <c r="C11" s="355" t="s">
        <v>24</v>
      </c>
      <c r="D11" s="355"/>
      <c r="E11" s="17">
        <v>1</v>
      </c>
      <c r="F11" s="18"/>
      <c r="G11" s="19"/>
      <c r="H11" s="20"/>
      <c r="I11" s="21">
        <f t="shared" ref="I11:I12" si="0">SUM(G11:H11)</f>
        <v>0</v>
      </c>
      <c r="J11" s="19"/>
      <c r="K11" s="20"/>
      <c r="L11" s="21">
        <f t="shared" ref="L11:L12" si="1">SUM(J11:K11)</f>
        <v>0</v>
      </c>
      <c r="M11" s="19"/>
      <c r="N11" s="20"/>
      <c r="O11" s="21">
        <f t="shared" ref="O11:O12" si="2">SUM(M11:N11)</f>
        <v>0</v>
      </c>
      <c r="P11" s="19"/>
      <c r="Q11" s="20"/>
      <c r="R11" s="21">
        <f t="shared" ref="R11:R12" si="3">SUM(P11:Q11)</f>
        <v>0</v>
      </c>
      <c r="S11" s="19"/>
      <c r="T11" s="20"/>
      <c r="U11" s="21">
        <f t="shared" ref="U11:U12" si="4">SUM(S11:T11)</f>
        <v>0</v>
      </c>
      <c r="V11" s="19"/>
      <c r="W11" s="20"/>
      <c r="X11" s="21">
        <f t="shared" ref="X11:X12" si="5">SUM(V11:W11)</f>
        <v>0</v>
      </c>
    </row>
    <row r="12" spans="2:24" s="15" customFormat="1" ht="19.5" customHeight="1" thickBot="1" x14ac:dyDescent="0.25">
      <c r="B12" s="22" t="s">
        <v>25</v>
      </c>
      <c r="C12" s="345" t="s">
        <v>26</v>
      </c>
      <c r="D12" s="345"/>
      <c r="E12" s="23">
        <v>1</v>
      </c>
      <c r="F12" s="24"/>
      <c r="G12" s="30"/>
      <c r="H12" s="31"/>
      <c r="I12" s="27">
        <f t="shared" si="0"/>
        <v>0</v>
      </c>
      <c r="J12" s="30"/>
      <c r="K12" s="31"/>
      <c r="L12" s="27">
        <f t="shared" si="1"/>
        <v>0</v>
      </c>
      <c r="M12" s="30"/>
      <c r="N12" s="31"/>
      <c r="O12" s="27">
        <f t="shared" si="2"/>
        <v>0</v>
      </c>
      <c r="P12" s="30"/>
      <c r="Q12" s="31"/>
      <c r="R12" s="27">
        <f t="shared" si="3"/>
        <v>0</v>
      </c>
      <c r="S12" s="30"/>
      <c r="T12" s="31"/>
      <c r="U12" s="27">
        <f t="shared" si="4"/>
        <v>0</v>
      </c>
      <c r="V12" s="30"/>
      <c r="W12" s="31"/>
      <c r="X12" s="27">
        <f t="shared" si="5"/>
        <v>0</v>
      </c>
    </row>
    <row r="13" spans="2:24" s="15" customFormat="1" ht="30.75" customHeight="1" x14ac:dyDescent="0.2">
      <c r="B13" s="9">
        <v>3</v>
      </c>
      <c r="C13" s="354" t="s">
        <v>27</v>
      </c>
      <c r="D13" s="354"/>
      <c r="E13" s="10">
        <v>40</v>
      </c>
      <c r="F13" s="11"/>
      <c r="G13" s="32">
        <f>G15</f>
        <v>0</v>
      </c>
      <c r="H13" s="29"/>
      <c r="I13" s="14">
        <f>G13</f>
        <v>0</v>
      </c>
      <c r="J13" s="32">
        <f>J15</f>
        <v>0</v>
      </c>
      <c r="K13" s="29"/>
      <c r="L13" s="14">
        <f>J13</f>
        <v>0</v>
      </c>
      <c r="M13" s="32">
        <f>M15</f>
        <v>0</v>
      </c>
      <c r="N13" s="29"/>
      <c r="O13" s="14">
        <f>M13</f>
        <v>0</v>
      </c>
      <c r="P13" s="32">
        <f>P15</f>
        <v>0</v>
      </c>
      <c r="Q13" s="29"/>
      <c r="R13" s="14">
        <f>P13</f>
        <v>0</v>
      </c>
      <c r="S13" s="32">
        <f>S15</f>
        <v>0</v>
      </c>
      <c r="T13" s="29"/>
      <c r="U13" s="14">
        <f>S13</f>
        <v>0</v>
      </c>
      <c r="V13" s="32">
        <f>V15</f>
        <v>0</v>
      </c>
      <c r="W13" s="29"/>
      <c r="X13" s="14">
        <f>V13</f>
        <v>0</v>
      </c>
    </row>
    <row r="14" spans="2:24" s="15" customFormat="1" ht="19.5" customHeight="1" x14ac:dyDescent="0.2">
      <c r="B14" s="33" t="s">
        <v>28</v>
      </c>
      <c r="C14" s="355" t="s">
        <v>29</v>
      </c>
      <c r="D14" s="355"/>
      <c r="E14" s="17"/>
      <c r="F14" s="18"/>
      <c r="G14" s="34"/>
      <c r="H14" s="20"/>
      <c r="I14" s="21"/>
      <c r="J14" s="34"/>
      <c r="K14" s="20"/>
      <c r="L14" s="21"/>
      <c r="M14" s="34"/>
      <c r="N14" s="20"/>
      <c r="O14" s="21"/>
      <c r="P14" s="34"/>
      <c r="Q14" s="20"/>
      <c r="R14" s="21"/>
      <c r="S14" s="34"/>
      <c r="T14" s="20"/>
      <c r="U14" s="21"/>
      <c r="V14" s="34"/>
      <c r="W14" s="20"/>
      <c r="X14" s="21"/>
    </row>
    <row r="15" spans="2:24" s="15" customFormat="1" ht="19.5" customHeight="1" thickBot="1" x14ac:dyDescent="0.25">
      <c r="B15" s="35" t="s">
        <v>30</v>
      </c>
      <c r="C15" s="345" t="s">
        <v>31</v>
      </c>
      <c r="D15" s="345"/>
      <c r="E15" s="23"/>
      <c r="F15" s="24"/>
      <c r="G15" s="30"/>
      <c r="H15" s="31"/>
      <c r="I15" s="27"/>
      <c r="J15" s="30"/>
      <c r="K15" s="31"/>
      <c r="L15" s="27"/>
      <c r="M15" s="30"/>
      <c r="N15" s="31"/>
      <c r="O15" s="27"/>
      <c r="P15" s="30"/>
      <c r="Q15" s="31"/>
      <c r="R15" s="27"/>
      <c r="S15" s="30"/>
      <c r="T15" s="31"/>
      <c r="U15" s="27"/>
      <c r="V15" s="30"/>
      <c r="W15" s="31"/>
      <c r="X15" s="27"/>
    </row>
    <row r="16" spans="2:24" s="15" customFormat="1" ht="39.75" customHeight="1" x14ac:dyDescent="0.2">
      <c r="B16" s="9">
        <v>4</v>
      </c>
      <c r="C16" s="356" t="s">
        <v>32</v>
      </c>
      <c r="D16" s="357"/>
      <c r="E16" s="10">
        <v>40</v>
      </c>
      <c r="F16" s="11"/>
      <c r="G16" s="36"/>
      <c r="H16" s="37">
        <f>H18</f>
        <v>0</v>
      </c>
      <c r="I16" s="14">
        <f>H16*5</f>
        <v>0</v>
      </c>
      <c r="J16" s="36"/>
      <c r="K16" s="37">
        <f>K18</f>
        <v>0</v>
      </c>
      <c r="L16" s="14">
        <f>K16*5</f>
        <v>0</v>
      </c>
      <c r="M16" s="36"/>
      <c r="N16" s="37">
        <f>N18</f>
        <v>0</v>
      </c>
      <c r="O16" s="14">
        <f>N16*5</f>
        <v>0</v>
      </c>
      <c r="P16" s="36"/>
      <c r="Q16" s="37">
        <f>Q18</f>
        <v>0</v>
      </c>
      <c r="R16" s="14">
        <f>Q16*5</f>
        <v>0</v>
      </c>
      <c r="S16" s="36"/>
      <c r="T16" s="37">
        <f>T18</f>
        <v>0</v>
      </c>
      <c r="U16" s="14">
        <f>T16*5</f>
        <v>0</v>
      </c>
      <c r="V16" s="36"/>
      <c r="W16" s="37">
        <f>W18</f>
        <v>0</v>
      </c>
      <c r="X16" s="14">
        <f>W16*5</f>
        <v>0</v>
      </c>
    </row>
    <row r="17" spans="2:24" s="15" customFormat="1" ht="21.75" customHeight="1" x14ac:dyDescent="0.2">
      <c r="B17" s="33" t="s">
        <v>33</v>
      </c>
      <c r="C17" s="355" t="s">
        <v>29</v>
      </c>
      <c r="D17" s="355"/>
      <c r="E17" s="17"/>
      <c r="F17" s="18"/>
      <c r="G17" s="38"/>
      <c r="H17" s="39"/>
      <c r="I17" s="21"/>
      <c r="J17" s="38"/>
      <c r="K17" s="39"/>
      <c r="L17" s="21"/>
      <c r="M17" s="38"/>
      <c r="N17" s="39"/>
      <c r="O17" s="21"/>
      <c r="P17" s="38"/>
      <c r="Q17" s="39"/>
      <c r="R17" s="21"/>
      <c r="S17" s="38"/>
      <c r="T17" s="39"/>
      <c r="U17" s="21"/>
      <c r="V17" s="38"/>
      <c r="W17" s="39"/>
      <c r="X17" s="21"/>
    </row>
    <row r="18" spans="2:24" s="15" customFormat="1" ht="19.5" customHeight="1" thickBot="1" x14ac:dyDescent="0.25">
      <c r="B18" s="35" t="s">
        <v>34</v>
      </c>
      <c r="C18" s="345" t="s">
        <v>31</v>
      </c>
      <c r="D18" s="345"/>
      <c r="E18" s="23"/>
      <c r="F18" s="24"/>
      <c r="G18" s="25"/>
      <c r="H18" s="40"/>
      <c r="I18" s="27"/>
      <c r="J18" s="25"/>
      <c r="K18" s="40"/>
      <c r="L18" s="27"/>
      <c r="M18" s="25"/>
      <c r="N18" s="40"/>
      <c r="O18" s="27"/>
      <c r="P18" s="25"/>
      <c r="Q18" s="40"/>
      <c r="R18" s="27"/>
      <c r="S18" s="25"/>
      <c r="T18" s="40"/>
      <c r="U18" s="27"/>
      <c r="V18" s="25"/>
      <c r="W18" s="40"/>
      <c r="X18" s="27"/>
    </row>
    <row r="19" spans="2:24" s="15" customFormat="1" ht="32.25" customHeight="1" x14ac:dyDescent="0.2">
      <c r="B19" s="9">
        <v>5</v>
      </c>
      <c r="C19" s="354" t="s">
        <v>35</v>
      </c>
      <c r="D19" s="354"/>
      <c r="E19" s="10">
        <v>100</v>
      </c>
      <c r="F19" s="11"/>
      <c r="G19" s="41">
        <f>G20+G21</f>
        <v>0</v>
      </c>
      <c r="H19" s="42">
        <f>(H20+H21)</f>
        <v>0</v>
      </c>
      <c r="I19" s="14">
        <f>I20+I21</f>
        <v>0</v>
      </c>
      <c r="J19" s="41">
        <f>J20+J21</f>
        <v>0</v>
      </c>
      <c r="K19" s="42">
        <f>(K20+K21)</f>
        <v>0</v>
      </c>
      <c r="L19" s="14">
        <f>L20+L21</f>
        <v>0</v>
      </c>
      <c r="M19" s="41">
        <f>M20+M21</f>
        <v>0</v>
      </c>
      <c r="N19" s="42">
        <f>(N20+N21)</f>
        <v>0</v>
      </c>
      <c r="O19" s="14">
        <f>O20+O21</f>
        <v>0</v>
      </c>
      <c r="P19" s="41">
        <f>P20+P21</f>
        <v>0</v>
      </c>
      <c r="Q19" s="42">
        <f>(Q20+Q21)</f>
        <v>0</v>
      </c>
      <c r="R19" s="14">
        <f>R20+R21</f>
        <v>0</v>
      </c>
      <c r="S19" s="41">
        <f>S20+S21</f>
        <v>0</v>
      </c>
      <c r="T19" s="42">
        <f>(T20+T21)</f>
        <v>0</v>
      </c>
      <c r="U19" s="14">
        <f>U20+U21</f>
        <v>0</v>
      </c>
      <c r="V19" s="41">
        <f>V20+V21</f>
        <v>0</v>
      </c>
      <c r="W19" s="42">
        <f>(W20+W21)</f>
        <v>0</v>
      </c>
      <c r="X19" s="14">
        <f>X20+X21</f>
        <v>0</v>
      </c>
    </row>
    <row r="20" spans="2:24" s="15" customFormat="1" ht="19.5" customHeight="1" x14ac:dyDescent="0.2">
      <c r="B20" s="33" t="s">
        <v>36</v>
      </c>
      <c r="C20" s="355" t="s">
        <v>37</v>
      </c>
      <c r="D20" s="355"/>
      <c r="E20" s="17">
        <v>88</v>
      </c>
      <c r="F20" s="18"/>
      <c r="G20" s="43">
        <f>$E$20*$F$20</f>
        <v>0</v>
      </c>
      <c r="H20" s="44">
        <f>$E$20*6*$F$20</f>
        <v>0</v>
      </c>
      <c r="I20" s="45">
        <f>H20+G20</f>
        <v>0</v>
      </c>
      <c r="J20" s="43">
        <f>$E$20*$F$20</f>
        <v>0</v>
      </c>
      <c r="K20" s="43">
        <f>$E$20*$F$20*3</f>
        <v>0</v>
      </c>
      <c r="L20" s="45">
        <f>K20+J20</f>
        <v>0</v>
      </c>
      <c r="M20" s="43">
        <f>$E$20*$F$20</f>
        <v>0</v>
      </c>
      <c r="N20" s="44">
        <f>$E$20*6*$F$20</f>
        <v>0</v>
      </c>
      <c r="O20" s="45">
        <f>N20+M20</f>
        <v>0</v>
      </c>
      <c r="P20" s="43">
        <f>$E$20*$F$20</f>
        <v>0</v>
      </c>
      <c r="Q20" s="43">
        <f>$E$20*$F$20*3</f>
        <v>0</v>
      </c>
      <c r="R20" s="45">
        <f>Q20+P20</f>
        <v>0</v>
      </c>
      <c r="S20" s="43">
        <f>$E$20*$F$20</f>
        <v>0</v>
      </c>
      <c r="T20" s="44">
        <f>$E$20*6*$F$20</f>
        <v>0</v>
      </c>
      <c r="U20" s="45">
        <f>T20+S20</f>
        <v>0</v>
      </c>
      <c r="V20" s="43">
        <f>$E$20*$F$20</f>
        <v>0</v>
      </c>
      <c r="W20" s="43">
        <f>$E$20*$F$20*3</f>
        <v>0</v>
      </c>
      <c r="X20" s="45">
        <f>W20+V20</f>
        <v>0</v>
      </c>
    </row>
    <row r="21" spans="2:24" s="15" customFormat="1" ht="19.5" customHeight="1" thickBot="1" x14ac:dyDescent="0.25">
      <c r="B21" s="35" t="s">
        <v>38</v>
      </c>
      <c r="C21" s="345" t="s">
        <v>39</v>
      </c>
      <c r="D21" s="345"/>
      <c r="E21" s="23">
        <v>12</v>
      </c>
      <c r="F21" s="24"/>
      <c r="G21" s="43">
        <f>$E$21*$F$21</f>
        <v>0</v>
      </c>
      <c r="H21" s="44">
        <f>$E$21*6*$F$21</f>
        <v>0</v>
      </c>
      <c r="I21" s="45">
        <f>H21+G21</f>
        <v>0</v>
      </c>
      <c r="J21" s="43">
        <f>$F$21*$E$21</f>
        <v>0</v>
      </c>
      <c r="K21" s="43">
        <f>$F$21*$E$21*3</f>
        <v>0</v>
      </c>
      <c r="L21" s="45">
        <f>K21+J21</f>
        <v>0</v>
      </c>
      <c r="M21" s="43">
        <f>$E$21*$F$21</f>
        <v>0</v>
      </c>
      <c r="N21" s="44">
        <f>$E$21*6*$F$21</f>
        <v>0</v>
      </c>
      <c r="O21" s="45">
        <f>N21+M21</f>
        <v>0</v>
      </c>
      <c r="P21" s="43">
        <f>$F$21*$E$21</f>
        <v>0</v>
      </c>
      <c r="Q21" s="43">
        <f>$F$21*$E$21*3</f>
        <v>0</v>
      </c>
      <c r="R21" s="45">
        <f>Q21+P21</f>
        <v>0</v>
      </c>
      <c r="S21" s="43">
        <f>$E$21*$F$21</f>
        <v>0</v>
      </c>
      <c r="T21" s="44">
        <f>$E$21*6*$F$21</f>
        <v>0</v>
      </c>
      <c r="U21" s="45">
        <f>T21+S21</f>
        <v>0</v>
      </c>
      <c r="V21" s="43">
        <f>$F$21*$E$21</f>
        <v>0</v>
      </c>
      <c r="W21" s="43">
        <f>$F$21*$E$21*3</f>
        <v>0</v>
      </c>
      <c r="X21" s="45">
        <f>W21+V21</f>
        <v>0</v>
      </c>
    </row>
    <row r="22" spans="2:24" s="15" customFormat="1" ht="19.5" customHeight="1" x14ac:dyDescent="0.2">
      <c r="B22" s="46" t="s">
        <v>40</v>
      </c>
      <c r="C22" s="354" t="s">
        <v>41</v>
      </c>
      <c r="D22" s="354"/>
      <c r="E22" s="10"/>
      <c r="F22" s="11"/>
      <c r="G22" s="12">
        <f t="shared" ref="G22:H22" si="6">G23+G24+G25</f>
        <v>0</v>
      </c>
      <c r="H22" s="13">
        <f t="shared" si="6"/>
        <v>0</v>
      </c>
      <c r="I22" s="14">
        <f>SUM(I23:I25)</f>
        <v>0</v>
      </c>
      <c r="J22" s="12">
        <f t="shared" ref="J22:K22" si="7">J23+J24+J25</f>
        <v>0</v>
      </c>
      <c r="K22" s="13">
        <f t="shared" si="7"/>
        <v>0</v>
      </c>
      <c r="L22" s="14">
        <f>SUM(L23:L25)</f>
        <v>0</v>
      </c>
      <c r="M22" s="12">
        <f t="shared" ref="M22:N22" si="8">M23+M24+M25</f>
        <v>0</v>
      </c>
      <c r="N22" s="13">
        <f t="shared" si="8"/>
        <v>0</v>
      </c>
      <c r="O22" s="14">
        <f>SUM(O23:O25)</f>
        <v>0</v>
      </c>
      <c r="P22" s="12">
        <f t="shared" ref="P22:Q22" si="9">P23+P24+P25</f>
        <v>0</v>
      </c>
      <c r="Q22" s="13">
        <f t="shared" si="9"/>
        <v>0</v>
      </c>
      <c r="R22" s="14">
        <f>SUM(R23:R25)</f>
        <v>0</v>
      </c>
      <c r="S22" s="12">
        <f t="shared" ref="S22:T22" si="10">S23+S24+S25</f>
        <v>0</v>
      </c>
      <c r="T22" s="13">
        <f t="shared" si="10"/>
        <v>0</v>
      </c>
      <c r="U22" s="14">
        <f>SUM(U23:U25)</f>
        <v>0</v>
      </c>
      <c r="V22" s="12">
        <f t="shared" ref="V22:W22" si="11">V23+V24+V25</f>
        <v>0</v>
      </c>
      <c r="W22" s="13">
        <f t="shared" si="11"/>
        <v>0</v>
      </c>
      <c r="X22" s="14">
        <f>SUM(X23:X25)</f>
        <v>0</v>
      </c>
    </row>
    <row r="23" spans="2:24" s="15" customFormat="1" ht="19.5" customHeight="1" x14ac:dyDescent="0.2">
      <c r="B23" s="16" t="s">
        <v>42</v>
      </c>
      <c r="C23" s="355" t="s">
        <v>43</v>
      </c>
      <c r="D23" s="355"/>
      <c r="E23" s="17">
        <v>12</v>
      </c>
      <c r="F23" s="18"/>
      <c r="G23" s="47">
        <f>$E$23*$F$23</f>
        <v>0</v>
      </c>
      <c r="H23" s="48">
        <f>$E$23*5*$F$23</f>
        <v>0</v>
      </c>
      <c r="I23" s="45">
        <f>G23+H23</f>
        <v>0</v>
      </c>
      <c r="J23" s="47">
        <f>$E$23*$F$23</f>
        <v>0</v>
      </c>
      <c r="K23" s="47">
        <f>$E$23*$F$23*3</f>
        <v>0</v>
      </c>
      <c r="L23" s="45">
        <f>J23+K23</f>
        <v>0</v>
      </c>
      <c r="M23" s="47">
        <f>$E$23*$F$23</f>
        <v>0</v>
      </c>
      <c r="N23" s="48">
        <f>$E$23*5*$F$23</f>
        <v>0</v>
      </c>
      <c r="O23" s="45">
        <f>M23+N23</f>
        <v>0</v>
      </c>
      <c r="P23" s="47">
        <f>$E$23*$F$23</f>
        <v>0</v>
      </c>
      <c r="Q23" s="47">
        <f>$E$23*$F$23*3</f>
        <v>0</v>
      </c>
      <c r="R23" s="45">
        <f>P23+Q23</f>
        <v>0</v>
      </c>
      <c r="S23" s="47">
        <f>$E$23*$F$23</f>
        <v>0</v>
      </c>
      <c r="T23" s="48">
        <f>$E$23*5*$F$23</f>
        <v>0</v>
      </c>
      <c r="U23" s="45">
        <f>S23+T23</f>
        <v>0</v>
      </c>
      <c r="V23" s="47">
        <f>$E$23*$F$23</f>
        <v>0</v>
      </c>
      <c r="W23" s="47">
        <f>$E$23*$F$23*3</f>
        <v>0</v>
      </c>
      <c r="X23" s="45">
        <f>V23+W23</f>
        <v>0</v>
      </c>
    </row>
    <row r="24" spans="2:24" s="15" customFormat="1" ht="19.5" customHeight="1" x14ac:dyDescent="0.2">
      <c r="B24" s="16" t="s">
        <v>44</v>
      </c>
      <c r="C24" s="355" t="s">
        <v>45</v>
      </c>
      <c r="D24" s="355"/>
      <c r="E24" s="17">
        <v>20</v>
      </c>
      <c r="F24" s="18"/>
      <c r="G24" s="47">
        <f>$E$24*$F$24</f>
        <v>0</v>
      </c>
      <c r="H24" s="48">
        <f>$E$24*5*$F$24</f>
        <v>0</v>
      </c>
      <c r="I24" s="45">
        <f t="shared" ref="I24:I25" si="12">G24+H24</f>
        <v>0</v>
      </c>
      <c r="J24" s="47">
        <f>$E$24*$F$24</f>
        <v>0</v>
      </c>
      <c r="K24" s="47">
        <f>$E$24*$F$24*3</f>
        <v>0</v>
      </c>
      <c r="L24" s="45">
        <f t="shared" ref="L24:L25" si="13">J24+K24</f>
        <v>0</v>
      </c>
      <c r="M24" s="47">
        <f>$E$24*$F$24</f>
        <v>0</v>
      </c>
      <c r="N24" s="48">
        <f>$E$24*5*$F$24</f>
        <v>0</v>
      </c>
      <c r="O24" s="45">
        <f t="shared" ref="O24:O25" si="14">M24+N24</f>
        <v>0</v>
      </c>
      <c r="P24" s="47">
        <f>$E$24*$F$24</f>
        <v>0</v>
      </c>
      <c r="Q24" s="47">
        <f>$E$24*$F$24*3</f>
        <v>0</v>
      </c>
      <c r="R24" s="45">
        <f t="shared" ref="R24:R25" si="15">P24+Q24</f>
        <v>0</v>
      </c>
      <c r="S24" s="47">
        <f>$E$24*$F$24</f>
        <v>0</v>
      </c>
      <c r="T24" s="48">
        <f>$E$24*5*$F$24</f>
        <v>0</v>
      </c>
      <c r="U24" s="45">
        <f t="shared" ref="U24:U25" si="16">S24+T24</f>
        <v>0</v>
      </c>
      <c r="V24" s="47">
        <f>$E$24*$F$24</f>
        <v>0</v>
      </c>
      <c r="W24" s="47">
        <f>$E$24*$F$24*3</f>
        <v>0</v>
      </c>
      <c r="X24" s="45">
        <f t="shared" ref="X24:X25" si="17">V24+W24</f>
        <v>0</v>
      </c>
    </row>
    <row r="25" spans="2:24" s="15" customFormat="1" ht="19.5" customHeight="1" thickBot="1" x14ac:dyDescent="0.25">
      <c r="B25" s="22" t="s">
        <v>46</v>
      </c>
      <c r="C25" s="358" t="s">
        <v>47</v>
      </c>
      <c r="D25" s="359"/>
      <c r="E25" s="23">
        <v>41</v>
      </c>
      <c r="F25" s="24"/>
      <c r="G25" s="47">
        <f>$E$25*$F$25</f>
        <v>0</v>
      </c>
      <c r="H25" s="48">
        <f>$E$25*5*$F$25</f>
        <v>0</v>
      </c>
      <c r="I25" s="45">
        <f t="shared" si="12"/>
        <v>0</v>
      </c>
      <c r="J25" s="47">
        <f>$E$25*$F$25</f>
        <v>0</v>
      </c>
      <c r="K25" s="47">
        <f>$E$25*$F$25*3</f>
        <v>0</v>
      </c>
      <c r="L25" s="45">
        <f t="shared" si="13"/>
        <v>0</v>
      </c>
      <c r="M25" s="47">
        <f>$E$25*$F$25</f>
        <v>0</v>
      </c>
      <c r="N25" s="48">
        <f>$E$25*5*$F$25</f>
        <v>0</v>
      </c>
      <c r="O25" s="45">
        <f t="shared" si="14"/>
        <v>0</v>
      </c>
      <c r="P25" s="47">
        <f>$E$25*$F$25</f>
        <v>0</v>
      </c>
      <c r="Q25" s="47">
        <f>$E$25*$F$25*3</f>
        <v>0</v>
      </c>
      <c r="R25" s="45">
        <f t="shared" si="15"/>
        <v>0</v>
      </c>
      <c r="S25" s="47">
        <f>$E$25*$F$25</f>
        <v>0</v>
      </c>
      <c r="T25" s="48">
        <f>$E$25*5*$F$25</f>
        <v>0</v>
      </c>
      <c r="U25" s="45">
        <f t="shared" si="16"/>
        <v>0</v>
      </c>
      <c r="V25" s="47">
        <f>$E$25*$F$25</f>
        <v>0</v>
      </c>
      <c r="W25" s="47">
        <f>$E$25*$F$25*3</f>
        <v>0</v>
      </c>
      <c r="X25" s="45">
        <f t="shared" si="17"/>
        <v>0</v>
      </c>
    </row>
    <row r="26" spans="2:24" s="15" customFormat="1" ht="19.5" customHeight="1" x14ac:dyDescent="0.2">
      <c r="B26" s="28">
        <v>7</v>
      </c>
      <c r="C26" s="354" t="s">
        <v>48</v>
      </c>
      <c r="D26" s="354"/>
      <c r="E26" s="10">
        <v>40</v>
      </c>
      <c r="F26" s="11"/>
      <c r="G26" s="12">
        <f>G27+G28</f>
        <v>0</v>
      </c>
      <c r="H26" s="13">
        <f>H27+H28</f>
        <v>0</v>
      </c>
      <c r="I26" s="14">
        <f>G26+H26</f>
        <v>0</v>
      </c>
      <c r="J26" s="12">
        <f>J27+J28</f>
        <v>0</v>
      </c>
      <c r="K26" s="13">
        <f>K27+K28</f>
        <v>0</v>
      </c>
      <c r="L26" s="14">
        <f>J26+K26</f>
        <v>0</v>
      </c>
      <c r="M26" s="12">
        <f>M27+M28</f>
        <v>0</v>
      </c>
      <c r="N26" s="13">
        <f>N27+N28</f>
        <v>0</v>
      </c>
      <c r="O26" s="14">
        <f>M26+N26</f>
        <v>0</v>
      </c>
      <c r="P26" s="12">
        <f>P27+P28</f>
        <v>0</v>
      </c>
      <c r="Q26" s="13">
        <f>Q27+Q28</f>
        <v>0</v>
      </c>
      <c r="R26" s="14">
        <f>P26+Q26</f>
        <v>0</v>
      </c>
      <c r="S26" s="12">
        <f>S27+S28</f>
        <v>0</v>
      </c>
      <c r="T26" s="13">
        <f>T27+T28</f>
        <v>0</v>
      </c>
      <c r="U26" s="14">
        <f>S26+T26</f>
        <v>0</v>
      </c>
      <c r="V26" s="12">
        <f>V27+V28</f>
        <v>0</v>
      </c>
      <c r="W26" s="13">
        <f>W27+W28</f>
        <v>0</v>
      </c>
      <c r="X26" s="14">
        <f>V26+W26</f>
        <v>0</v>
      </c>
    </row>
    <row r="27" spans="2:24" s="15" customFormat="1" ht="19.5" customHeight="1" x14ac:dyDescent="0.2">
      <c r="B27" s="16" t="s">
        <v>49</v>
      </c>
      <c r="C27" s="355" t="s">
        <v>50</v>
      </c>
      <c r="D27" s="355"/>
      <c r="E27" s="17">
        <v>40</v>
      </c>
      <c r="F27" s="18"/>
      <c r="G27" s="47">
        <f>$E$27*$F$27</f>
        <v>0</v>
      </c>
      <c r="H27" s="48">
        <f>$E$27*5*$F$27</f>
        <v>0</v>
      </c>
      <c r="I27" s="45">
        <f>G27+H27</f>
        <v>0</v>
      </c>
      <c r="J27" s="47">
        <f>$E$27*$F$27</f>
        <v>0</v>
      </c>
      <c r="K27" s="47">
        <f>$E$27*$F$27*3</f>
        <v>0</v>
      </c>
      <c r="L27" s="45">
        <f>J27+K27</f>
        <v>0</v>
      </c>
      <c r="M27" s="47">
        <f>$E$27*$F$27</f>
        <v>0</v>
      </c>
      <c r="N27" s="48">
        <f>$E$27*5*$F$27</f>
        <v>0</v>
      </c>
      <c r="O27" s="45">
        <f>M27+N27</f>
        <v>0</v>
      </c>
      <c r="P27" s="47">
        <f>$E$27*$F$27</f>
        <v>0</v>
      </c>
      <c r="Q27" s="47">
        <f>$E$27*$F$27*3</f>
        <v>0</v>
      </c>
      <c r="R27" s="45">
        <f>P27+Q27</f>
        <v>0</v>
      </c>
      <c r="S27" s="47">
        <f>$E$27*$F$27</f>
        <v>0</v>
      </c>
      <c r="T27" s="48">
        <f>$E$27*5*$F$27</f>
        <v>0</v>
      </c>
      <c r="U27" s="45">
        <f>S27+T27</f>
        <v>0</v>
      </c>
      <c r="V27" s="47">
        <f>$E$27*$F$27</f>
        <v>0</v>
      </c>
      <c r="W27" s="47">
        <f>$E$27*$F$27*3</f>
        <v>0</v>
      </c>
      <c r="X27" s="45">
        <f>V27+W27</f>
        <v>0</v>
      </c>
    </row>
    <row r="28" spans="2:24" s="15" customFormat="1" ht="19.5" customHeight="1" thickBot="1" x14ac:dyDescent="0.25">
      <c r="B28" s="22" t="s">
        <v>51</v>
      </c>
      <c r="C28" s="345" t="s">
        <v>52</v>
      </c>
      <c r="D28" s="345"/>
      <c r="E28" s="23"/>
      <c r="F28" s="24"/>
      <c r="G28" s="49"/>
      <c r="H28" s="50"/>
      <c r="I28" s="51"/>
      <c r="J28" s="49"/>
      <c r="K28" s="50"/>
      <c r="L28" s="51"/>
      <c r="M28" s="49"/>
      <c r="N28" s="50"/>
      <c r="O28" s="51"/>
      <c r="P28" s="49"/>
      <c r="Q28" s="50"/>
      <c r="R28" s="51"/>
      <c r="S28" s="49"/>
      <c r="T28" s="50"/>
      <c r="U28" s="51"/>
      <c r="V28" s="49"/>
      <c r="W28" s="50"/>
      <c r="X28" s="51"/>
    </row>
    <row r="29" spans="2:24" s="15" customFormat="1" ht="19.5" customHeight="1" thickBot="1" x14ac:dyDescent="0.25">
      <c r="B29" s="360" t="s">
        <v>53</v>
      </c>
      <c r="C29" s="361"/>
      <c r="D29" s="361"/>
      <c r="E29" s="361"/>
      <c r="F29" s="102"/>
      <c r="G29" s="52"/>
      <c r="H29" s="53"/>
      <c r="I29" s="54">
        <f>I5+I8+I13+I16+I19+I22+I26</f>
        <v>0</v>
      </c>
      <c r="J29" s="52"/>
      <c r="K29" s="53"/>
      <c r="L29" s="54">
        <f>L5+L8+L13+L16+L19+L22+L26</f>
        <v>0</v>
      </c>
      <c r="M29" s="52"/>
      <c r="N29" s="53"/>
      <c r="O29" s="54">
        <f>O5+O8+O13+O16+O19+O22+O26</f>
        <v>0</v>
      </c>
      <c r="P29" s="52"/>
      <c r="Q29" s="53"/>
      <c r="R29" s="54">
        <f>R5+R8+R13+R16+R19+R22+R26</f>
        <v>0</v>
      </c>
      <c r="S29" s="52"/>
      <c r="T29" s="53"/>
      <c r="U29" s="54">
        <f>U5+U8+U13+U16+U19+U22+U26</f>
        <v>0</v>
      </c>
      <c r="V29" s="52"/>
      <c r="W29" s="53"/>
      <c r="X29" s="54">
        <f>X5+X8+X13+X16+X19+X22+X26</f>
        <v>0</v>
      </c>
    </row>
    <row r="30" spans="2:24" ht="14.25" customHeight="1" thickBot="1" x14ac:dyDescent="0.3">
      <c r="B30" s="55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2:24" ht="15.75" thickBot="1" x14ac:dyDescent="0.3">
      <c r="G31" s="339" t="s">
        <v>54</v>
      </c>
      <c r="H31" s="340"/>
      <c r="I31" s="340"/>
      <c r="J31" s="340"/>
      <c r="K31" s="340"/>
      <c r="L31" s="341"/>
      <c r="M31" s="339" t="s">
        <v>55</v>
      </c>
      <c r="N31" s="340"/>
      <c r="O31" s="340"/>
      <c r="P31" s="340"/>
      <c r="Q31" s="340"/>
      <c r="R31" s="341"/>
      <c r="S31" s="339" t="s">
        <v>56</v>
      </c>
      <c r="T31" s="340"/>
      <c r="U31" s="340"/>
      <c r="V31" s="340"/>
      <c r="W31" s="340"/>
      <c r="X31" s="341"/>
    </row>
    <row r="32" spans="2:24" ht="15.75" thickBot="1" x14ac:dyDescent="0.3">
      <c r="G32" s="342" t="s">
        <v>3</v>
      </c>
      <c r="H32" s="343"/>
      <c r="I32" s="344"/>
      <c r="J32" s="342" t="s">
        <v>4</v>
      </c>
      <c r="K32" s="343"/>
      <c r="L32" s="344"/>
      <c r="M32" s="342" t="s">
        <v>3</v>
      </c>
      <c r="N32" s="343"/>
      <c r="O32" s="344"/>
      <c r="P32" s="342" t="s">
        <v>4</v>
      </c>
      <c r="Q32" s="343"/>
      <c r="R32" s="344"/>
      <c r="S32" s="342" t="s">
        <v>3</v>
      </c>
      <c r="T32" s="343"/>
      <c r="U32" s="344"/>
      <c r="V32" s="342" t="s">
        <v>4</v>
      </c>
      <c r="W32" s="343"/>
      <c r="X32" s="344"/>
    </row>
    <row r="33" spans="2:24" s="8" customFormat="1" ht="80.25" customHeight="1" thickBot="1" x14ac:dyDescent="0.35">
      <c r="B33" s="56" t="s">
        <v>5</v>
      </c>
      <c r="C33" s="362" t="s">
        <v>6</v>
      </c>
      <c r="D33" s="363"/>
      <c r="E33" s="57" t="s">
        <v>57</v>
      </c>
      <c r="F33" s="4" t="s">
        <v>8</v>
      </c>
      <c r="G33" s="5" t="s">
        <v>9</v>
      </c>
      <c r="H33" s="6" t="s">
        <v>10</v>
      </c>
      <c r="I33" s="7" t="s">
        <v>11</v>
      </c>
      <c r="J33" s="5" t="s">
        <v>9</v>
      </c>
      <c r="K33" s="6" t="s">
        <v>12</v>
      </c>
      <c r="L33" s="7" t="s">
        <v>11</v>
      </c>
      <c r="M33" s="5" t="s">
        <v>9</v>
      </c>
      <c r="N33" s="6" t="s">
        <v>10</v>
      </c>
      <c r="O33" s="7" t="s">
        <v>11</v>
      </c>
      <c r="P33" s="5" t="s">
        <v>9</v>
      </c>
      <c r="Q33" s="6" t="s">
        <v>12</v>
      </c>
      <c r="R33" s="7" t="s">
        <v>11</v>
      </c>
      <c r="S33" s="5" t="s">
        <v>9</v>
      </c>
      <c r="T33" s="6" t="s">
        <v>10</v>
      </c>
      <c r="U33" s="7" t="s">
        <v>11</v>
      </c>
      <c r="V33" s="5" t="s">
        <v>9</v>
      </c>
      <c r="W33" s="6" t="s">
        <v>12</v>
      </c>
      <c r="X33" s="7" t="s">
        <v>11</v>
      </c>
    </row>
    <row r="34" spans="2:24" s="15" customFormat="1" ht="24" customHeight="1" x14ac:dyDescent="0.2">
      <c r="B34" s="9">
        <v>1</v>
      </c>
      <c r="C34" s="348" t="s">
        <v>13</v>
      </c>
      <c r="D34" s="349"/>
      <c r="E34" s="10">
        <v>1</v>
      </c>
      <c r="F34" s="11"/>
      <c r="G34" s="12">
        <f>G35</f>
        <v>0</v>
      </c>
      <c r="H34" s="13">
        <f>H36*5</f>
        <v>0</v>
      </c>
      <c r="I34" s="14">
        <f>SUM(I35:I36)</f>
        <v>0</v>
      </c>
      <c r="J34" s="12">
        <f>J35</f>
        <v>0</v>
      </c>
      <c r="K34" s="13">
        <f>K36*3</f>
        <v>0</v>
      </c>
      <c r="L34" s="14">
        <f>SUM(L35:L36)</f>
        <v>0</v>
      </c>
      <c r="M34" s="12">
        <f>M35</f>
        <v>0</v>
      </c>
      <c r="N34" s="13">
        <f>N36*5</f>
        <v>0</v>
      </c>
      <c r="O34" s="14">
        <f>SUM(O35:O36)</f>
        <v>0</v>
      </c>
      <c r="P34" s="12">
        <f>P35</f>
        <v>0</v>
      </c>
      <c r="Q34" s="13">
        <f>Q36*3</f>
        <v>0</v>
      </c>
      <c r="R34" s="14">
        <f>SUM(R35:R36)</f>
        <v>0</v>
      </c>
      <c r="S34" s="12">
        <f>S35</f>
        <v>0</v>
      </c>
      <c r="T34" s="13">
        <f>T36*5</f>
        <v>0</v>
      </c>
      <c r="U34" s="14">
        <f>SUM(U35:U36)</f>
        <v>0</v>
      </c>
      <c r="V34" s="12">
        <f>V35</f>
        <v>0</v>
      </c>
      <c r="W34" s="13">
        <f>W36*3</f>
        <v>0</v>
      </c>
      <c r="X34" s="14">
        <f>SUM(X35:X36)</f>
        <v>0</v>
      </c>
    </row>
    <row r="35" spans="2:24" s="15" customFormat="1" ht="24" customHeight="1" x14ac:dyDescent="0.2">
      <c r="B35" s="16" t="s">
        <v>14</v>
      </c>
      <c r="C35" s="350" t="s">
        <v>15</v>
      </c>
      <c r="D35" s="351"/>
      <c r="E35" s="17">
        <v>1</v>
      </c>
      <c r="F35" s="18"/>
      <c r="G35" s="19">
        <v>0</v>
      </c>
      <c r="H35" s="20"/>
      <c r="I35" s="21">
        <f>SUM(G35:H35)</f>
        <v>0</v>
      </c>
      <c r="J35" s="19">
        <v>0</v>
      </c>
      <c r="K35" s="20"/>
      <c r="L35" s="21">
        <f>SUM(J35:K35)</f>
        <v>0</v>
      </c>
      <c r="M35" s="19">
        <v>0</v>
      </c>
      <c r="N35" s="20"/>
      <c r="O35" s="21">
        <f>SUM(M35:N35)</f>
        <v>0</v>
      </c>
      <c r="P35" s="19">
        <v>0</v>
      </c>
      <c r="Q35" s="20"/>
      <c r="R35" s="21">
        <f>SUM(P35:Q35)</f>
        <v>0</v>
      </c>
      <c r="S35" s="19">
        <v>0</v>
      </c>
      <c r="T35" s="20"/>
      <c r="U35" s="21">
        <f>SUM(S35:T35)</f>
        <v>0</v>
      </c>
      <c r="V35" s="19">
        <v>0</v>
      </c>
      <c r="W35" s="20"/>
      <c r="X35" s="21">
        <f>SUM(V35:W35)</f>
        <v>0</v>
      </c>
    </row>
    <row r="36" spans="2:24" s="15" customFormat="1" ht="24" customHeight="1" thickBot="1" x14ac:dyDescent="0.25">
      <c r="B36" s="22" t="s">
        <v>16</v>
      </c>
      <c r="C36" s="352" t="s">
        <v>17</v>
      </c>
      <c r="D36" s="353"/>
      <c r="E36" s="23">
        <v>1</v>
      </c>
      <c r="F36" s="24"/>
      <c r="G36" s="25"/>
      <c r="H36" s="26">
        <v>0</v>
      </c>
      <c r="I36" s="27">
        <f>SUM(G36:H36)</f>
        <v>0</v>
      </c>
      <c r="J36" s="25"/>
      <c r="K36" s="26">
        <v>0</v>
      </c>
      <c r="L36" s="27">
        <f>SUM(J36:K36)</f>
        <v>0</v>
      </c>
      <c r="M36" s="25"/>
      <c r="N36" s="26">
        <v>0</v>
      </c>
      <c r="O36" s="27">
        <f>SUM(M36:N36)</f>
        <v>0</v>
      </c>
      <c r="P36" s="25"/>
      <c r="Q36" s="26">
        <v>0</v>
      </c>
      <c r="R36" s="27">
        <f>SUM(P36:Q36)</f>
        <v>0</v>
      </c>
      <c r="S36" s="25"/>
      <c r="T36" s="26">
        <v>0</v>
      </c>
      <c r="U36" s="27">
        <f>SUM(S36:T36)</f>
        <v>0</v>
      </c>
      <c r="V36" s="25"/>
      <c r="W36" s="26">
        <v>0</v>
      </c>
      <c r="X36" s="27">
        <f>SUM(V36:W36)</f>
        <v>0</v>
      </c>
    </row>
    <row r="37" spans="2:24" s="15" customFormat="1" ht="24" customHeight="1" x14ac:dyDescent="0.2">
      <c r="B37" s="28">
        <v>2</v>
      </c>
      <c r="C37" s="354" t="s">
        <v>18</v>
      </c>
      <c r="D37" s="354"/>
      <c r="E37" s="10">
        <v>1</v>
      </c>
      <c r="F37" s="11"/>
      <c r="G37" s="12">
        <f>SUM(G38:G41)</f>
        <v>0</v>
      </c>
      <c r="H37" s="29"/>
      <c r="I37" s="14">
        <f>SUM(I38:I41)</f>
        <v>0</v>
      </c>
      <c r="J37" s="12">
        <f>SUM(J38:J41)</f>
        <v>0</v>
      </c>
      <c r="K37" s="29"/>
      <c r="L37" s="14">
        <f>SUM(L38:L41)</f>
        <v>0</v>
      </c>
      <c r="M37" s="12">
        <f>SUM(M38:M41)</f>
        <v>0</v>
      </c>
      <c r="N37" s="29"/>
      <c r="O37" s="14">
        <f>SUM(O38:O41)</f>
        <v>0</v>
      </c>
      <c r="P37" s="12">
        <f>SUM(P38:P41)</f>
        <v>0</v>
      </c>
      <c r="Q37" s="29"/>
      <c r="R37" s="14">
        <f>SUM(R38:R41)</f>
        <v>0</v>
      </c>
      <c r="S37" s="12">
        <f>SUM(S38:S41)</f>
        <v>0</v>
      </c>
      <c r="T37" s="29"/>
      <c r="U37" s="14">
        <f>SUM(U38:U41)</f>
        <v>0</v>
      </c>
      <c r="V37" s="12">
        <f>SUM(V38:V41)</f>
        <v>0</v>
      </c>
      <c r="W37" s="29"/>
      <c r="X37" s="14">
        <f>SUM(X38:X41)</f>
        <v>0</v>
      </c>
    </row>
    <row r="38" spans="2:24" s="15" customFormat="1" ht="19.5" customHeight="1" x14ac:dyDescent="0.2">
      <c r="B38" s="16" t="s">
        <v>19</v>
      </c>
      <c r="C38" s="355" t="s">
        <v>20</v>
      </c>
      <c r="D38" s="355"/>
      <c r="E38" s="17">
        <v>1</v>
      </c>
      <c r="F38" s="18"/>
      <c r="G38" s="19"/>
      <c r="H38" s="20"/>
      <c r="I38" s="21">
        <f>SUM(G38:H38)</f>
        <v>0</v>
      </c>
      <c r="J38" s="19"/>
      <c r="K38" s="20"/>
      <c r="L38" s="21">
        <f>SUM(J38:K38)</f>
        <v>0</v>
      </c>
      <c r="M38" s="19"/>
      <c r="N38" s="20"/>
      <c r="O38" s="21">
        <f>SUM(M38:N38)</f>
        <v>0</v>
      </c>
      <c r="P38" s="19"/>
      <c r="Q38" s="20"/>
      <c r="R38" s="21">
        <f>SUM(P38:Q38)</f>
        <v>0</v>
      </c>
      <c r="S38" s="19"/>
      <c r="T38" s="20"/>
      <c r="U38" s="21">
        <f>SUM(S38:T38)</f>
        <v>0</v>
      </c>
      <c r="V38" s="19"/>
      <c r="W38" s="20"/>
      <c r="X38" s="21">
        <f>SUM(V38:W38)</f>
        <v>0</v>
      </c>
    </row>
    <row r="39" spans="2:24" s="15" customFormat="1" ht="19.5" customHeight="1" x14ac:dyDescent="0.2">
      <c r="B39" s="16" t="s">
        <v>21</v>
      </c>
      <c r="C39" s="355" t="s">
        <v>22</v>
      </c>
      <c r="D39" s="355"/>
      <c r="E39" s="17">
        <v>1</v>
      </c>
      <c r="F39" s="18"/>
      <c r="G39" s="19"/>
      <c r="H39" s="20"/>
      <c r="I39" s="21"/>
      <c r="J39" s="19"/>
      <c r="K39" s="20"/>
      <c r="L39" s="21"/>
      <c r="M39" s="19"/>
      <c r="N39" s="20"/>
      <c r="O39" s="21"/>
      <c r="P39" s="19"/>
      <c r="Q39" s="20"/>
      <c r="R39" s="21"/>
      <c r="S39" s="19"/>
      <c r="T39" s="20"/>
      <c r="U39" s="21"/>
      <c r="V39" s="19"/>
      <c r="W39" s="20"/>
      <c r="X39" s="21"/>
    </row>
    <row r="40" spans="2:24" s="15" customFormat="1" ht="19.5" customHeight="1" x14ac:dyDescent="0.2">
      <c r="B40" s="16" t="s">
        <v>23</v>
      </c>
      <c r="C40" s="355" t="s">
        <v>24</v>
      </c>
      <c r="D40" s="355"/>
      <c r="E40" s="17">
        <v>1</v>
      </c>
      <c r="F40" s="18"/>
      <c r="G40" s="19"/>
      <c r="H40" s="20"/>
      <c r="I40" s="21">
        <f t="shared" ref="I40:I41" si="18">SUM(G40:H40)</f>
        <v>0</v>
      </c>
      <c r="J40" s="19"/>
      <c r="K40" s="20"/>
      <c r="L40" s="21">
        <f t="shared" ref="L40:L41" si="19">SUM(J40:K40)</f>
        <v>0</v>
      </c>
      <c r="M40" s="19"/>
      <c r="N40" s="20"/>
      <c r="O40" s="21">
        <f t="shared" ref="O40:O41" si="20">SUM(M40:N40)</f>
        <v>0</v>
      </c>
      <c r="P40" s="19"/>
      <c r="Q40" s="20"/>
      <c r="R40" s="21">
        <f t="shared" ref="R40:R41" si="21">SUM(P40:Q40)</f>
        <v>0</v>
      </c>
      <c r="S40" s="19"/>
      <c r="T40" s="20"/>
      <c r="U40" s="21">
        <f t="shared" ref="U40:U41" si="22">SUM(S40:T40)</f>
        <v>0</v>
      </c>
      <c r="V40" s="19"/>
      <c r="W40" s="20"/>
      <c r="X40" s="21">
        <f t="shared" ref="X40:X41" si="23">SUM(V40:W40)</f>
        <v>0</v>
      </c>
    </row>
    <row r="41" spans="2:24" s="15" customFormat="1" ht="19.5" customHeight="1" thickBot="1" x14ac:dyDescent="0.25">
      <c r="B41" s="22" t="s">
        <v>25</v>
      </c>
      <c r="C41" s="345" t="s">
        <v>26</v>
      </c>
      <c r="D41" s="345"/>
      <c r="E41" s="23">
        <v>1</v>
      </c>
      <c r="F41" s="24"/>
      <c r="G41" s="30"/>
      <c r="H41" s="31"/>
      <c r="I41" s="27">
        <f t="shared" si="18"/>
        <v>0</v>
      </c>
      <c r="J41" s="30"/>
      <c r="K41" s="31"/>
      <c r="L41" s="27">
        <f t="shared" si="19"/>
        <v>0</v>
      </c>
      <c r="M41" s="30"/>
      <c r="N41" s="31"/>
      <c r="O41" s="27">
        <f t="shared" si="20"/>
        <v>0</v>
      </c>
      <c r="P41" s="30"/>
      <c r="Q41" s="31"/>
      <c r="R41" s="27">
        <f t="shared" si="21"/>
        <v>0</v>
      </c>
      <c r="S41" s="30"/>
      <c r="T41" s="31"/>
      <c r="U41" s="27">
        <f t="shared" si="22"/>
        <v>0</v>
      </c>
      <c r="V41" s="30"/>
      <c r="W41" s="31"/>
      <c r="X41" s="27">
        <f t="shared" si="23"/>
        <v>0</v>
      </c>
    </row>
    <row r="42" spans="2:24" s="15" customFormat="1" ht="30.75" customHeight="1" x14ac:dyDescent="0.2">
      <c r="B42" s="9">
        <v>3</v>
      </c>
      <c r="C42" s="354" t="s">
        <v>27</v>
      </c>
      <c r="D42" s="354"/>
      <c r="E42" s="10">
        <v>40</v>
      </c>
      <c r="F42" s="11"/>
      <c r="G42" s="32">
        <f>G44</f>
        <v>0</v>
      </c>
      <c r="H42" s="29"/>
      <c r="I42" s="14">
        <f>G42</f>
        <v>0</v>
      </c>
      <c r="J42" s="32">
        <f>J44</f>
        <v>0</v>
      </c>
      <c r="K42" s="29"/>
      <c r="L42" s="14">
        <f>J42</f>
        <v>0</v>
      </c>
      <c r="M42" s="32">
        <f>M44</f>
        <v>0</v>
      </c>
      <c r="N42" s="29"/>
      <c r="O42" s="14">
        <f>M42</f>
        <v>0</v>
      </c>
      <c r="P42" s="32">
        <f>P44</f>
        <v>0</v>
      </c>
      <c r="Q42" s="29"/>
      <c r="R42" s="14">
        <f>P42</f>
        <v>0</v>
      </c>
      <c r="S42" s="32">
        <f>S44</f>
        <v>0</v>
      </c>
      <c r="T42" s="29"/>
      <c r="U42" s="14">
        <f>S42</f>
        <v>0</v>
      </c>
      <c r="V42" s="32">
        <f>V44</f>
        <v>0</v>
      </c>
      <c r="W42" s="29"/>
      <c r="X42" s="14">
        <f>V42</f>
        <v>0</v>
      </c>
    </row>
    <row r="43" spans="2:24" s="15" customFormat="1" ht="19.5" customHeight="1" x14ac:dyDescent="0.2">
      <c r="B43" s="33" t="s">
        <v>28</v>
      </c>
      <c r="C43" s="355" t="s">
        <v>29</v>
      </c>
      <c r="D43" s="355"/>
      <c r="E43" s="17"/>
      <c r="F43" s="18"/>
      <c r="G43" s="34"/>
      <c r="H43" s="20"/>
      <c r="I43" s="21"/>
      <c r="J43" s="34"/>
      <c r="K43" s="20"/>
      <c r="L43" s="21"/>
      <c r="M43" s="34"/>
      <c r="N43" s="20"/>
      <c r="O43" s="21"/>
      <c r="P43" s="34"/>
      <c r="Q43" s="20"/>
      <c r="R43" s="21"/>
      <c r="S43" s="34"/>
      <c r="T43" s="20"/>
      <c r="U43" s="21"/>
      <c r="V43" s="34"/>
      <c r="W43" s="20"/>
      <c r="X43" s="21"/>
    </row>
    <row r="44" spans="2:24" s="15" customFormat="1" ht="19.5" customHeight="1" thickBot="1" x14ac:dyDescent="0.25">
      <c r="B44" s="35" t="s">
        <v>30</v>
      </c>
      <c r="C44" s="345" t="s">
        <v>31</v>
      </c>
      <c r="D44" s="345"/>
      <c r="E44" s="23"/>
      <c r="F44" s="24"/>
      <c r="G44" s="30"/>
      <c r="H44" s="31"/>
      <c r="I44" s="27"/>
      <c r="J44" s="30"/>
      <c r="K44" s="31"/>
      <c r="L44" s="27"/>
      <c r="M44" s="30"/>
      <c r="N44" s="31"/>
      <c r="O44" s="27"/>
      <c r="P44" s="30"/>
      <c r="Q44" s="31"/>
      <c r="R44" s="27"/>
      <c r="S44" s="30"/>
      <c r="T44" s="31"/>
      <c r="U44" s="27"/>
      <c r="V44" s="30"/>
      <c r="W44" s="31"/>
      <c r="X44" s="27"/>
    </row>
    <row r="45" spans="2:24" s="15" customFormat="1" ht="24.75" customHeight="1" x14ac:dyDescent="0.2">
      <c r="B45" s="9">
        <v>4</v>
      </c>
      <c r="C45" s="356" t="s">
        <v>32</v>
      </c>
      <c r="D45" s="357"/>
      <c r="E45" s="10">
        <v>40</v>
      </c>
      <c r="F45" s="11"/>
      <c r="G45" s="36"/>
      <c r="H45" s="37">
        <f>H47</f>
        <v>0</v>
      </c>
      <c r="I45" s="14">
        <f>H45*5</f>
        <v>0</v>
      </c>
      <c r="J45" s="36"/>
      <c r="K45" s="37">
        <f>K47</f>
        <v>0</v>
      </c>
      <c r="L45" s="14">
        <f>K45*5</f>
        <v>0</v>
      </c>
      <c r="M45" s="36"/>
      <c r="N45" s="37">
        <f>N47</f>
        <v>0</v>
      </c>
      <c r="O45" s="14">
        <f>N45*5</f>
        <v>0</v>
      </c>
      <c r="P45" s="36"/>
      <c r="Q45" s="37">
        <f>Q47</f>
        <v>0</v>
      </c>
      <c r="R45" s="14">
        <f>Q45*5</f>
        <v>0</v>
      </c>
      <c r="S45" s="36"/>
      <c r="T45" s="37">
        <f>T47</f>
        <v>0</v>
      </c>
      <c r="U45" s="14">
        <f>T45*5</f>
        <v>0</v>
      </c>
      <c r="V45" s="36"/>
      <c r="W45" s="37">
        <f>W47</f>
        <v>0</v>
      </c>
      <c r="X45" s="14">
        <f>W45*5</f>
        <v>0</v>
      </c>
    </row>
    <row r="46" spans="2:24" s="15" customFormat="1" ht="21.75" customHeight="1" x14ac:dyDescent="0.2">
      <c r="B46" s="33" t="s">
        <v>33</v>
      </c>
      <c r="C46" s="355" t="s">
        <v>29</v>
      </c>
      <c r="D46" s="355"/>
      <c r="E46" s="17"/>
      <c r="F46" s="18"/>
      <c r="G46" s="38"/>
      <c r="H46" s="39"/>
      <c r="I46" s="21"/>
      <c r="J46" s="38"/>
      <c r="K46" s="39"/>
      <c r="L46" s="21"/>
      <c r="M46" s="38"/>
      <c r="N46" s="39"/>
      <c r="O46" s="21"/>
      <c r="P46" s="38"/>
      <c r="Q46" s="39"/>
      <c r="R46" s="21"/>
      <c r="S46" s="38"/>
      <c r="T46" s="39"/>
      <c r="U46" s="21"/>
      <c r="V46" s="38"/>
      <c r="W46" s="39"/>
      <c r="X46" s="21"/>
    </row>
    <row r="47" spans="2:24" s="15" customFormat="1" ht="19.5" customHeight="1" thickBot="1" x14ac:dyDescent="0.25">
      <c r="B47" s="35" t="s">
        <v>34</v>
      </c>
      <c r="C47" s="345" t="s">
        <v>31</v>
      </c>
      <c r="D47" s="345"/>
      <c r="E47" s="23"/>
      <c r="F47" s="24"/>
      <c r="G47" s="25"/>
      <c r="H47" s="40"/>
      <c r="I47" s="27"/>
      <c r="J47" s="25"/>
      <c r="K47" s="40"/>
      <c r="L47" s="27"/>
      <c r="M47" s="25"/>
      <c r="N47" s="40"/>
      <c r="O47" s="27"/>
      <c r="P47" s="25"/>
      <c r="Q47" s="40"/>
      <c r="R47" s="27"/>
      <c r="S47" s="25"/>
      <c r="T47" s="40"/>
      <c r="U47" s="27"/>
      <c r="V47" s="25"/>
      <c r="W47" s="40"/>
      <c r="X47" s="27"/>
    </row>
    <row r="48" spans="2:24" s="15" customFormat="1" ht="32.25" customHeight="1" x14ac:dyDescent="0.2">
      <c r="B48" s="9">
        <v>5</v>
      </c>
      <c r="C48" s="354" t="s">
        <v>35</v>
      </c>
      <c r="D48" s="354"/>
      <c r="E48" s="10">
        <v>100</v>
      </c>
      <c r="F48" s="11"/>
      <c r="G48" s="41">
        <f>G49+G50</f>
        <v>0</v>
      </c>
      <c r="H48" s="42">
        <f>(H49+H50)</f>
        <v>0</v>
      </c>
      <c r="I48" s="14">
        <f>I49+I50</f>
        <v>0</v>
      </c>
      <c r="J48" s="41">
        <f>J49+J50</f>
        <v>0</v>
      </c>
      <c r="K48" s="42">
        <f>(K49+K50)</f>
        <v>0</v>
      </c>
      <c r="L48" s="14">
        <f>L49+L50</f>
        <v>0</v>
      </c>
      <c r="M48" s="41">
        <f>M49+M50</f>
        <v>0</v>
      </c>
      <c r="N48" s="42">
        <f>(N49+N50)</f>
        <v>0</v>
      </c>
      <c r="O48" s="14">
        <f>O49+O50</f>
        <v>0</v>
      </c>
      <c r="P48" s="41">
        <f>P49+P50</f>
        <v>0</v>
      </c>
      <c r="Q48" s="42">
        <f>(Q49+Q50)</f>
        <v>0</v>
      </c>
      <c r="R48" s="14">
        <f>R49+R50</f>
        <v>0</v>
      </c>
      <c r="S48" s="41">
        <f>S49+S50</f>
        <v>0</v>
      </c>
      <c r="T48" s="42">
        <f>(T49+T50)</f>
        <v>0</v>
      </c>
      <c r="U48" s="14">
        <f>U49+U50</f>
        <v>0</v>
      </c>
      <c r="V48" s="41">
        <f>V49+V50</f>
        <v>0</v>
      </c>
      <c r="W48" s="42">
        <f>(W49+W50)</f>
        <v>0</v>
      </c>
      <c r="X48" s="14">
        <f>X49+X50</f>
        <v>0</v>
      </c>
    </row>
    <row r="49" spans="2:24" s="15" customFormat="1" ht="19.5" customHeight="1" x14ac:dyDescent="0.2">
      <c r="B49" s="33" t="s">
        <v>36</v>
      </c>
      <c r="C49" s="355" t="s">
        <v>37</v>
      </c>
      <c r="D49" s="355"/>
      <c r="E49" s="17">
        <v>88</v>
      </c>
      <c r="F49" s="18"/>
      <c r="G49" s="43">
        <f>$E$49*$F$49</f>
        <v>0</v>
      </c>
      <c r="H49" s="43">
        <f>$E$49*$F$49*5</f>
        <v>0</v>
      </c>
      <c r="I49" s="45">
        <f>H49+G49</f>
        <v>0</v>
      </c>
      <c r="J49" s="43">
        <f>$E$49*$F$49</f>
        <v>0</v>
      </c>
      <c r="K49" s="43">
        <f>$E$49*$F$49*3</f>
        <v>0</v>
      </c>
      <c r="L49" s="45">
        <f>K49+J49</f>
        <v>0</v>
      </c>
      <c r="M49" s="43">
        <f>$E$49*$F$49</f>
        <v>0</v>
      </c>
      <c r="N49" s="43">
        <f>$E$49*$F$49*5</f>
        <v>0</v>
      </c>
      <c r="O49" s="45">
        <f>N49+M49</f>
        <v>0</v>
      </c>
      <c r="P49" s="43">
        <f>$E$49*$F$49</f>
        <v>0</v>
      </c>
      <c r="Q49" s="43">
        <f>$E$49*$F$49*3</f>
        <v>0</v>
      </c>
      <c r="R49" s="45">
        <f>Q49+P49</f>
        <v>0</v>
      </c>
      <c r="S49" s="43">
        <f>$E$49*$F$49</f>
        <v>0</v>
      </c>
      <c r="T49" s="43">
        <f>$E$49*$F$49*5</f>
        <v>0</v>
      </c>
      <c r="U49" s="45">
        <f>T49+S49</f>
        <v>0</v>
      </c>
      <c r="V49" s="43">
        <f>$E$49*$F$49</f>
        <v>0</v>
      </c>
      <c r="W49" s="43">
        <f>$E$49*$F$49*3</f>
        <v>0</v>
      </c>
      <c r="X49" s="45">
        <f>W49+V49</f>
        <v>0</v>
      </c>
    </row>
    <row r="50" spans="2:24" s="15" customFormat="1" ht="19.5" customHeight="1" thickBot="1" x14ac:dyDescent="0.25">
      <c r="B50" s="35" t="s">
        <v>38</v>
      </c>
      <c r="C50" s="345" t="s">
        <v>39</v>
      </c>
      <c r="D50" s="345"/>
      <c r="E50" s="23">
        <v>12</v>
      </c>
      <c r="F50" s="24"/>
      <c r="G50" s="43">
        <f>$E$50*$F$50</f>
        <v>0</v>
      </c>
      <c r="H50" s="43">
        <f>$E$50*$F$50*5</f>
        <v>0</v>
      </c>
      <c r="I50" s="45">
        <f>H50+G50</f>
        <v>0</v>
      </c>
      <c r="J50" s="43">
        <f>$E$50*$F$50</f>
        <v>0</v>
      </c>
      <c r="K50" s="43">
        <f>$E$50*$F$50*3</f>
        <v>0</v>
      </c>
      <c r="L50" s="45">
        <f>K50+J50</f>
        <v>0</v>
      </c>
      <c r="M50" s="43">
        <f>$E$50*$F$50</f>
        <v>0</v>
      </c>
      <c r="N50" s="43">
        <f>$E$50*$F$50*5</f>
        <v>0</v>
      </c>
      <c r="O50" s="45">
        <f>N50+M50</f>
        <v>0</v>
      </c>
      <c r="P50" s="43">
        <f>$E$50*$F$50</f>
        <v>0</v>
      </c>
      <c r="Q50" s="43">
        <f>$E$50*$F$50*3</f>
        <v>0</v>
      </c>
      <c r="R50" s="45">
        <f>Q50+P50</f>
        <v>0</v>
      </c>
      <c r="S50" s="43">
        <f>$E$50*$F$50</f>
        <v>0</v>
      </c>
      <c r="T50" s="43">
        <f>$E$50*$F$50*5</f>
        <v>0</v>
      </c>
      <c r="U50" s="45">
        <f>T50+S50</f>
        <v>0</v>
      </c>
      <c r="V50" s="43">
        <f>$E$50*$F$50</f>
        <v>0</v>
      </c>
      <c r="W50" s="43">
        <f>$E$50*$F$50*3</f>
        <v>0</v>
      </c>
      <c r="X50" s="45">
        <f>W50+V50</f>
        <v>0</v>
      </c>
    </row>
    <row r="51" spans="2:24" s="15" customFormat="1" ht="19.5" customHeight="1" x14ac:dyDescent="0.2">
      <c r="B51" s="46" t="s">
        <v>40</v>
      </c>
      <c r="C51" s="354" t="s">
        <v>41</v>
      </c>
      <c r="D51" s="354"/>
      <c r="E51" s="10"/>
      <c r="F51" s="11"/>
      <c r="G51" s="12">
        <f t="shared" ref="G51:H51" si="24">G52+G53+G54</f>
        <v>0</v>
      </c>
      <c r="H51" s="13">
        <f t="shared" si="24"/>
        <v>0</v>
      </c>
      <c r="I51" s="14">
        <f>SUM(I52:I54)</f>
        <v>0</v>
      </c>
      <c r="J51" s="12">
        <f t="shared" ref="J51:K51" si="25">J52+J53+J54</f>
        <v>0</v>
      </c>
      <c r="K51" s="13">
        <f t="shared" si="25"/>
        <v>0</v>
      </c>
      <c r="L51" s="14">
        <f>SUM(L52:L54)</f>
        <v>0</v>
      </c>
      <c r="M51" s="12">
        <f t="shared" ref="M51:N51" si="26">M52+M53+M54</f>
        <v>0</v>
      </c>
      <c r="N51" s="13">
        <f t="shared" si="26"/>
        <v>0</v>
      </c>
      <c r="O51" s="14">
        <f>SUM(O52:O54)</f>
        <v>0</v>
      </c>
      <c r="P51" s="12">
        <f t="shared" ref="P51:Q51" si="27">P52+P53+P54</f>
        <v>0</v>
      </c>
      <c r="Q51" s="13">
        <f t="shared" si="27"/>
        <v>0</v>
      </c>
      <c r="R51" s="14">
        <f>SUM(R52:R54)</f>
        <v>0</v>
      </c>
      <c r="S51" s="12">
        <f t="shared" ref="S51:T51" si="28">S52+S53+S54</f>
        <v>0</v>
      </c>
      <c r="T51" s="13">
        <f t="shared" si="28"/>
        <v>0</v>
      </c>
      <c r="U51" s="14">
        <f>SUM(U52:U54)</f>
        <v>0</v>
      </c>
      <c r="V51" s="12">
        <f t="shared" ref="V51:W51" si="29">V52+V53+V54</f>
        <v>0</v>
      </c>
      <c r="W51" s="13">
        <f t="shared" si="29"/>
        <v>0</v>
      </c>
      <c r="X51" s="14">
        <f>SUM(X52:X54)</f>
        <v>0</v>
      </c>
    </row>
    <row r="52" spans="2:24" s="15" customFormat="1" ht="19.5" customHeight="1" x14ac:dyDescent="0.2">
      <c r="B52" s="16" t="s">
        <v>42</v>
      </c>
      <c r="C52" s="355" t="s">
        <v>43</v>
      </c>
      <c r="D52" s="355"/>
      <c r="E52" s="17">
        <v>12</v>
      </c>
      <c r="F52" s="18"/>
      <c r="G52" s="47">
        <f>$E$52*$F$52</f>
        <v>0</v>
      </c>
      <c r="H52" s="47">
        <f>$E$52*$F$52*5</f>
        <v>0</v>
      </c>
      <c r="I52" s="45">
        <f>G52+H52</f>
        <v>0</v>
      </c>
      <c r="J52" s="47">
        <f>$E$52*$F$52</f>
        <v>0</v>
      </c>
      <c r="K52" s="47">
        <f>$E$52*$F$52*3</f>
        <v>0</v>
      </c>
      <c r="L52" s="45">
        <f>J52+K52</f>
        <v>0</v>
      </c>
      <c r="M52" s="47">
        <f>$E$52*$F$52</f>
        <v>0</v>
      </c>
      <c r="N52" s="47">
        <f>$E$52*$F$52*5</f>
        <v>0</v>
      </c>
      <c r="O52" s="45">
        <f>M52+N52</f>
        <v>0</v>
      </c>
      <c r="P52" s="47">
        <f>$E$52*$F$52</f>
        <v>0</v>
      </c>
      <c r="Q52" s="47">
        <f>$E$52*$F$52*3</f>
        <v>0</v>
      </c>
      <c r="R52" s="45">
        <f>P52+Q52</f>
        <v>0</v>
      </c>
      <c r="S52" s="47">
        <f>$E$52*$F$52</f>
        <v>0</v>
      </c>
      <c r="T52" s="47">
        <f>$E$52*$F$52*5</f>
        <v>0</v>
      </c>
      <c r="U52" s="45">
        <f>S52+T52</f>
        <v>0</v>
      </c>
      <c r="V52" s="47">
        <f>$E$52*$F$52</f>
        <v>0</v>
      </c>
      <c r="W52" s="47">
        <f>$E$52*$F$52*3</f>
        <v>0</v>
      </c>
      <c r="X52" s="45">
        <f>V52+W52</f>
        <v>0</v>
      </c>
    </row>
    <row r="53" spans="2:24" s="15" customFormat="1" ht="19.5" customHeight="1" x14ac:dyDescent="0.2">
      <c r="B53" s="16" t="s">
        <v>44</v>
      </c>
      <c r="C53" s="355" t="s">
        <v>45</v>
      </c>
      <c r="D53" s="355"/>
      <c r="E53" s="17">
        <v>20</v>
      </c>
      <c r="F53" s="18"/>
      <c r="G53" s="47">
        <f>$E$53*$F$53</f>
        <v>0</v>
      </c>
      <c r="H53" s="47">
        <f>$E$53*$F$53*5</f>
        <v>0</v>
      </c>
      <c r="I53" s="45">
        <f t="shared" ref="I53:I54" si="30">G53+H53</f>
        <v>0</v>
      </c>
      <c r="J53" s="47">
        <f>$E$53*$F$53</f>
        <v>0</v>
      </c>
      <c r="K53" s="47">
        <f>$E$53*$F$53*3</f>
        <v>0</v>
      </c>
      <c r="L53" s="45">
        <f t="shared" ref="L53:L54" si="31">J53+K53</f>
        <v>0</v>
      </c>
      <c r="M53" s="47">
        <f>$E$53*$F$53</f>
        <v>0</v>
      </c>
      <c r="N53" s="47">
        <f>$E$53*$F$53*5</f>
        <v>0</v>
      </c>
      <c r="O53" s="45">
        <f t="shared" ref="O53:O54" si="32">M53+N53</f>
        <v>0</v>
      </c>
      <c r="P53" s="47">
        <f>$E$53*$F$53</f>
        <v>0</v>
      </c>
      <c r="Q53" s="47">
        <f>$E$53*$F$53*3</f>
        <v>0</v>
      </c>
      <c r="R53" s="45">
        <f t="shared" ref="R53:R54" si="33">P53+Q53</f>
        <v>0</v>
      </c>
      <c r="S53" s="47">
        <f>$E$53*$F$53</f>
        <v>0</v>
      </c>
      <c r="T53" s="47">
        <f>$E$53*$F$53*5</f>
        <v>0</v>
      </c>
      <c r="U53" s="45">
        <f t="shared" ref="U53:U54" si="34">S53+T53</f>
        <v>0</v>
      </c>
      <c r="V53" s="47">
        <f>$E$53*$F$53</f>
        <v>0</v>
      </c>
      <c r="W53" s="47">
        <f>$E$53*$F$53*3</f>
        <v>0</v>
      </c>
      <c r="X53" s="45">
        <f t="shared" ref="X53:X54" si="35">V53+W53</f>
        <v>0</v>
      </c>
    </row>
    <row r="54" spans="2:24" s="15" customFormat="1" ht="19.5" customHeight="1" thickBot="1" x14ac:dyDescent="0.25">
      <c r="B54" s="22" t="s">
        <v>46</v>
      </c>
      <c r="C54" s="358" t="s">
        <v>47</v>
      </c>
      <c r="D54" s="359"/>
      <c r="E54" s="23">
        <v>41</v>
      </c>
      <c r="F54" s="24"/>
      <c r="G54" s="47">
        <f>$E$54*$F$54</f>
        <v>0</v>
      </c>
      <c r="H54" s="47">
        <f>$E$54*$F$54*5</f>
        <v>0</v>
      </c>
      <c r="I54" s="45">
        <f t="shared" si="30"/>
        <v>0</v>
      </c>
      <c r="J54" s="47">
        <f>$E$54*$F$54</f>
        <v>0</v>
      </c>
      <c r="K54" s="47">
        <f>$E$54*$F$54*3</f>
        <v>0</v>
      </c>
      <c r="L54" s="45">
        <f t="shared" si="31"/>
        <v>0</v>
      </c>
      <c r="M54" s="47">
        <f>$E$54*$F$54</f>
        <v>0</v>
      </c>
      <c r="N54" s="47">
        <f>$E$54*$F$54*5</f>
        <v>0</v>
      </c>
      <c r="O54" s="45">
        <f t="shared" si="32"/>
        <v>0</v>
      </c>
      <c r="P54" s="47">
        <f>$E$54*$F$54</f>
        <v>0</v>
      </c>
      <c r="Q54" s="47">
        <f>$E$54*$F$54*3</f>
        <v>0</v>
      </c>
      <c r="R54" s="45">
        <f t="shared" si="33"/>
        <v>0</v>
      </c>
      <c r="S54" s="47">
        <f>$E$54*$F$54</f>
        <v>0</v>
      </c>
      <c r="T54" s="47">
        <f>$E$54*$F$54*5</f>
        <v>0</v>
      </c>
      <c r="U54" s="45">
        <f t="shared" si="34"/>
        <v>0</v>
      </c>
      <c r="V54" s="47">
        <f>$E$54*$F$54</f>
        <v>0</v>
      </c>
      <c r="W54" s="47">
        <f>$E$54*$F$54*3</f>
        <v>0</v>
      </c>
      <c r="X54" s="45">
        <f t="shared" si="35"/>
        <v>0</v>
      </c>
    </row>
    <row r="55" spans="2:24" s="15" customFormat="1" ht="19.5" customHeight="1" x14ac:dyDescent="0.2">
      <c r="B55" s="28">
        <v>7</v>
      </c>
      <c r="C55" s="354" t="s">
        <v>58</v>
      </c>
      <c r="D55" s="354"/>
      <c r="E55" s="10">
        <v>40</v>
      </c>
      <c r="F55" s="11"/>
      <c r="G55" s="12">
        <f>G56+G57</f>
        <v>0</v>
      </c>
      <c r="H55" s="13">
        <f>H56+H57</f>
        <v>0</v>
      </c>
      <c r="I55" s="14">
        <f>G55+H55</f>
        <v>0</v>
      </c>
      <c r="J55" s="12">
        <f>J56+J57</f>
        <v>0</v>
      </c>
      <c r="K55" s="13">
        <f>K56+K57</f>
        <v>0</v>
      </c>
      <c r="L55" s="14">
        <f>J55+K55</f>
        <v>0</v>
      </c>
      <c r="M55" s="12">
        <f>M56+M57</f>
        <v>0</v>
      </c>
      <c r="N55" s="13">
        <f>N56+N57</f>
        <v>0</v>
      </c>
      <c r="O55" s="14">
        <f>M55+N55</f>
        <v>0</v>
      </c>
      <c r="P55" s="12">
        <f>P56+P57</f>
        <v>0</v>
      </c>
      <c r="Q55" s="13">
        <f>Q56+Q57</f>
        <v>0</v>
      </c>
      <c r="R55" s="14">
        <f>P55+Q55</f>
        <v>0</v>
      </c>
      <c r="S55" s="12">
        <f>S56+S57</f>
        <v>0</v>
      </c>
      <c r="T55" s="13">
        <f>T56+T57</f>
        <v>0</v>
      </c>
      <c r="U55" s="14">
        <f>S55+T55</f>
        <v>0</v>
      </c>
      <c r="V55" s="12">
        <f>V56+V57</f>
        <v>0</v>
      </c>
      <c r="W55" s="13">
        <f>W56+W57</f>
        <v>0</v>
      </c>
      <c r="X55" s="14">
        <f>V55+W55</f>
        <v>0</v>
      </c>
    </row>
    <row r="56" spans="2:24" s="15" customFormat="1" ht="19.5" customHeight="1" x14ac:dyDescent="0.2">
      <c r="B56" s="16" t="s">
        <v>49</v>
      </c>
      <c r="C56" s="355" t="s">
        <v>50</v>
      </c>
      <c r="D56" s="355"/>
      <c r="E56" s="17">
        <v>40</v>
      </c>
      <c r="F56" s="18"/>
      <c r="G56" s="47">
        <f>$E$56*$F$56</f>
        <v>0</v>
      </c>
      <c r="H56" s="47">
        <f>$E$56*$F$56*5</f>
        <v>0</v>
      </c>
      <c r="I56" s="45">
        <f>G56+H56</f>
        <v>0</v>
      </c>
      <c r="J56" s="47">
        <f>$E$56*$F$56</f>
        <v>0</v>
      </c>
      <c r="K56" s="47">
        <f>$E$56*$F$56*3</f>
        <v>0</v>
      </c>
      <c r="L56" s="45">
        <f>J56+K56</f>
        <v>0</v>
      </c>
      <c r="M56" s="47">
        <f>$E$56*$F$56</f>
        <v>0</v>
      </c>
      <c r="N56" s="47">
        <f>$E$56*$F$56*5</f>
        <v>0</v>
      </c>
      <c r="O56" s="45">
        <f>M56+N56</f>
        <v>0</v>
      </c>
      <c r="P56" s="47">
        <f>$E$56*$F$56</f>
        <v>0</v>
      </c>
      <c r="Q56" s="47">
        <f>$E$56*$F$56*3</f>
        <v>0</v>
      </c>
      <c r="R56" s="45">
        <f>P56+Q56</f>
        <v>0</v>
      </c>
      <c r="S56" s="47">
        <f>$E$56*$F$56</f>
        <v>0</v>
      </c>
      <c r="T56" s="47">
        <f>$E$56*$F$56*5</f>
        <v>0</v>
      </c>
      <c r="U56" s="45">
        <f>S56+T56</f>
        <v>0</v>
      </c>
      <c r="V56" s="47">
        <f>$E$56*$F$56</f>
        <v>0</v>
      </c>
      <c r="W56" s="47">
        <f>$E$56*$F$56*3</f>
        <v>0</v>
      </c>
      <c r="X56" s="45">
        <f>V56+W56</f>
        <v>0</v>
      </c>
    </row>
    <row r="57" spans="2:24" s="15" customFormat="1" ht="19.5" customHeight="1" thickBot="1" x14ac:dyDescent="0.25">
      <c r="B57" s="22" t="s">
        <v>51</v>
      </c>
      <c r="C57" s="345" t="s">
        <v>52</v>
      </c>
      <c r="D57" s="345"/>
      <c r="E57" s="23"/>
      <c r="F57" s="24"/>
      <c r="G57" s="49"/>
      <c r="H57" s="50"/>
      <c r="I57" s="51"/>
      <c r="J57" s="49"/>
      <c r="K57" s="50"/>
      <c r="L57" s="51"/>
      <c r="M57" s="49"/>
      <c r="N57" s="50"/>
      <c r="O57" s="51"/>
      <c r="P57" s="49"/>
      <c r="Q57" s="50"/>
      <c r="R57" s="51"/>
      <c r="S57" s="49"/>
      <c r="T57" s="50"/>
      <c r="U57" s="51"/>
      <c r="V57" s="49"/>
      <c r="W57" s="50"/>
      <c r="X57" s="51"/>
    </row>
    <row r="58" spans="2:24" s="15" customFormat="1" ht="19.5" customHeight="1" thickBot="1" x14ac:dyDescent="0.25">
      <c r="B58" s="360" t="s">
        <v>53</v>
      </c>
      <c r="C58" s="361"/>
      <c r="D58" s="361"/>
      <c r="E58" s="361"/>
      <c r="F58" s="102"/>
      <c r="G58" s="52"/>
      <c r="H58" s="53"/>
      <c r="I58" s="54">
        <f>I34+I37+I42+I45+I48+I51+I55</f>
        <v>0</v>
      </c>
      <c r="J58" s="52"/>
      <c r="K58" s="53"/>
      <c r="L58" s="54">
        <f>L34+L37+L42+L45+L48+L51+L55</f>
        <v>0</v>
      </c>
      <c r="M58" s="52"/>
      <c r="N58" s="53"/>
      <c r="O58" s="54">
        <f>O34+O37+O42+O45+O48+O51+O55</f>
        <v>0</v>
      </c>
      <c r="P58" s="52"/>
      <c r="Q58" s="53"/>
      <c r="R58" s="54">
        <f>R34+R37+R42+R45+R48+R51+R55</f>
        <v>0</v>
      </c>
      <c r="S58" s="52"/>
      <c r="T58" s="53"/>
      <c r="U58" s="54">
        <f>U34+U37+U42+U45+U48+U51+U55</f>
        <v>0</v>
      </c>
      <c r="V58" s="52"/>
      <c r="W58" s="53"/>
      <c r="X58" s="54">
        <f>X34+X37+X42+X45+X48+X51+X55</f>
        <v>0</v>
      </c>
    </row>
    <row r="60" spans="2:24" ht="103.5" customHeight="1" x14ac:dyDescent="0.25">
      <c r="B60" s="55"/>
      <c r="C60" s="364" t="s">
        <v>59</v>
      </c>
      <c r="D60" s="364"/>
      <c r="E60" s="364"/>
      <c r="F60" s="364"/>
      <c r="G60" s="364"/>
      <c r="H60" s="364"/>
      <c r="I60" s="364"/>
      <c r="J60" s="364"/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</row>
    <row r="61" spans="2:24" ht="15.75" thickBot="1" x14ac:dyDescent="0.3"/>
    <row r="62" spans="2:24" ht="18.75" thickBot="1" x14ac:dyDescent="0.3">
      <c r="B62" s="58" t="s">
        <v>60</v>
      </c>
      <c r="D62" s="59"/>
      <c r="E62" s="365" t="s">
        <v>61</v>
      </c>
      <c r="F62" s="366"/>
      <c r="G62" s="366"/>
      <c r="H62" s="366"/>
      <c r="I62" s="367"/>
      <c r="J62" s="365" t="s">
        <v>62</v>
      </c>
      <c r="K62" s="366"/>
      <c r="L62" s="366"/>
      <c r="M62" s="366"/>
      <c r="N62" s="367"/>
      <c r="O62" s="365" t="s">
        <v>63</v>
      </c>
      <c r="P62" s="366"/>
      <c r="Q62" s="366"/>
      <c r="R62" s="366"/>
      <c r="S62" s="367"/>
    </row>
    <row r="63" spans="2:24" ht="77.25" customHeight="1" thickBot="1" x14ac:dyDescent="0.3">
      <c r="B63" s="60" t="s">
        <v>5</v>
      </c>
      <c r="C63" s="370" t="s">
        <v>64</v>
      </c>
      <c r="D63" s="371"/>
      <c r="E63" s="61" t="s">
        <v>57</v>
      </c>
      <c r="F63" s="62" t="s">
        <v>8</v>
      </c>
      <c r="G63" s="63">
        <v>2014</v>
      </c>
      <c r="H63" s="64">
        <v>2015</v>
      </c>
      <c r="I63" s="65">
        <v>2016</v>
      </c>
      <c r="J63" s="61" t="s">
        <v>57</v>
      </c>
      <c r="K63" s="62" t="s">
        <v>8</v>
      </c>
      <c r="L63" s="63">
        <v>2014</v>
      </c>
      <c r="M63" s="64">
        <v>2015</v>
      </c>
      <c r="N63" s="65">
        <v>2016</v>
      </c>
      <c r="O63" s="61" t="s">
        <v>57</v>
      </c>
      <c r="P63" s="62" t="s">
        <v>8</v>
      </c>
      <c r="Q63" s="64">
        <v>2014</v>
      </c>
      <c r="R63" s="64">
        <v>2015</v>
      </c>
      <c r="S63" s="65">
        <v>2016</v>
      </c>
    </row>
    <row r="64" spans="2:24" ht="21" customHeight="1" x14ac:dyDescent="0.25">
      <c r="B64" s="66">
        <v>1</v>
      </c>
      <c r="C64" s="372" t="s">
        <v>65</v>
      </c>
      <c r="D64" s="373"/>
      <c r="E64" s="67">
        <v>1</v>
      </c>
      <c r="F64" s="68"/>
      <c r="G64" s="69">
        <v>0</v>
      </c>
      <c r="H64" s="70">
        <v>0</v>
      </c>
      <c r="I64" s="14">
        <v>0</v>
      </c>
      <c r="J64" s="10">
        <v>1</v>
      </c>
      <c r="K64" s="68"/>
      <c r="L64" s="69">
        <v>0</v>
      </c>
      <c r="M64" s="70">
        <v>0</v>
      </c>
      <c r="N64" s="14">
        <v>0</v>
      </c>
      <c r="O64" s="71">
        <v>1</v>
      </c>
      <c r="P64" s="68"/>
      <c r="Q64" s="70">
        <v>0</v>
      </c>
      <c r="R64" s="70">
        <v>0</v>
      </c>
      <c r="S64" s="14">
        <v>0</v>
      </c>
    </row>
    <row r="65" spans="2:19" ht="21" customHeight="1" x14ac:dyDescent="0.25">
      <c r="B65" s="72">
        <v>2</v>
      </c>
      <c r="C65" s="374" t="s">
        <v>66</v>
      </c>
      <c r="D65" s="375"/>
      <c r="E65" s="73"/>
      <c r="F65" s="66"/>
      <c r="G65" s="74">
        <v>0</v>
      </c>
      <c r="H65" s="75">
        <v>0</v>
      </c>
      <c r="I65" s="76">
        <v>0</v>
      </c>
      <c r="J65" s="17"/>
      <c r="K65" s="66"/>
      <c r="L65" s="74">
        <v>0</v>
      </c>
      <c r="M65" s="75">
        <v>0</v>
      </c>
      <c r="N65" s="76">
        <v>0</v>
      </c>
      <c r="O65" s="77"/>
      <c r="P65" s="66"/>
      <c r="Q65" s="75">
        <v>0</v>
      </c>
      <c r="R65" s="75">
        <v>0</v>
      </c>
      <c r="S65" s="76">
        <v>0</v>
      </c>
    </row>
    <row r="66" spans="2:19" ht="21" customHeight="1" x14ac:dyDescent="0.25">
      <c r="B66" s="78" t="s">
        <v>19</v>
      </c>
      <c r="C66" s="368" t="s">
        <v>20</v>
      </c>
      <c r="D66" s="369"/>
      <c r="E66" s="73">
        <v>1</v>
      </c>
      <c r="F66" s="66"/>
      <c r="G66" s="79"/>
      <c r="H66" s="80"/>
      <c r="I66" s="81"/>
      <c r="J66" s="17">
        <v>1</v>
      </c>
      <c r="K66" s="66"/>
      <c r="L66" s="79"/>
      <c r="M66" s="80"/>
      <c r="N66" s="81"/>
      <c r="O66" s="77">
        <v>1</v>
      </c>
      <c r="P66" s="66"/>
      <c r="Q66" s="75"/>
      <c r="R66" s="75"/>
      <c r="S66" s="76"/>
    </row>
    <row r="67" spans="2:19" ht="21" customHeight="1" x14ac:dyDescent="0.25">
      <c r="B67" s="78" t="s">
        <v>21</v>
      </c>
      <c r="C67" s="368" t="s">
        <v>67</v>
      </c>
      <c r="D67" s="369"/>
      <c r="E67" s="73">
        <v>1</v>
      </c>
      <c r="F67" s="66"/>
      <c r="G67" s="79"/>
      <c r="H67" s="80"/>
      <c r="I67" s="81"/>
      <c r="J67" s="17">
        <v>1</v>
      </c>
      <c r="K67" s="66"/>
      <c r="L67" s="79"/>
      <c r="M67" s="80"/>
      <c r="N67" s="81"/>
      <c r="O67" s="77">
        <v>1</v>
      </c>
      <c r="P67" s="66"/>
      <c r="Q67" s="80"/>
      <c r="R67" s="80"/>
      <c r="S67" s="81"/>
    </row>
    <row r="68" spans="2:19" ht="21" customHeight="1" x14ac:dyDescent="0.25">
      <c r="B68" s="78" t="s">
        <v>23</v>
      </c>
      <c r="C68" s="368" t="s">
        <v>24</v>
      </c>
      <c r="D68" s="369"/>
      <c r="E68" s="73">
        <v>1</v>
      </c>
      <c r="F68" s="66"/>
      <c r="G68" s="79"/>
      <c r="H68" s="80"/>
      <c r="I68" s="81"/>
      <c r="J68" s="17">
        <v>1</v>
      </c>
      <c r="K68" s="66"/>
      <c r="L68" s="79"/>
      <c r="M68" s="80"/>
      <c r="N68" s="81"/>
      <c r="O68" s="77">
        <v>1</v>
      </c>
      <c r="P68" s="66"/>
      <c r="Q68" s="80"/>
      <c r="R68" s="80"/>
      <c r="S68" s="81"/>
    </row>
    <row r="69" spans="2:19" ht="21" customHeight="1" x14ac:dyDescent="0.25">
      <c r="B69" s="78" t="s">
        <v>25</v>
      </c>
      <c r="C69" s="368" t="s">
        <v>26</v>
      </c>
      <c r="D69" s="369"/>
      <c r="E69" s="73">
        <v>1</v>
      </c>
      <c r="F69" s="66"/>
      <c r="G69" s="79"/>
      <c r="H69" s="80"/>
      <c r="I69" s="81"/>
      <c r="J69" s="17">
        <v>1</v>
      </c>
      <c r="K69" s="66"/>
      <c r="L69" s="79"/>
      <c r="M69" s="80"/>
      <c r="N69" s="81"/>
      <c r="O69" s="77">
        <v>1</v>
      </c>
      <c r="P69" s="66"/>
      <c r="Q69" s="80"/>
      <c r="R69" s="80"/>
      <c r="S69" s="81"/>
    </row>
    <row r="70" spans="2:19" ht="21" customHeight="1" x14ac:dyDescent="0.25">
      <c r="B70" s="66">
        <v>3</v>
      </c>
      <c r="C70" s="374" t="s">
        <v>68</v>
      </c>
      <c r="D70" s="375"/>
      <c r="E70" s="73">
        <v>40</v>
      </c>
      <c r="F70" s="66"/>
      <c r="G70" s="74">
        <v>0</v>
      </c>
      <c r="H70" s="75">
        <v>0</v>
      </c>
      <c r="I70" s="76">
        <v>0</v>
      </c>
      <c r="J70" s="17">
        <v>40</v>
      </c>
      <c r="K70" s="66"/>
      <c r="L70" s="74">
        <v>0</v>
      </c>
      <c r="M70" s="75">
        <v>0</v>
      </c>
      <c r="N70" s="76">
        <v>0</v>
      </c>
      <c r="O70" s="77">
        <v>40</v>
      </c>
      <c r="P70" s="66"/>
      <c r="Q70" s="75">
        <v>0</v>
      </c>
      <c r="R70" s="75">
        <v>0</v>
      </c>
      <c r="S70" s="76">
        <v>0</v>
      </c>
    </row>
    <row r="71" spans="2:19" ht="21" customHeight="1" x14ac:dyDescent="0.25">
      <c r="B71" s="82" t="s">
        <v>28</v>
      </c>
      <c r="C71" s="368" t="s">
        <v>29</v>
      </c>
      <c r="D71" s="369"/>
      <c r="E71" s="73"/>
      <c r="F71" s="66"/>
      <c r="G71" s="79"/>
      <c r="H71" s="80"/>
      <c r="I71" s="81"/>
      <c r="J71" s="17"/>
      <c r="K71" s="66"/>
      <c r="L71" s="79"/>
      <c r="M71" s="80"/>
      <c r="N71" s="81"/>
      <c r="O71" s="77"/>
      <c r="P71" s="66"/>
      <c r="Q71" s="80"/>
      <c r="R71" s="80"/>
      <c r="S71" s="81"/>
    </row>
    <row r="72" spans="2:19" ht="21" customHeight="1" thickBot="1" x14ac:dyDescent="0.3">
      <c r="B72" s="82" t="s">
        <v>30</v>
      </c>
      <c r="C72" s="376" t="s">
        <v>31</v>
      </c>
      <c r="D72" s="377"/>
      <c r="E72" s="73"/>
      <c r="F72" s="66"/>
      <c r="G72" s="79"/>
      <c r="H72" s="80"/>
      <c r="I72" s="81"/>
      <c r="J72" s="17"/>
      <c r="K72" s="66"/>
      <c r="L72" s="79"/>
      <c r="M72" s="80"/>
      <c r="N72" s="81"/>
      <c r="O72" s="77"/>
      <c r="P72" s="66"/>
      <c r="Q72" s="80"/>
      <c r="R72" s="80"/>
      <c r="S72" s="81"/>
    </row>
    <row r="73" spans="2:19" ht="39.75" customHeight="1" x14ac:dyDescent="0.25">
      <c r="B73" s="66">
        <v>4</v>
      </c>
      <c r="C73" s="374" t="s">
        <v>69</v>
      </c>
      <c r="D73" s="375"/>
      <c r="E73" s="73">
        <v>100</v>
      </c>
      <c r="F73" s="66"/>
      <c r="G73" s="74">
        <v>0</v>
      </c>
      <c r="H73" s="75">
        <v>0</v>
      </c>
      <c r="I73" s="76">
        <v>0</v>
      </c>
      <c r="J73" s="17">
        <v>170</v>
      </c>
      <c r="K73" s="66"/>
      <c r="L73" s="74">
        <v>0</v>
      </c>
      <c r="M73" s="75">
        <v>0</v>
      </c>
      <c r="N73" s="76">
        <v>0</v>
      </c>
      <c r="O73" s="77">
        <v>85</v>
      </c>
      <c r="P73" s="66"/>
      <c r="Q73" s="75">
        <v>0</v>
      </c>
      <c r="R73" s="75">
        <v>0</v>
      </c>
      <c r="S73" s="76">
        <v>0</v>
      </c>
    </row>
    <row r="74" spans="2:19" ht="21" customHeight="1" x14ac:dyDescent="0.25">
      <c r="B74" s="82" t="s">
        <v>33</v>
      </c>
      <c r="C74" s="368" t="s">
        <v>37</v>
      </c>
      <c r="D74" s="369"/>
      <c r="E74" s="73">
        <v>88</v>
      </c>
      <c r="F74" s="66"/>
      <c r="G74" s="79"/>
      <c r="H74" s="80"/>
      <c r="I74" s="81"/>
      <c r="J74" s="17">
        <v>158</v>
      </c>
      <c r="K74" s="66"/>
      <c r="L74" s="79"/>
      <c r="M74" s="80"/>
      <c r="N74" s="81"/>
      <c r="O74" s="77">
        <f>85-O75</f>
        <v>73</v>
      </c>
      <c r="P74" s="66"/>
      <c r="Q74" s="80"/>
      <c r="R74" s="80"/>
      <c r="S74" s="81"/>
    </row>
    <row r="75" spans="2:19" ht="21" customHeight="1" thickBot="1" x14ac:dyDescent="0.3">
      <c r="B75" s="82" t="s">
        <v>34</v>
      </c>
      <c r="C75" s="368" t="s">
        <v>70</v>
      </c>
      <c r="D75" s="369"/>
      <c r="E75" s="73">
        <v>12</v>
      </c>
      <c r="F75" s="66"/>
      <c r="G75" s="79"/>
      <c r="H75" s="80"/>
      <c r="I75" s="81"/>
      <c r="J75" s="17">
        <v>12</v>
      </c>
      <c r="K75" s="66"/>
      <c r="L75" s="79"/>
      <c r="M75" s="80"/>
      <c r="N75" s="81"/>
      <c r="O75" s="77">
        <v>12</v>
      </c>
      <c r="P75" s="66"/>
      <c r="Q75" s="80"/>
      <c r="R75" s="80"/>
      <c r="S75" s="81"/>
    </row>
    <row r="76" spans="2:19" ht="21" customHeight="1" x14ac:dyDescent="0.25">
      <c r="B76" s="83" t="s">
        <v>71</v>
      </c>
      <c r="C76" s="381" t="s">
        <v>41</v>
      </c>
      <c r="D76" s="382"/>
      <c r="E76" s="73"/>
      <c r="F76" s="66"/>
      <c r="G76" s="74">
        <v>0</v>
      </c>
      <c r="H76" s="75">
        <v>0</v>
      </c>
      <c r="I76" s="76">
        <v>0</v>
      </c>
      <c r="J76" s="17"/>
      <c r="K76" s="66"/>
      <c r="L76" s="74">
        <v>0</v>
      </c>
      <c r="M76" s="75">
        <v>0</v>
      </c>
      <c r="N76" s="76">
        <v>0</v>
      </c>
      <c r="O76" s="77"/>
      <c r="P76" s="66"/>
      <c r="Q76" s="75">
        <v>0</v>
      </c>
      <c r="R76" s="75">
        <v>0</v>
      </c>
      <c r="S76" s="76">
        <v>0</v>
      </c>
    </row>
    <row r="77" spans="2:19" ht="21" customHeight="1" x14ac:dyDescent="0.25">
      <c r="B77" s="78" t="s">
        <v>36</v>
      </c>
      <c r="C77" s="368" t="s">
        <v>43</v>
      </c>
      <c r="D77" s="369"/>
      <c r="E77" s="73">
        <v>12</v>
      </c>
      <c r="F77" s="66"/>
      <c r="G77" s="79"/>
      <c r="H77" s="80"/>
      <c r="I77" s="81"/>
      <c r="J77" s="17">
        <v>12</v>
      </c>
      <c r="K77" s="66"/>
      <c r="L77" s="79"/>
      <c r="M77" s="80"/>
      <c r="N77" s="81"/>
      <c r="O77" s="77">
        <v>10</v>
      </c>
      <c r="P77" s="66"/>
      <c r="Q77" s="80"/>
      <c r="R77" s="80"/>
      <c r="S77" s="81"/>
    </row>
    <row r="78" spans="2:19" ht="21" customHeight="1" x14ac:dyDescent="0.25">
      <c r="B78" s="78" t="s">
        <v>38</v>
      </c>
      <c r="C78" s="368" t="s">
        <v>45</v>
      </c>
      <c r="D78" s="369"/>
      <c r="E78" s="73">
        <v>20</v>
      </c>
      <c r="F78" s="66"/>
      <c r="G78" s="79"/>
      <c r="H78" s="80"/>
      <c r="I78" s="81"/>
      <c r="J78" s="17">
        <v>30</v>
      </c>
      <c r="K78" s="66"/>
      <c r="L78" s="79"/>
      <c r="M78" s="80"/>
      <c r="N78" s="81"/>
      <c r="O78" s="77">
        <v>18</v>
      </c>
      <c r="P78" s="66"/>
      <c r="Q78" s="80"/>
      <c r="R78" s="80"/>
      <c r="S78" s="81"/>
    </row>
    <row r="79" spans="2:19" ht="21" customHeight="1" thickBot="1" x14ac:dyDescent="0.3">
      <c r="B79" s="78" t="s">
        <v>72</v>
      </c>
      <c r="C79" s="383" t="s">
        <v>47</v>
      </c>
      <c r="D79" s="384"/>
      <c r="E79" s="73">
        <v>41</v>
      </c>
      <c r="F79" s="66"/>
      <c r="G79" s="79"/>
      <c r="H79" s="80"/>
      <c r="I79" s="81"/>
      <c r="J79" s="17">
        <v>60</v>
      </c>
      <c r="K79" s="66"/>
      <c r="L79" s="79"/>
      <c r="M79" s="80"/>
      <c r="N79" s="81"/>
      <c r="O79" s="77">
        <v>39</v>
      </c>
      <c r="P79" s="66"/>
      <c r="Q79" s="80"/>
      <c r="R79" s="80"/>
      <c r="S79" s="81"/>
    </row>
    <row r="80" spans="2:19" ht="21" customHeight="1" x14ac:dyDescent="0.25">
      <c r="B80" s="72">
        <v>6</v>
      </c>
      <c r="C80" s="374" t="s">
        <v>73</v>
      </c>
      <c r="D80" s="375"/>
      <c r="E80" s="84">
        <v>40</v>
      </c>
      <c r="F80" s="85"/>
      <c r="G80" s="86">
        <v>0</v>
      </c>
      <c r="H80" s="87">
        <v>0</v>
      </c>
      <c r="I80" s="88">
        <v>0</v>
      </c>
      <c r="J80" s="89"/>
      <c r="K80" s="85"/>
      <c r="L80" s="86">
        <v>0</v>
      </c>
      <c r="M80" s="87">
        <v>0</v>
      </c>
      <c r="N80" s="88">
        <v>0</v>
      </c>
      <c r="O80" s="90"/>
      <c r="P80" s="85"/>
      <c r="Q80" s="87">
        <v>0</v>
      </c>
      <c r="R80" s="87">
        <v>0</v>
      </c>
      <c r="S80" s="88">
        <v>0</v>
      </c>
    </row>
    <row r="81" spans="2:19" ht="21" customHeight="1" x14ac:dyDescent="0.25">
      <c r="B81" s="78" t="s">
        <v>42</v>
      </c>
      <c r="C81" s="368" t="s">
        <v>74</v>
      </c>
      <c r="D81" s="369"/>
      <c r="E81" s="73">
        <v>34</v>
      </c>
      <c r="F81" s="66"/>
      <c r="G81" s="79"/>
      <c r="H81" s="80"/>
      <c r="I81" s="81"/>
      <c r="J81" s="17">
        <v>51</v>
      </c>
      <c r="K81" s="66"/>
      <c r="L81" s="79"/>
      <c r="M81" s="80"/>
      <c r="N81" s="81"/>
      <c r="O81" s="77">
        <f>30-O82</f>
        <v>25.5</v>
      </c>
      <c r="P81" s="66"/>
      <c r="Q81" s="80"/>
      <c r="R81" s="80"/>
      <c r="S81" s="81"/>
    </row>
    <row r="82" spans="2:19" ht="21" customHeight="1" thickBot="1" x14ac:dyDescent="0.3">
      <c r="B82" s="91" t="s">
        <v>44</v>
      </c>
      <c r="C82" s="376" t="s">
        <v>75</v>
      </c>
      <c r="D82" s="377"/>
      <c r="E82" s="92">
        <v>6</v>
      </c>
      <c r="F82" s="93"/>
      <c r="G82" s="94"/>
      <c r="H82" s="95"/>
      <c r="I82" s="96"/>
      <c r="J82" s="23">
        <v>9</v>
      </c>
      <c r="K82" s="93"/>
      <c r="L82" s="94"/>
      <c r="M82" s="95"/>
      <c r="N82" s="96"/>
      <c r="O82" s="97">
        <v>4.5</v>
      </c>
      <c r="P82" s="93"/>
      <c r="Q82" s="95"/>
      <c r="R82" s="95"/>
      <c r="S82" s="96"/>
    </row>
    <row r="83" spans="2:19" ht="21" customHeight="1" thickBot="1" x14ac:dyDescent="0.3">
      <c r="B83" s="378" t="s">
        <v>11</v>
      </c>
      <c r="C83" s="379"/>
      <c r="D83" s="379"/>
      <c r="E83" s="379"/>
      <c r="F83" s="98"/>
      <c r="G83" s="99"/>
      <c r="H83" s="100"/>
      <c r="I83" s="101"/>
      <c r="J83"/>
      <c r="L83" s="99"/>
      <c r="M83" s="100"/>
      <c r="N83" s="101"/>
      <c r="Q83" s="99"/>
      <c r="R83" s="100"/>
      <c r="S83" s="101"/>
    </row>
    <row r="86" spans="2:19" ht="112.5" customHeight="1" x14ac:dyDescent="0.25">
      <c r="C86" s="380" t="s">
        <v>77</v>
      </c>
      <c r="D86" s="380"/>
      <c r="E86" s="380"/>
      <c r="F86" s="380"/>
      <c r="G86" s="380"/>
      <c r="H86" s="380"/>
      <c r="I86" s="380"/>
      <c r="J86" s="380"/>
      <c r="K86" s="380"/>
      <c r="L86" s="380"/>
      <c r="M86" s="380"/>
      <c r="N86" s="380"/>
      <c r="O86" s="380"/>
      <c r="P86" s="380"/>
      <c r="Q86" s="380"/>
      <c r="R86" s="380"/>
      <c r="S86" s="380"/>
    </row>
  </sheetData>
  <mergeCells count="97">
    <mergeCell ref="C81:D81"/>
    <mergeCell ref="C82:D82"/>
    <mergeCell ref="B83:E83"/>
    <mergeCell ref="C86:S86"/>
    <mergeCell ref="C75:D75"/>
    <mergeCell ref="C76:D76"/>
    <mergeCell ref="C77:D77"/>
    <mergeCell ref="C78:D78"/>
    <mergeCell ref="C79:D79"/>
    <mergeCell ref="C80:D80"/>
    <mergeCell ref="C74:D74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56:D56"/>
    <mergeCell ref="C57:D57"/>
    <mergeCell ref="B58:E58"/>
    <mergeCell ref="C60:X60"/>
    <mergeCell ref="E62:I62"/>
    <mergeCell ref="J62:N62"/>
    <mergeCell ref="O62:S62"/>
    <mergeCell ref="C42:D42"/>
    <mergeCell ref="C55:D55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43:D43"/>
    <mergeCell ref="G32:I32"/>
    <mergeCell ref="J32:L32"/>
    <mergeCell ref="M32:O32"/>
    <mergeCell ref="P32:R32"/>
    <mergeCell ref="V32:X32"/>
    <mergeCell ref="S32:U32"/>
    <mergeCell ref="C38:D38"/>
    <mergeCell ref="C39:D39"/>
    <mergeCell ref="C40:D40"/>
    <mergeCell ref="C41:D41"/>
    <mergeCell ref="C28:D28"/>
    <mergeCell ref="B29:E29"/>
    <mergeCell ref="C37:D37"/>
    <mergeCell ref="C33:D33"/>
    <mergeCell ref="C34:D34"/>
    <mergeCell ref="C35:D35"/>
    <mergeCell ref="C36:D36"/>
    <mergeCell ref="G31:L31"/>
    <mergeCell ref="M31:R31"/>
    <mergeCell ref="S31:X31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5:D15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B1:X1"/>
    <mergeCell ref="G2:L2"/>
    <mergeCell ref="M2:R2"/>
    <mergeCell ref="S2:X2"/>
    <mergeCell ref="G3:I3"/>
    <mergeCell ref="J3:L3"/>
    <mergeCell ref="M3:O3"/>
    <mergeCell ref="P3:R3"/>
    <mergeCell ref="S3:U3"/>
    <mergeCell ref="V3:X3"/>
  </mergeCells>
  <pageMargins left="0.59055118110236227" right="0.19685039370078741" top="0.59055118110236227" bottom="0.39370078740157483" header="0.51181102362204722" footer="0.51181102362204722"/>
  <pageSetup paperSize="8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Тайлаки_МГРП</vt:lpstr>
      <vt:lpstr>ДЛЯ ТС (5)</vt:lpstr>
      <vt:lpstr>'ДЛЯ ТС (5)'!Область_печати</vt:lpstr>
      <vt:lpstr>Тайлаки_МГРП!Область_печати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Гарус Ирина Валентиновна</dc:creator>
  <cp:lastModifiedBy>Регина Рустамовна Клеглеева</cp:lastModifiedBy>
  <cp:lastPrinted>2015-11-11T12:46:43Z</cp:lastPrinted>
  <dcterms:created xsi:type="dcterms:W3CDTF">2013-12-03T03:06:54Z</dcterms:created>
  <dcterms:modified xsi:type="dcterms:W3CDTF">2016-02-03T06:49:27Z</dcterms:modified>
</cp:coreProperties>
</file>