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950" activeTab="2"/>
  </bookViews>
  <sheets>
    <sheet name="Форма 8.1" sheetId="9" r:id="rId1"/>
    <sheet name="Форма 8.2" sheetId="7" r:id="rId2"/>
    <sheet name="Форма 8.3" sheetId="8" r:id="rId3"/>
    <sheet name="Перебазировка №1" sheetId="4" r:id="rId4"/>
    <sheet name="Транспорт №2" sheetId="3" r:id="rId5"/>
    <sheet name="Материалы №3" sheetId="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 localSheetId="2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 localSheetId="2">#REF!</definedName>
    <definedName name="_3Excel_BuiltIn_Print_Titles_2_1">#REF!</definedName>
    <definedName name="_4Excel_BuiltIn_Print_Titles_3_1" localSheetId="0">#REF!</definedName>
    <definedName name="_4Excel_BuiltIn_Print_Titles_3_1" localSheetId="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0">#REF!</definedName>
    <definedName name="deviation1" localSheetId="1">#REF!</definedName>
    <definedName name="deviation1" localSheetId="2">#REF!</definedName>
    <definedName name="deviation1">#REF!</definedName>
    <definedName name="DiscontRate" localSheetId="0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0">#REF!</definedName>
    <definedName name="Excel_BuiltIn_Print_Area_1" localSheetId="1">#REF!</definedName>
    <definedName name="Excel_BuiltIn_Print_Area_1" localSheetId="2">#REF!</definedName>
    <definedName name="Excel_BuiltIn_Print_Area_1">#REF!</definedName>
    <definedName name="Excel_BuiltIn_Print_Area_4" localSheetId="0">#REF!</definedName>
    <definedName name="Excel_BuiltIn_Print_Area_4" localSheetId="1">#REF!</definedName>
    <definedName name="Excel_BuiltIn_Print_Area_4" localSheetId="2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 localSheetId="2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 localSheetId="2">#REF!</definedName>
    <definedName name="Excel_BuiltIn_Print_Area_6">#REF!</definedName>
    <definedName name="Excel_BuiltIn_Print_Titles_2" localSheetId="0">#REF!</definedName>
    <definedName name="Excel_BuiltIn_Print_Titles_2" localSheetId="1">#REF!</definedName>
    <definedName name="Excel_BuiltIn_Print_Titles_2" localSheetId="2">#REF!</definedName>
    <definedName name="Excel_BuiltIn_Print_Titles_2">#REF!</definedName>
    <definedName name="Excel_BuiltIn_Print_Titles_3" localSheetId="0">#REF!</definedName>
    <definedName name="Excel_BuiltIn_Print_Titles_3" localSheetId="1">#REF!</definedName>
    <definedName name="Excel_BuiltIn_Print_Titles_3" localSheetId="2">#REF!</definedName>
    <definedName name="Excel_BuiltIn_Print_Titles_3">#REF!</definedName>
    <definedName name="блок" localSheetId="0">#REF!</definedName>
    <definedName name="блок" localSheetId="1">#REF!</definedName>
    <definedName name="блок" localSheetId="2">#REF!</definedName>
    <definedName name="блок">#REF!</definedName>
    <definedName name="весмп" localSheetId="0">#REF!</definedName>
    <definedName name="весмп" localSheetId="1">#REF!</definedName>
    <definedName name="весмп" localSheetId="2">#REF!</definedName>
    <definedName name="весмп">#REF!</definedName>
    <definedName name="врем" localSheetId="0">#REF!</definedName>
    <definedName name="врем" localSheetId="1">#REF!</definedName>
    <definedName name="врем" localSheetId="2">#REF!</definedName>
    <definedName name="врем">#REF!</definedName>
    <definedName name="высл" localSheetId="0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0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0">#REF!</definedName>
    <definedName name="дол" localSheetId="1">#REF!</definedName>
    <definedName name="дол" localSheetId="2">#REF!</definedName>
    <definedName name="дол">#REF!</definedName>
    <definedName name="допотп" localSheetId="0">#REF!</definedName>
    <definedName name="допотп" localSheetId="1">#REF!</definedName>
    <definedName name="допотп" localSheetId="2">#REF!</definedName>
    <definedName name="допотп">#REF!</definedName>
    <definedName name="ДЦ1" localSheetId="0">#REF!</definedName>
    <definedName name="ДЦ1" localSheetId="1">#REF!</definedName>
    <definedName name="ДЦ1" localSheetId="2">#REF!</definedName>
    <definedName name="ДЦ1">#REF!</definedName>
    <definedName name="ДЦ10" localSheetId="0">#REF!</definedName>
    <definedName name="ДЦ10" localSheetId="1">#REF!</definedName>
    <definedName name="ДЦ10" localSheetId="2">#REF!</definedName>
    <definedName name="ДЦ10">#REF!</definedName>
    <definedName name="ДЦ11" localSheetId="0">#REF!</definedName>
    <definedName name="ДЦ11" localSheetId="1">#REF!</definedName>
    <definedName name="ДЦ11" localSheetId="2">#REF!</definedName>
    <definedName name="ДЦ11">#REF!</definedName>
    <definedName name="ДЦ12" localSheetId="0">#REF!</definedName>
    <definedName name="ДЦ12" localSheetId="1">#REF!</definedName>
    <definedName name="ДЦ12" localSheetId="2">#REF!</definedName>
    <definedName name="ДЦ12">#REF!</definedName>
    <definedName name="ДЦ13" localSheetId="0">#REF!</definedName>
    <definedName name="ДЦ13" localSheetId="1">#REF!</definedName>
    <definedName name="ДЦ13" localSheetId="2">#REF!</definedName>
    <definedName name="ДЦ13">#REF!</definedName>
    <definedName name="ДЦ14" localSheetId="0">#REF!</definedName>
    <definedName name="ДЦ14" localSheetId="1">#REF!</definedName>
    <definedName name="ДЦ14" localSheetId="2">#REF!</definedName>
    <definedName name="ДЦ14">#REF!</definedName>
    <definedName name="ДЦ15" localSheetId="0">#REF!</definedName>
    <definedName name="ДЦ15" localSheetId="1">#REF!</definedName>
    <definedName name="ДЦ15" localSheetId="2">#REF!</definedName>
    <definedName name="ДЦ15">#REF!</definedName>
    <definedName name="ДЦ16" localSheetId="0">#REF!</definedName>
    <definedName name="ДЦ16" localSheetId="1">#REF!</definedName>
    <definedName name="ДЦ16" localSheetId="2">#REF!</definedName>
    <definedName name="ДЦ16">#REF!</definedName>
    <definedName name="ДЦ17" localSheetId="0">#REF!</definedName>
    <definedName name="ДЦ17" localSheetId="1">#REF!</definedName>
    <definedName name="ДЦ17" localSheetId="2">#REF!</definedName>
    <definedName name="ДЦ17">#REF!</definedName>
    <definedName name="ДЦ18" localSheetId="0">#REF!</definedName>
    <definedName name="ДЦ18" localSheetId="1">#REF!</definedName>
    <definedName name="ДЦ18" localSheetId="2">#REF!</definedName>
    <definedName name="ДЦ18">#REF!</definedName>
    <definedName name="ДЦ19" localSheetId="0">#REF!</definedName>
    <definedName name="ДЦ19" localSheetId="1">#REF!</definedName>
    <definedName name="ДЦ19" localSheetId="2">#REF!</definedName>
    <definedName name="ДЦ19">#REF!</definedName>
    <definedName name="ДЦ2" localSheetId="0">#REF!</definedName>
    <definedName name="ДЦ2" localSheetId="1">#REF!</definedName>
    <definedName name="ДЦ2" localSheetId="2">#REF!</definedName>
    <definedName name="ДЦ2">#REF!</definedName>
    <definedName name="ДЦ2_" localSheetId="0">#REF!</definedName>
    <definedName name="ДЦ2_" localSheetId="1">#REF!</definedName>
    <definedName name="ДЦ2_" localSheetId="2">#REF!</definedName>
    <definedName name="ДЦ2_">#REF!</definedName>
    <definedName name="ДЦ20" localSheetId="0">#REF!</definedName>
    <definedName name="ДЦ20" localSheetId="1">#REF!</definedName>
    <definedName name="ДЦ20" localSheetId="2">#REF!</definedName>
    <definedName name="ДЦ20">#REF!</definedName>
    <definedName name="ДЦ20_1" localSheetId="0">#REF!</definedName>
    <definedName name="ДЦ20_1" localSheetId="1">#REF!</definedName>
    <definedName name="ДЦ20_1" localSheetId="2">#REF!</definedName>
    <definedName name="ДЦ20_1">#REF!</definedName>
    <definedName name="ДЦ21" localSheetId="0">#REF!</definedName>
    <definedName name="ДЦ21" localSheetId="1">#REF!</definedName>
    <definedName name="ДЦ21" localSheetId="2">#REF!</definedName>
    <definedName name="ДЦ21">#REF!</definedName>
    <definedName name="ДЦ22" localSheetId="0">#REF!</definedName>
    <definedName name="ДЦ22" localSheetId="1">#REF!</definedName>
    <definedName name="ДЦ22" localSheetId="2">#REF!</definedName>
    <definedName name="ДЦ22">#REF!</definedName>
    <definedName name="ДЦ23" localSheetId="0">#REF!</definedName>
    <definedName name="ДЦ23" localSheetId="1">#REF!</definedName>
    <definedName name="ДЦ23" localSheetId="2">#REF!</definedName>
    <definedName name="ДЦ23">#REF!</definedName>
    <definedName name="ДЦ24" localSheetId="0">#REF!</definedName>
    <definedName name="ДЦ24" localSheetId="1">#REF!</definedName>
    <definedName name="ДЦ24" localSheetId="2">#REF!</definedName>
    <definedName name="ДЦ24">#REF!</definedName>
    <definedName name="ДЦ25" localSheetId="0">#REF!</definedName>
    <definedName name="ДЦ25" localSheetId="1">#REF!</definedName>
    <definedName name="ДЦ25" localSheetId="2">#REF!</definedName>
    <definedName name="ДЦ25">#REF!</definedName>
    <definedName name="ДЦ26" localSheetId="0">#REF!</definedName>
    <definedName name="ДЦ26" localSheetId="1">#REF!</definedName>
    <definedName name="ДЦ26" localSheetId="2">#REF!</definedName>
    <definedName name="ДЦ26">#REF!</definedName>
    <definedName name="ДЦ3" localSheetId="0">#REF!</definedName>
    <definedName name="ДЦ3" localSheetId="1">#REF!</definedName>
    <definedName name="ДЦ3" localSheetId="2">#REF!</definedName>
    <definedName name="ДЦ3">#REF!</definedName>
    <definedName name="ДЦ3_" localSheetId="0">#REF!</definedName>
    <definedName name="ДЦ3_" localSheetId="1">#REF!</definedName>
    <definedName name="ДЦ3_" localSheetId="2">#REF!</definedName>
    <definedName name="ДЦ3_">#REF!</definedName>
    <definedName name="ДЦ4" localSheetId="0">#REF!</definedName>
    <definedName name="ДЦ4" localSheetId="1">#REF!</definedName>
    <definedName name="ДЦ4" localSheetId="2">#REF!</definedName>
    <definedName name="ДЦ4">#REF!</definedName>
    <definedName name="ДЦ5" localSheetId="0">#REF!</definedName>
    <definedName name="ДЦ5" localSheetId="1">#REF!</definedName>
    <definedName name="ДЦ5" localSheetId="2">#REF!</definedName>
    <definedName name="ДЦ5">#REF!</definedName>
    <definedName name="ДЦ6" localSheetId="0">#REF!</definedName>
    <definedName name="ДЦ6" localSheetId="1">#REF!</definedName>
    <definedName name="ДЦ6" localSheetId="2">#REF!</definedName>
    <definedName name="ДЦ6">#REF!</definedName>
    <definedName name="ДЦ6_1" localSheetId="0">#REF!</definedName>
    <definedName name="ДЦ6_1" localSheetId="1">#REF!</definedName>
    <definedName name="ДЦ6_1" localSheetId="2">#REF!</definedName>
    <definedName name="ДЦ6_1">#REF!</definedName>
    <definedName name="ДЦ7" localSheetId="0">#REF!</definedName>
    <definedName name="ДЦ7" localSheetId="1">#REF!</definedName>
    <definedName name="ДЦ7" localSheetId="2">#REF!</definedName>
    <definedName name="ДЦ7">#REF!</definedName>
    <definedName name="ДЦ8" localSheetId="0">#REF!</definedName>
    <definedName name="ДЦ8" localSheetId="1">#REF!</definedName>
    <definedName name="ДЦ8" localSheetId="2">#REF!</definedName>
    <definedName name="ДЦ8">#REF!</definedName>
    <definedName name="ДЦ9" localSheetId="0">#REF!</definedName>
    <definedName name="ДЦ9" localSheetId="1">#REF!</definedName>
    <definedName name="ДЦ9" localSheetId="2">#REF!</definedName>
    <definedName name="ДЦ9">#REF!</definedName>
    <definedName name="емм" localSheetId="0">#REF!</definedName>
    <definedName name="емм" localSheetId="1">#REF!</definedName>
    <definedName name="емм" localSheetId="2">#REF!</definedName>
    <definedName name="емм">#REF!</definedName>
    <definedName name="_xlnm.Print_Titles" localSheetId="5">'Материалы №3'!$9:$11</definedName>
    <definedName name="_xlnm.Print_Titles" localSheetId="4">'Транспорт №2'!$8:$8</definedName>
    <definedName name="_xlnm.Print_Titles">#N/A</definedName>
    <definedName name="Заказчик" localSheetId="0">#REF!</definedName>
    <definedName name="Заказчик" localSheetId="1">#REF!</definedName>
    <definedName name="Заказчик" localSheetId="2">#REF!</definedName>
    <definedName name="Заказчик">#REF!</definedName>
    <definedName name="зп" localSheetId="0">#REF!</definedName>
    <definedName name="зп" localSheetId="1">#REF!</definedName>
    <definedName name="зп" localSheetId="2">#REF!</definedName>
    <definedName name="зп">#REF!</definedName>
    <definedName name="зпмес" localSheetId="0">#REF!</definedName>
    <definedName name="зпмес" localSheetId="1">#REF!</definedName>
    <definedName name="зпмес" localSheetId="2">#REF!</definedName>
    <definedName name="зпмес">#REF!</definedName>
    <definedName name="зпо" localSheetId="0">#REF!</definedName>
    <definedName name="зпо" localSheetId="1">#REF!</definedName>
    <definedName name="зпо" localSheetId="2">#REF!</definedName>
    <definedName name="зпо">#REF!</definedName>
    <definedName name="зппр" localSheetId="0">#REF!</definedName>
    <definedName name="зппр" localSheetId="1">#REF!</definedName>
    <definedName name="зппр" localSheetId="2">#REF!</definedName>
    <definedName name="зппр">#REF!</definedName>
    <definedName name="зпч" localSheetId="0">#REF!</definedName>
    <definedName name="зпч" localSheetId="1">#REF!</definedName>
    <definedName name="зпч" localSheetId="2">#REF!</definedName>
    <definedName name="зпч">#REF!</definedName>
    <definedName name="зу" localSheetId="0">#REF!</definedName>
    <definedName name="зу" localSheetId="1">#REF!</definedName>
    <definedName name="зу" localSheetId="2">#REF!</definedName>
    <definedName name="зу">#REF!</definedName>
    <definedName name="и_н_п" localSheetId="0">#REF!</definedName>
    <definedName name="и_н_п" localSheetId="1">#REF!</definedName>
    <definedName name="и_н_п" localSheetId="2">#REF!</definedName>
    <definedName name="и_н_п">#REF!</definedName>
    <definedName name="изп" localSheetId="0">#REF!</definedName>
    <definedName name="изп" localSheetId="1">#REF!</definedName>
    <definedName name="изп" localSheetId="2">#REF!</definedName>
    <definedName name="изп">#REF!</definedName>
    <definedName name="имат" localSheetId="0">#REF!</definedName>
    <definedName name="имат" localSheetId="1">#REF!</definedName>
    <definedName name="имат" localSheetId="2">#REF!</definedName>
    <definedName name="имат">#REF!</definedName>
    <definedName name="иматзак" localSheetId="0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0">#REF!</definedName>
    <definedName name="иматпод" localSheetId="1">#REF!</definedName>
    <definedName name="иматпод" localSheetId="2">#REF!</definedName>
    <definedName name="иматпод">#REF!</definedName>
    <definedName name="имя" localSheetId="0">#REF!</definedName>
    <definedName name="имя" localSheetId="1">#REF!</definedName>
    <definedName name="имя" localSheetId="2">#REF!</definedName>
    <definedName name="имя">#REF!</definedName>
    <definedName name="Инвестор" localSheetId="0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0">#REF!</definedName>
    <definedName name="инд1" localSheetId="1">#REF!</definedName>
    <definedName name="инд1" localSheetId="2">#REF!</definedName>
    <definedName name="инд1">#REF!</definedName>
    <definedName name="инд11" localSheetId="0">#REF!</definedName>
    <definedName name="инд11" localSheetId="1">#REF!</definedName>
    <definedName name="инд11" localSheetId="2">#REF!</definedName>
    <definedName name="инд11">#REF!</definedName>
    <definedName name="инд12" localSheetId="0">#REF!</definedName>
    <definedName name="инд12" localSheetId="1">#REF!</definedName>
    <definedName name="инд12" localSheetId="2">#REF!</definedName>
    <definedName name="инд12">#REF!</definedName>
    <definedName name="инд13" localSheetId="0">#REF!</definedName>
    <definedName name="инд13" localSheetId="1">#REF!</definedName>
    <definedName name="инд13" localSheetId="2">#REF!</definedName>
    <definedName name="инд13">#REF!</definedName>
    <definedName name="инд3" localSheetId="0">#REF!</definedName>
    <definedName name="инд3" localSheetId="1">#REF!</definedName>
    <definedName name="инд3" localSheetId="2">#REF!</definedName>
    <definedName name="инд3">#REF!</definedName>
    <definedName name="инд4" localSheetId="0">#REF!</definedName>
    <definedName name="инд4" localSheetId="1">#REF!</definedName>
    <definedName name="инд4" localSheetId="2">#REF!</definedName>
    <definedName name="инд4">#REF!</definedName>
    <definedName name="инд5" localSheetId="0">#REF!</definedName>
    <definedName name="инд5" localSheetId="1">#REF!</definedName>
    <definedName name="инд5" localSheetId="2">#REF!</definedName>
    <definedName name="инд5">#REF!</definedName>
    <definedName name="инд6" localSheetId="0">#REF!</definedName>
    <definedName name="инд6" localSheetId="1">#REF!</definedName>
    <definedName name="инд6" localSheetId="2">#REF!</definedName>
    <definedName name="инд6">#REF!</definedName>
    <definedName name="инд7" localSheetId="0">#REF!</definedName>
    <definedName name="инд7" localSheetId="1">#REF!</definedName>
    <definedName name="инд7" localSheetId="2">#REF!</definedName>
    <definedName name="инд7">#REF!</definedName>
    <definedName name="инд8" localSheetId="0">#REF!</definedName>
    <definedName name="инд8" localSheetId="1">#REF!</definedName>
    <definedName name="инд8" localSheetId="2">#REF!</definedName>
    <definedName name="инд8">#REF!</definedName>
    <definedName name="инд9" localSheetId="0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 localSheetId="1">#REF!</definedName>
    <definedName name="иэмм" localSheetId="2">#REF!</definedName>
    <definedName name="иэмм">#REF!</definedName>
    <definedName name="к_ЗПМ" localSheetId="0">#REF!</definedName>
    <definedName name="к_ЗПМ" localSheetId="1">#REF!</definedName>
    <definedName name="к_ЗПМ" localSheetId="2">#REF!</definedName>
    <definedName name="к_ЗПМ">#REF!</definedName>
    <definedName name="к_МАТ" localSheetId="0">#REF!</definedName>
    <definedName name="к_МАТ" localSheetId="1">#REF!</definedName>
    <definedName name="к_МАТ" localSheetId="2">#REF!</definedName>
    <definedName name="к_МАТ">#REF!</definedName>
    <definedName name="к_ОЗП" localSheetId="0">#REF!</definedName>
    <definedName name="к_ОЗП" localSheetId="1">#REF!</definedName>
    <definedName name="к_ОЗП" localSheetId="2">#REF!</definedName>
    <definedName name="к_ОЗП">#REF!</definedName>
    <definedName name="к_ПЗ" localSheetId="0">#REF!</definedName>
    <definedName name="к_ПЗ" localSheetId="1">#REF!</definedName>
    <definedName name="к_ПЗ" localSheetId="2">#REF!</definedName>
    <definedName name="к_ПЗ">#REF!</definedName>
    <definedName name="к_ЭМ" localSheetId="0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0">#REF!</definedName>
    <definedName name="кмм" localSheetId="1">#REF!</definedName>
    <definedName name="кмм" localSheetId="2">#REF!</definedName>
    <definedName name="кмм">#REF!</definedName>
    <definedName name="кмо" localSheetId="0">#REF!</definedName>
    <definedName name="кмо" localSheetId="1">#REF!</definedName>
    <definedName name="кмо" localSheetId="2">#REF!</definedName>
    <definedName name="кмо">#REF!</definedName>
    <definedName name="кол" localSheetId="0">#REF!</definedName>
    <definedName name="кол" localSheetId="1">#REF!</definedName>
    <definedName name="кол" localSheetId="2">#REF!</definedName>
    <definedName name="кол">#REF!</definedName>
    <definedName name="лот1" localSheetId="0">#REF!</definedName>
    <definedName name="лот1" localSheetId="1">#REF!</definedName>
    <definedName name="лот1" localSheetId="2">#REF!</definedName>
    <definedName name="лот1">#REF!</definedName>
    <definedName name="м" localSheetId="0">#REF!</definedName>
    <definedName name="м" localSheetId="1">#REF!</definedName>
    <definedName name="м" localSheetId="2">#REF!</definedName>
    <definedName name="м">#REF!</definedName>
    <definedName name="масмес" localSheetId="0">#REF!</definedName>
    <definedName name="масмес" localSheetId="1">#REF!</definedName>
    <definedName name="масмес" localSheetId="2">#REF!</definedName>
    <definedName name="масмес">#REF!</definedName>
    <definedName name="мат" localSheetId="0">#REF!</definedName>
    <definedName name="мат" localSheetId="1">#REF!</definedName>
    <definedName name="мат" localSheetId="2">#REF!</definedName>
    <definedName name="мат">#REF!</definedName>
    <definedName name="матз" localSheetId="0">#REF!</definedName>
    <definedName name="матз" localSheetId="1">#REF!</definedName>
    <definedName name="матз" localSheetId="2">#REF!</definedName>
    <definedName name="матз">#REF!</definedName>
    <definedName name="матпз" localSheetId="0">#REF!</definedName>
    <definedName name="матпз" localSheetId="1">#REF!</definedName>
    <definedName name="матпз" localSheetId="2">#REF!</definedName>
    <definedName name="матпз">#REF!</definedName>
    <definedName name="мех" localSheetId="0">#REF!</definedName>
    <definedName name="мех" localSheetId="1">#REF!</definedName>
    <definedName name="мех" localSheetId="2">#REF!</definedName>
    <definedName name="мех">#REF!</definedName>
    <definedName name="мз" localSheetId="0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0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0">#REF!</definedName>
    <definedName name="НДС" localSheetId="1">#REF!</definedName>
    <definedName name="НДС" localSheetId="2">#REF!</definedName>
    <definedName name="НДС">#REF!</definedName>
    <definedName name="нет" localSheetId="0">#REF!</definedName>
    <definedName name="нет" localSheetId="1">#REF!</definedName>
    <definedName name="нет" localSheetId="2">#REF!</definedName>
    <definedName name="нет">#REF!</definedName>
    <definedName name="нзу" localSheetId="0">#REF!</definedName>
    <definedName name="нзу" localSheetId="1">#REF!</definedName>
    <definedName name="нзу" localSheetId="2">#REF!</definedName>
    <definedName name="нзу">#REF!</definedName>
    <definedName name="ннр" localSheetId="0">#REF!</definedName>
    <definedName name="ннр" localSheetId="1">#REF!</definedName>
    <definedName name="ннр" localSheetId="2">#REF!</definedName>
    <definedName name="ннр">#REF!</definedName>
    <definedName name="ннр0" localSheetId="0">#REF!</definedName>
    <definedName name="ннр0" localSheetId="1">#REF!</definedName>
    <definedName name="ннр0" localSheetId="2">#REF!</definedName>
    <definedName name="ннр0">#REF!</definedName>
    <definedName name="ннркс" localSheetId="0">#REF!</definedName>
    <definedName name="ннркс" localSheetId="1">#REF!</definedName>
    <definedName name="ннркс" localSheetId="2">#REF!</definedName>
    <definedName name="ннркс">#REF!</definedName>
    <definedName name="ннрс" localSheetId="0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0">#REF!</definedName>
    <definedName name="нр" localSheetId="1">#REF!</definedName>
    <definedName name="нр" localSheetId="2">#REF!</definedName>
    <definedName name="нр">#REF!</definedName>
    <definedName name="_xlnm.Print_Area" localSheetId="4">'Транспорт №2'!$A$1:$M$26</definedName>
    <definedName name="_xlnm.Print_Area" localSheetId="0">'Форма 8.1'!$A$1:$R$53</definedName>
    <definedName name="_xlnm.Print_Area" localSheetId="1">'Форма 8.2'!$A$1:$R$54</definedName>
    <definedName name="_xlnm.Print_Area" localSheetId="2">'Форма 8.3'!$A$1:$R$54</definedName>
    <definedName name="оборз" localSheetId="0">#REF!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0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0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1">#REF!</definedName>
    <definedName name="ператр1" localSheetId="2">#REF!</definedName>
    <definedName name="ператр1">#REF!</definedName>
    <definedName name="ператр2" localSheetId="0">#REF!</definedName>
    <definedName name="ператр2" localSheetId="1">#REF!</definedName>
    <definedName name="ператр2" localSheetId="2">#REF!</definedName>
    <definedName name="ператр2">#REF!</definedName>
    <definedName name="перм" localSheetId="0">#REF!</definedName>
    <definedName name="перм" localSheetId="1">#REF!</definedName>
    <definedName name="перм" localSheetId="2">#REF!</definedName>
    <definedName name="перм">#REF!</definedName>
    <definedName name="перо" localSheetId="0">#REF!</definedName>
    <definedName name="перо" localSheetId="1">#REF!</definedName>
    <definedName name="перо" localSheetId="2">#REF!</definedName>
    <definedName name="перо">#REF!</definedName>
    <definedName name="пЗуВр" localSheetId="0">#REF!</definedName>
    <definedName name="пЗуВр" localSheetId="1">#REF!</definedName>
    <definedName name="пЗуВр" localSheetId="2">#REF!</definedName>
    <definedName name="пЗуВр">#REF!</definedName>
    <definedName name="поток2" localSheetId="0">#REF!</definedName>
    <definedName name="поток2" localSheetId="1">#REF!</definedName>
    <definedName name="поток2" localSheetId="2">#REF!</definedName>
    <definedName name="поток2">#REF!</definedName>
    <definedName name="пПрВр" localSheetId="0">#REF!</definedName>
    <definedName name="пПрВр" localSheetId="1">#REF!</definedName>
    <definedName name="пПрВр" localSheetId="2">#REF!</definedName>
    <definedName name="пПрВр">#REF!</definedName>
    <definedName name="ПРВ" localSheetId="0">[3]ИДвалка!#REF!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0">#REF!</definedName>
    <definedName name="прем" localSheetId="1">#REF!</definedName>
    <definedName name="прем" localSheetId="2">#REF!</definedName>
    <definedName name="прем">#REF!</definedName>
    <definedName name="премввод" localSheetId="0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0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0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0">#REF!</definedName>
    <definedName name="р_пр" localSheetId="1">#REF!</definedName>
    <definedName name="р_пр" localSheetId="2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0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0">#REF!</definedName>
    <definedName name="рк" localSheetId="1">#REF!</definedName>
    <definedName name="рк" localSheetId="2">#REF!</definedName>
    <definedName name="рк">#REF!</definedName>
    <definedName name="с" localSheetId="0">#REF!</definedName>
    <definedName name="с" localSheetId="1">#REF!</definedName>
    <definedName name="с" localSheetId="2">#REF!</definedName>
    <definedName name="с">#REF!</definedName>
    <definedName name="с21" localSheetId="0">#REF!</definedName>
    <definedName name="с21" localSheetId="1">#REF!</definedName>
    <definedName name="с21" localSheetId="2">#REF!</definedName>
    <definedName name="с21">#REF!</definedName>
    <definedName name="са" localSheetId="0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0">#REF!</definedName>
    <definedName name="сн" localSheetId="1">#REF!</definedName>
    <definedName name="сн" localSheetId="2">#REF!</definedName>
    <definedName name="сн">#REF!</definedName>
    <definedName name="сн_рк" localSheetId="0">#REF!</definedName>
    <definedName name="сн_рк" localSheetId="1">#REF!</definedName>
    <definedName name="сн_рк" localSheetId="2">#REF!</definedName>
    <definedName name="сн_рк">#REF!</definedName>
    <definedName name="Составил" localSheetId="0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0">#REF!</definedName>
    <definedName name="сп" localSheetId="1">#REF!</definedName>
    <definedName name="сп" localSheetId="2">#REF!</definedName>
    <definedName name="сп">#REF!</definedName>
    <definedName name="ссммрр" localSheetId="0">#REF!</definedName>
    <definedName name="ссммрр" localSheetId="1">#REF!</definedName>
    <definedName name="ссммрр" localSheetId="2">#REF!</definedName>
    <definedName name="ссммрр">#REF!</definedName>
    <definedName name="сто" localSheetId="0">#REF!</definedName>
    <definedName name="сто" localSheetId="1">#REF!</definedName>
    <definedName name="сто" localSheetId="2">#REF!</definedName>
    <definedName name="сто">#REF!</definedName>
    <definedName name="сто2" localSheetId="0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0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1">#REF!</definedName>
    <definedName name="сут" localSheetId="2">#REF!</definedName>
    <definedName name="сут">#REF!</definedName>
    <definedName name="т11" localSheetId="0">#REF!</definedName>
    <definedName name="т11" localSheetId="1">#REF!</definedName>
    <definedName name="т11" localSheetId="2">#REF!</definedName>
    <definedName name="т11">#REF!</definedName>
    <definedName name="т12" localSheetId="0">#REF!</definedName>
    <definedName name="т12" localSheetId="1">#REF!</definedName>
    <definedName name="т12" localSheetId="2">#REF!</definedName>
    <definedName name="т12">#REF!</definedName>
    <definedName name="т13" localSheetId="0">#REF!</definedName>
    <definedName name="т13" localSheetId="1">#REF!</definedName>
    <definedName name="т13" localSheetId="2">#REF!</definedName>
    <definedName name="т13">#REF!</definedName>
    <definedName name="т14" localSheetId="0">#REF!</definedName>
    <definedName name="т14" localSheetId="1">#REF!</definedName>
    <definedName name="т14" localSheetId="2">#REF!</definedName>
    <definedName name="т14">#REF!</definedName>
    <definedName name="т15" localSheetId="0">#REF!</definedName>
    <definedName name="т15" localSheetId="1">#REF!</definedName>
    <definedName name="т15" localSheetId="2">#REF!</definedName>
    <definedName name="т15">#REF!</definedName>
    <definedName name="т16" localSheetId="0">#REF!</definedName>
    <definedName name="т16" localSheetId="1">#REF!</definedName>
    <definedName name="т16" localSheetId="2">#REF!</definedName>
    <definedName name="т16">#REF!</definedName>
    <definedName name="т17" localSheetId="0">#REF!</definedName>
    <definedName name="т17" localSheetId="1">#REF!</definedName>
    <definedName name="т17" localSheetId="2">#REF!</definedName>
    <definedName name="т17">#REF!</definedName>
    <definedName name="т18" localSheetId="0">#REF!</definedName>
    <definedName name="т18" localSheetId="1">#REF!</definedName>
    <definedName name="т18" localSheetId="2">#REF!</definedName>
    <definedName name="т18">#REF!</definedName>
    <definedName name="т19" localSheetId="0">#REF!</definedName>
    <definedName name="т19" localSheetId="1">#REF!</definedName>
    <definedName name="т19" localSheetId="2">#REF!</definedName>
    <definedName name="т19">#REF!</definedName>
    <definedName name="т20" localSheetId="0">#REF!</definedName>
    <definedName name="т20" localSheetId="1">#REF!</definedName>
    <definedName name="т20" localSheetId="2">#REF!</definedName>
    <definedName name="т20">#REF!</definedName>
    <definedName name="т21" localSheetId="0">#REF!</definedName>
    <definedName name="т21" localSheetId="1">#REF!</definedName>
    <definedName name="т21" localSheetId="2">#REF!</definedName>
    <definedName name="т21">#REF!</definedName>
    <definedName name="т22" localSheetId="0">#REF!</definedName>
    <definedName name="т22" localSheetId="1">#REF!</definedName>
    <definedName name="т22" localSheetId="2">#REF!</definedName>
    <definedName name="т22">#REF!</definedName>
    <definedName name="т23" localSheetId="0">#REF!</definedName>
    <definedName name="т23" localSheetId="1">#REF!</definedName>
    <definedName name="т23" localSheetId="2">#REF!</definedName>
    <definedName name="т23">#REF!</definedName>
    <definedName name="т24" localSheetId="0">#REF!</definedName>
    <definedName name="т24" localSheetId="1">#REF!</definedName>
    <definedName name="т24" localSheetId="2">#REF!</definedName>
    <definedName name="т24">#REF!</definedName>
    <definedName name="т25" localSheetId="0">#REF!</definedName>
    <definedName name="т25" localSheetId="1">#REF!</definedName>
    <definedName name="т25" localSheetId="2">#REF!</definedName>
    <definedName name="т25">#REF!</definedName>
    <definedName name="т26" localSheetId="0">#REF!</definedName>
    <definedName name="т26" localSheetId="1">#REF!</definedName>
    <definedName name="т26" localSheetId="2">#REF!</definedName>
    <definedName name="т26">#REF!</definedName>
    <definedName name="т27" localSheetId="0">#REF!</definedName>
    <definedName name="т27" localSheetId="1">#REF!</definedName>
    <definedName name="т27" localSheetId="2">#REF!</definedName>
    <definedName name="т27">#REF!</definedName>
    <definedName name="т28" localSheetId="0">#REF!</definedName>
    <definedName name="т28" localSheetId="1">#REF!</definedName>
    <definedName name="т28" localSheetId="2">#REF!</definedName>
    <definedName name="т28">#REF!</definedName>
    <definedName name="т29" localSheetId="0">#REF!</definedName>
    <definedName name="т29" localSheetId="1">#REF!</definedName>
    <definedName name="т29" localSheetId="2">#REF!</definedName>
    <definedName name="т29">#REF!</definedName>
    <definedName name="т30" localSheetId="0">#REF!</definedName>
    <definedName name="т30" localSheetId="1">#REF!</definedName>
    <definedName name="т30" localSheetId="2">#REF!</definedName>
    <definedName name="т30">#REF!</definedName>
    <definedName name="т31" localSheetId="0">#REF!</definedName>
    <definedName name="т31" localSheetId="1">#REF!</definedName>
    <definedName name="т31" localSheetId="2">#REF!</definedName>
    <definedName name="т31">#REF!</definedName>
    <definedName name="т32" localSheetId="0">#REF!</definedName>
    <definedName name="т32" localSheetId="1">#REF!</definedName>
    <definedName name="т32" localSheetId="2">#REF!</definedName>
    <definedName name="т32">#REF!</definedName>
    <definedName name="т33" localSheetId="0">#REF!</definedName>
    <definedName name="т33" localSheetId="1">#REF!</definedName>
    <definedName name="т33" localSheetId="2">#REF!</definedName>
    <definedName name="т33">#REF!</definedName>
    <definedName name="т34" localSheetId="0">#REF!</definedName>
    <definedName name="т34" localSheetId="1">#REF!</definedName>
    <definedName name="т34" localSheetId="2">#REF!</definedName>
    <definedName name="т34">#REF!</definedName>
    <definedName name="т35" localSheetId="0">#REF!</definedName>
    <definedName name="т35" localSheetId="1">#REF!</definedName>
    <definedName name="т35" localSheetId="2">#REF!</definedName>
    <definedName name="т35">#REF!</definedName>
    <definedName name="т36" localSheetId="0">#REF!</definedName>
    <definedName name="т36" localSheetId="1">#REF!</definedName>
    <definedName name="т36" localSheetId="2">#REF!</definedName>
    <definedName name="т36">#REF!</definedName>
    <definedName name="т37" localSheetId="0">#REF!</definedName>
    <definedName name="т37" localSheetId="1">#REF!</definedName>
    <definedName name="т37" localSheetId="2">#REF!</definedName>
    <definedName name="т37">#REF!</definedName>
    <definedName name="т38" localSheetId="0">#REF!</definedName>
    <definedName name="т38" localSheetId="1">#REF!</definedName>
    <definedName name="т38" localSheetId="2">#REF!</definedName>
    <definedName name="т38">#REF!</definedName>
    <definedName name="т39" localSheetId="0">#REF!</definedName>
    <definedName name="т39" localSheetId="1">#REF!</definedName>
    <definedName name="т39" localSheetId="2">#REF!</definedName>
    <definedName name="т39">#REF!</definedName>
    <definedName name="т40" localSheetId="0">#REF!</definedName>
    <definedName name="т40" localSheetId="1">#REF!</definedName>
    <definedName name="т40" localSheetId="2">#REF!</definedName>
    <definedName name="т40">#REF!</definedName>
    <definedName name="т41" localSheetId="0">#REF!</definedName>
    <definedName name="т41" localSheetId="1">#REF!</definedName>
    <definedName name="т41" localSheetId="2">#REF!</definedName>
    <definedName name="т41">#REF!</definedName>
    <definedName name="т42" localSheetId="0">#REF!</definedName>
    <definedName name="т42" localSheetId="1">#REF!</definedName>
    <definedName name="т42" localSheetId="2">#REF!</definedName>
    <definedName name="т42">#REF!</definedName>
    <definedName name="т43" localSheetId="0">#REF!</definedName>
    <definedName name="т43" localSheetId="1">#REF!</definedName>
    <definedName name="т43" localSheetId="2">#REF!</definedName>
    <definedName name="т43">#REF!</definedName>
    <definedName name="т44" localSheetId="0">#REF!</definedName>
    <definedName name="т44" localSheetId="1">#REF!</definedName>
    <definedName name="т44" localSheetId="2">#REF!</definedName>
    <definedName name="т44">#REF!</definedName>
    <definedName name="т45" localSheetId="0">#REF!</definedName>
    <definedName name="т45" localSheetId="1">#REF!</definedName>
    <definedName name="т45" localSheetId="2">#REF!</definedName>
    <definedName name="т45">#REF!</definedName>
    <definedName name="т46" localSheetId="0">#REF!</definedName>
    <definedName name="т46" localSheetId="1">#REF!</definedName>
    <definedName name="т46" localSheetId="2">#REF!</definedName>
    <definedName name="т46">#REF!</definedName>
    <definedName name="т47" localSheetId="0">#REF!</definedName>
    <definedName name="т47" localSheetId="1">#REF!</definedName>
    <definedName name="т47" localSheetId="2">#REF!</definedName>
    <definedName name="т47">#REF!</definedName>
    <definedName name="т48" localSheetId="0">#REF!</definedName>
    <definedName name="т48" localSheetId="1">#REF!</definedName>
    <definedName name="т48" localSheetId="2">#REF!</definedName>
    <definedName name="т48">#REF!</definedName>
    <definedName name="т49" localSheetId="0">#REF!</definedName>
    <definedName name="т49" localSheetId="1">#REF!</definedName>
    <definedName name="т49" localSheetId="2">#REF!</definedName>
    <definedName name="т49">#REF!</definedName>
    <definedName name="т50" localSheetId="0">#REF!</definedName>
    <definedName name="т50" localSheetId="1">#REF!</definedName>
    <definedName name="т50" localSheetId="2">#REF!</definedName>
    <definedName name="т50">#REF!</definedName>
    <definedName name="т51" localSheetId="0">#REF!</definedName>
    <definedName name="т51" localSheetId="1">#REF!</definedName>
    <definedName name="т51" localSheetId="2">#REF!</definedName>
    <definedName name="т51">#REF!</definedName>
    <definedName name="т52" localSheetId="0">#REF!</definedName>
    <definedName name="т52" localSheetId="1">#REF!</definedName>
    <definedName name="т52" localSheetId="2">#REF!</definedName>
    <definedName name="т52">#REF!</definedName>
    <definedName name="т53" localSheetId="0">#REF!</definedName>
    <definedName name="т53" localSheetId="1">#REF!</definedName>
    <definedName name="т53" localSheetId="2">#REF!</definedName>
    <definedName name="т53">#REF!</definedName>
    <definedName name="т54" localSheetId="0">#REF!</definedName>
    <definedName name="т54" localSheetId="1">#REF!</definedName>
    <definedName name="т54" localSheetId="2">#REF!</definedName>
    <definedName name="т54">#REF!</definedName>
    <definedName name="т55" localSheetId="0">#REF!</definedName>
    <definedName name="т55" localSheetId="1">#REF!</definedName>
    <definedName name="т55" localSheetId="2">#REF!</definedName>
    <definedName name="т55">#REF!</definedName>
    <definedName name="т56" localSheetId="0">#REF!</definedName>
    <definedName name="т56" localSheetId="1">#REF!</definedName>
    <definedName name="т56" localSheetId="2">#REF!</definedName>
    <definedName name="т56">#REF!</definedName>
    <definedName name="т57" localSheetId="0">#REF!</definedName>
    <definedName name="т57" localSheetId="1">#REF!</definedName>
    <definedName name="т57" localSheetId="2">#REF!</definedName>
    <definedName name="т57">#REF!</definedName>
    <definedName name="т58" localSheetId="0">#REF!</definedName>
    <definedName name="т58" localSheetId="1">#REF!</definedName>
    <definedName name="т58" localSheetId="2">#REF!</definedName>
    <definedName name="т58">#REF!</definedName>
    <definedName name="т59" localSheetId="0">#REF!</definedName>
    <definedName name="т59" localSheetId="1">#REF!</definedName>
    <definedName name="т59" localSheetId="2">#REF!</definedName>
    <definedName name="т59">#REF!</definedName>
    <definedName name="т60" localSheetId="0">#REF!</definedName>
    <definedName name="т60" localSheetId="1">#REF!</definedName>
    <definedName name="т60" localSheetId="2">#REF!</definedName>
    <definedName name="т60">#REF!</definedName>
    <definedName name="тар" localSheetId="0">#REF!</definedName>
    <definedName name="тар" localSheetId="1">#REF!</definedName>
    <definedName name="тар" localSheetId="2">#REF!</definedName>
    <definedName name="тар">#REF!</definedName>
    <definedName name="Тарифы" localSheetId="0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0">#REF!</definedName>
    <definedName name="тро" localSheetId="1">#REF!</definedName>
    <definedName name="тро" localSheetId="2">#REF!</definedName>
    <definedName name="тро">#REF!</definedName>
    <definedName name="трр" localSheetId="0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0">#REF!</definedName>
    <definedName name="ФОТ" localSheetId="1">#REF!</definedName>
    <definedName name="ФОТ" localSheetId="2">#REF!</definedName>
    <definedName name="ФОТ">#REF!</definedName>
    <definedName name="фотм" localSheetId="0">#REF!</definedName>
    <definedName name="фотм" localSheetId="1">#REF!</definedName>
    <definedName name="фотм" localSheetId="2">#REF!</definedName>
    <definedName name="фотм">#REF!</definedName>
    <definedName name="фотр" localSheetId="0">#REF!</definedName>
    <definedName name="фотр" localSheetId="1">#REF!</definedName>
    <definedName name="фотр" localSheetId="2">#REF!</definedName>
    <definedName name="фотр">#REF!</definedName>
    <definedName name="челдн" localSheetId="0">#REF!</definedName>
    <definedName name="челдн" localSheetId="1">#REF!</definedName>
    <definedName name="челдн" localSheetId="2">#REF!</definedName>
    <definedName name="челдн">#REF!</definedName>
    <definedName name="чм" localSheetId="0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 localSheetId="1">#REF!</definedName>
    <definedName name="эмм" localSheetId="2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11" i="9" l="1"/>
  <c r="A11" i="8"/>
  <c r="A11" i="7"/>
  <c r="E45" i="9" l="1"/>
  <c r="E46" i="8"/>
  <c r="E45" i="7"/>
  <c r="E46" i="7"/>
  <c r="O11" i="9" l="1"/>
  <c r="O12" i="9" s="1"/>
  <c r="N11" i="9"/>
  <c r="N12" i="9" s="1"/>
  <c r="M11" i="9"/>
  <c r="D47" i="9"/>
  <c r="L12" i="9"/>
  <c r="K12" i="9"/>
  <c r="J12" i="9"/>
  <c r="E44" i="9" s="1"/>
  <c r="I12" i="9"/>
  <c r="H12" i="9"/>
  <c r="G12" i="9"/>
  <c r="F12" i="9"/>
  <c r="E12" i="9"/>
  <c r="D11" i="9"/>
  <c r="D12" i="9" s="1"/>
  <c r="B11" i="9"/>
  <c r="B9" i="9"/>
  <c r="B8" i="9"/>
  <c r="M12" i="9" l="1"/>
  <c r="P11" i="9"/>
  <c r="P12" i="9" s="1"/>
  <c r="Q11" i="9"/>
  <c r="Q12" i="9" s="1"/>
  <c r="R11" i="9" l="1"/>
  <c r="R12" i="9" s="1"/>
  <c r="Q11" i="8"/>
  <c r="Q12" i="8" s="1"/>
  <c r="P12" i="8"/>
  <c r="P11" i="8"/>
  <c r="O12" i="8"/>
  <c r="N12" i="8"/>
  <c r="O11" i="8"/>
  <c r="N11" i="8"/>
  <c r="M12" i="8"/>
  <c r="M11" i="8"/>
  <c r="D48" i="8"/>
  <c r="E45" i="8"/>
  <c r="L12" i="8"/>
  <c r="K12" i="8"/>
  <c r="J12" i="8"/>
  <c r="I12" i="8"/>
  <c r="H12" i="8"/>
  <c r="G12" i="8"/>
  <c r="F12" i="8"/>
  <c r="E12" i="8"/>
  <c r="D12" i="8"/>
  <c r="D11" i="8"/>
  <c r="B11" i="8"/>
  <c r="B9" i="8"/>
  <c r="B8" i="8"/>
  <c r="R13" i="9" l="1"/>
  <c r="R14" i="9"/>
  <c r="R15" i="9" s="1"/>
  <c r="R18" i="9" s="1"/>
  <c r="R11" i="8"/>
  <c r="R12" i="8" s="1"/>
  <c r="R20" i="9" l="1"/>
  <c r="R22" i="9" s="1"/>
  <c r="R23" i="9" s="1"/>
  <c r="R24" i="9" s="1"/>
  <c r="R14" i="8"/>
  <c r="R13" i="8"/>
  <c r="R15" i="8" s="1"/>
  <c r="R19" i="8" s="1"/>
  <c r="Q11" i="7"/>
  <c r="R11" i="7" s="1"/>
  <c r="R12" i="7" s="1"/>
  <c r="P11" i="7"/>
  <c r="O11" i="7"/>
  <c r="N11" i="7"/>
  <c r="M11" i="7"/>
  <c r="Q12" i="7"/>
  <c r="P12" i="7"/>
  <c r="O12" i="7"/>
  <c r="N12" i="7"/>
  <c r="M12" i="7"/>
  <c r="D48" i="7"/>
  <c r="L12" i="7"/>
  <c r="K12" i="7"/>
  <c r="J12" i="7"/>
  <c r="I12" i="7"/>
  <c r="H12" i="7"/>
  <c r="G12" i="7"/>
  <c r="F12" i="7"/>
  <c r="E12" i="7"/>
  <c r="D12" i="7"/>
  <c r="D11" i="7"/>
  <c r="B11" i="7"/>
  <c r="B9" i="7"/>
  <c r="B8" i="7"/>
  <c r="R23" i="8" l="1"/>
  <c r="R24" i="8" s="1"/>
  <c r="R25" i="8" s="1"/>
  <c r="R21" i="8"/>
  <c r="R14" i="7"/>
  <c r="R13" i="7"/>
  <c r="R15" i="7" s="1"/>
  <c r="R19" i="7" s="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R21" i="7" l="1"/>
  <c r="R23" i="7" s="1"/>
  <c r="J11" i="4"/>
  <c r="H10" i="4"/>
  <c r="J10" i="4" s="1"/>
</calcChain>
</file>

<file path=xl/sharedStrings.xml><?xml version="1.0" encoding="utf-8"?>
<sst xmlns="http://schemas.openxmlformats.org/spreadsheetml/2006/main" count="330" uniqueCount="147">
  <si>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</si>
  <si>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</si>
  <si>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</si>
  <si>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</si>
  <si>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</si>
  <si>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</si>
  <si>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</si>
  <si>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</si>
  <si>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</si>
  <si>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</si>
  <si>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</si>
  <si>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</si>
  <si>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</si>
  <si>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</si>
  <si>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</si>
  <si>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</si>
  <si>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</si>
  <si>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</si>
  <si>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</si>
  <si>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</si>
  <si>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</si>
  <si>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</si>
  <si>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</si>
  <si>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</si>
  <si>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</si>
  <si>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</si>
  <si>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</si>
  <si>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</si>
  <si>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</si>
  <si>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</si>
  <si>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</si>
  <si>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</si>
  <si>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</si>
  <si>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</si>
  <si>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</si>
  <si>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</si>
  <si>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</si>
  <si>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</si>
  <si>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</si>
  <si>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</si>
  <si>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</si>
  <si>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</si>
  <si>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</si>
  <si>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</si>
  <si>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</si>
  <si>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</si>
  <si>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</si>
  <si>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</si>
  <si>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</si>
  <si>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</si>
  <si>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</si>
  <si>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</si>
  <si>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</si>
  <si>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</si>
  <si>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</si>
  <si>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</si>
  <si>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</si>
  <si>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</si>
  <si>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</si>
  <si>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</si>
  <si>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</si>
  <si>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</si>
  <si>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</si>
  <si>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</si>
  <si>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</si>
  <si>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</si>
  <si>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</si>
  <si>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</si>
  <si>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</si>
  <si>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</si>
  <si>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</si>
  <si>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</si>
  <si>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</si>
  <si>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</si>
  <si>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Приложение №1 к форме 8</t>
  </si>
  <si>
    <t>Приложение №3 к форме 8</t>
  </si>
  <si>
    <t>Приложение №2 к форме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</si>
  <si>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</si>
  <si>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</si>
  <si>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</si>
  <si>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</si>
  <si>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</si>
  <si>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</si>
  <si>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</si>
  <si>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</si>
  <si>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</si>
  <si>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</si>
  <si>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Оплата труда механизаторов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</si>
  <si>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</si>
  <si>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</si>
  <si>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</si>
  <si>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</si>
  <si>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</si>
  <si>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</si>
  <si>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Зимнее удорожание</t>
  </si>
  <si>
    <t>ЭММ</t>
  </si>
  <si>
    <t>оплата труда механизаторов</t>
  </si>
  <si>
    <t>ИТОГО по всем работам (без учета стоимости материалов)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</si>
  <si>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</si>
  <si>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</si>
  <si>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</si>
  <si>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</si>
  <si>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</si>
  <si>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</si>
  <si>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</si>
  <si>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</si>
  <si>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</si>
  <si>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</si>
  <si>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</si>
  <si>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</si>
  <si>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</si>
  <si>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</si>
  <si>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</si>
  <si>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</si>
  <si>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</si>
  <si>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</si>
  <si>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</si>
  <si>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</si>
  <si>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</si>
  <si>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</si>
  <si>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</si>
  <si>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</si>
  <si>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</si>
  <si>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</si>
  <si>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</si>
  <si>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 xml:space="preserve">Зимнее удорожание </t>
  </si>
  <si>
    <t>Транспорт материалов</t>
  </si>
  <si>
    <t xml:space="preserve">Объект: </t>
  </si>
  <si>
    <t>ВЗиСР</t>
  </si>
  <si>
    <t>Затраты на эксплуатацию машин и механизмов (без учета графы №6)</t>
  </si>
  <si>
    <t>Индекс эксплуатации машин и механизмов (без учета гр.6)</t>
  </si>
  <si>
    <t xml:space="preserve"> </t>
  </si>
  <si>
    <t>ГЗУ "Спутник" к.173 Инвентарный номер №140000006510</t>
  </si>
  <si>
    <t>ГЗУ "Спутник" к.173-Б Инвентарный номер №140000006509</t>
  </si>
  <si>
    <t>ГЗУ "Спутник" БМА к.23 Инвентарный номер № 140000008383</t>
  </si>
  <si>
    <t>Форма 8.1</t>
  </si>
  <si>
    <t>Перебазировка техники (Приложение 1 к форме №8.1)</t>
  </si>
  <si>
    <t>Транспортировка материалов (Приложение 2  к форме №8.1)</t>
  </si>
  <si>
    <t>Стоимость материалов (Приложение 3  к форме №8.1)</t>
  </si>
  <si>
    <t>Форма 8.2</t>
  </si>
  <si>
    <t>Перебазировка техники (Приложение 1 к форме №8.2)</t>
  </si>
  <si>
    <t>Транспортировка материалов (Приложение 2  к форме №8.2)</t>
  </si>
  <si>
    <t>Стоимость материалов (Приложение 3  к форме №8.2)</t>
  </si>
  <si>
    <t>Форма 8.3</t>
  </si>
  <si>
    <t>Перебазировка техники (Приложение 1 к форме №8.3)</t>
  </si>
  <si>
    <t>Транспортировка материалов (Приложение 2  к форме №8.3)</t>
  </si>
  <si>
    <t>Стоимость материалов (Приложение 3  к форме №8.3)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</si>
</sst>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_-* #,##0.00_р_._-;\-* #,##0.00_р_._-;_-* \-??_р_._-;_-@_-"/>
    <numFmt numFmtId="190" formatCode="0.00_)"/>
    <numFmt numFmtId="191" formatCode="0.0%"/>
    <numFmt numFmtId="193" formatCode="0.000%"/>
  </numFmts>
  <fonts count="8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11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2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3">
      <alignment vertical="center"/>
    </xf>
    <xf numFmtId="38" fontId="18" fillId="0" borderId="13">
      <alignment vertical="center"/>
    </xf>
    <xf numFmtId="38" fontId="18" fillId="0" borderId="13">
      <alignment vertical="center"/>
    </xf>
    <xf numFmtId="38" fontId="18" fillId="0" borderId="13">
      <alignment vertical="center"/>
    </xf>
    <xf numFmtId="38" fontId="18" fillId="0" borderId="13">
      <alignment vertical="center"/>
    </xf>
    <xf numFmtId="38" fontId="18" fillId="0" borderId="13">
      <alignment vertical="center"/>
    </xf>
    <xf numFmtId="38" fontId="18" fillId="0" borderId="13">
      <alignment vertical="center"/>
    </xf>
    <xf numFmtId="38" fontId="18" fillId="0" borderId="13">
      <alignment vertical="center"/>
    </xf>
    <xf numFmtId="38" fontId="18" fillId="0" borderId="13">
      <alignment vertical="center"/>
    </xf>
    <xf numFmtId="38" fontId="18" fillId="0" borderId="13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4" applyNumberFormat="0" applyAlignment="0" applyProtection="0">
      <alignment horizontal="left" vertical="center"/>
    </xf>
    <xf numFmtId="0" fontId="28" fillId="0" borderId="15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6">
      <alignment horizontal="left" vertical="top"/>
    </xf>
    <xf numFmtId="0" fontId="37" fillId="0" borderId="16">
      <alignment horizontal="left" vertical="top"/>
    </xf>
    <xf numFmtId="0" fontId="37" fillId="0" borderId="16">
      <alignment horizontal="left" vertical="top"/>
    </xf>
    <xf numFmtId="0" fontId="37" fillId="0" borderId="16">
      <alignment horizontal="left" vertical="top"/>
    </xf>
    <xf numFmtId="0" fontId="37" fillId="0" borderId="16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7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8" applyNumberFormat="0" applyAlignment="0" applyProtection="0"/>
    <xf numFmtId="0" fontId="39" fillId="7" borderId="18" applyNumberFormat="0" applyAlignment="0" applyProtection="0"/>
    <xf numFmtId="0" fontId="39" fillId="7" borderId="18" applyNumberFormat="0" applyAlignment="0" applyProtection="0"/>
    <xf numFmtId="0" fontId="39" fillId="7" borderId="18" applyNumberFormat="0" applyAlignment="0" applyProtection="0"/>
    <xf numFmtId="0" fontId="39" fillId="7" borderId="18" applyNumberFormat="0" applyAlignment="0" applyProtection="0"/>
    <xf numFmtId="0" fontId="39" fillId="7" borderId="18" applyNumberFormat="0" applyAlignment="0" applyProtection="0"/>
    <xf numFmtId="0" fontId="39" fillId="7" borderId="18" applyNumberFormat="0" applyAlignment="0" applyProtection="0"/>
    <xf numFmtId="0" fontId="39" fillId="7" borderId="18" applyNumberFormat="0" applyAlignment="0" applyProtection="0"/>
    <xf numFmtId="0" fontId="39" fillId="7" borderId="18" applyNumberFormat="0" applyAlignment="0" applyProtection="0"/>
    <xf numFmtId="0" fontId="39" fillId="7" borderId="18" applyNumberFormat="0" applyAlignment="0" applyProtection="0"/>
    <xf numFmtId="0" fontId="39" fillId="7" borderId="18" applyNumberFormat="0" applyAlignment="0" applyProtection="0"/>
    <xf numFmtId="0" fontId="39" fillId="7" borderId="18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2" fillId="16" borderId="20"/>
    <xf numFmtId="14" fontId="11" fillId="0" borderId="0">
      <alignment horizontal="right"/>
    </xf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5" applyNumberFormat="0" applyAlignment="0" applyProtection="0"/>
    <xf numFmtId="0" fontId="47" fillId="23" borderId="25" applyNumberFormat="0" applyAlignment="0" applyProtection="0"/>
    <xf numFmtId="0" fontId="47" fillId="23" borderId="25" applyNumberFormat="0" applyAlignment="0" applyProtection="0"/>
    <xf numFmtId="0" fontId="47" fillId="23" borderId="25" applyNumberFormat="0" applyAlignment="0" applyProtection="0"/>
    <xf numFmtId="0" fontId="47" fillId="23" borderId="25" applyNumberFormat="0" applyAlignment="0" applyProtection="0"/>
    <xf numFmtId="0" fontId="47" fillId="23" borderId="25" applyNumberFormat="0" applyAlignment="0" applyProtection="0"/>
    <xf numFmtId="0" fontId="47" fillId="23" borderId="25" applyNumberFormat="0" applyAlignment="0" applyProtection="0"/>
    <xf numFmtId="0" fontId="47" fillId="23" borderId="25" applyNumberFormat="0" applyAlignment="0" applyProtection="0"/>
    <xf numFmtId="0" fontId="47" fillId="23" borderId="25" applyNumberFormat="0" applyAlignment="0" applyProtection="0"/>
    <xf numFmtId="0" fontId="47" fillId="23" borderId="25" applyNumberFormat="0" applyAlignment="0" applyProtection="0"/>
    <xf numFmtId="0" fontId="47" fillId="23" borderId="25" applyNumberFormat="0" applyAlignment="0" applyProtection="0"/>
    <xf numFmtId="0" fontId="47" fillId="23" borderId="25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7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189" fontId="11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0" fontId="3" fillId="0" borderId="8">
      <alignment vertical="top" wrapText="1"/>
    </xf>
    <xf numFmtId="0" fontId="74" fillId="0" borderId="0"/>
    <xf numFmtId="0" fontId="4" fillId="0" borderId="0"/>
    <xf numFmtId="0" fontId="75" fillId="0" borderId="0"/>
    <xf numFmtId="0" fontId="74" fillId="0" borderId="0" applyProtection="0"/>
  </cellStyleXfs>
  <cellXfs count="394">
    <xf numFmtId="0" fontId="0" fillId="0" borderId="0" xfId="0"/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0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59" fillId="0" borderId="0" xfId="0" applyFont="1" applyFill="1" applyBorder="1" applyAlignment="1">
      <alignment vertical="top"/>
    </xf>
    <xf numFmtId="0" fontId="62" fillId="0" borderId="0" xfId="0" applyFont="1" applyFill="1" applyAlignment="1"/>
    <xf numFmtId="0" fontId="6" fillId="0" borderId="0" xfId="0" applyFont="1" applyFill="1"/>
    <xf numFmtId="0" fontId="59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63" fillId="0" borderId="38" xfId="0" applyFont="1" applyBorder="1" applyAlignment="1">
      <alignment horizontal="center" vertical="center"/>
    </xf>
    <xf numFmtId="0" fontId="63" fillId="0" borderId="39" xfId="0" applyFont="1" applyBorder="1" applyAlignment="1">
      <alignment horizontal="center" vertical="center"/>
    </xf>
    <xf numFmtId="0" fontId="63" fillId="0" borderId="40" xfId="0" applyFont="1" applyBorder="1" applyAlignment="1">
      <alignment horizontal="center" vertical="center"/>
    </xf>
    <xf numFmtId="0" fontId="59" fillId="0" borderId="40" xfId="0" applyFont="1" applyBorder="1" applyAlignment="1">
      <alignment horizontal="center" vertical="center"/>
    </xf>
    <xf numFmtId="0" fontId="59" fillId="0" borderId="41" xfId="0" applyFont="1" applyBorder="1" applyAlignment="1">
      <alignment horizontal="center" vertical="center"/>
    </xf>
    <xf numFmtId="0" fontId="63" fillId="0" borderId="42" xfId="0" applyFont="1" applyBorder="1" applyAlignment="1">
      <alignment horizontal="center" vertical="center"/>
    </xf>
    <xf numFmtId="0" fontId="63" fillId="0" borderId="44" xfId="0" applyFont="1" applyBorder="1" applyAlignment="1">
      <alignment horizontal="center" vertical="center"/>
    </xf>
    <xf numFmtId="0" fontId="63" fillId="0" borderId="7" xfId="0" applyFont="1" applyBorder="1" applyAlignment="1">
      <alignment horizontal="center" vertical="center"/>
    </xf>
    <xf numFmtId="0" fontId="63" fillId="0" borderId="8" xfId="0" applyFont="1" applyBorder="1" applyAlignment="1">
      <alignment vertical="center"/>
    </xf>
    <xf numFmtId="0" fontId="63" fillId="0" borderId="9" xfId="0" applyFont="1" applyBorder="1" applyAlignment="1">
      <alignment vertical="center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64" fillId="25" borderId="2" xfId="0" applyFont="1" applyFill="1" applyBorder="1" applyAlignment="1">
      <alignment horizontal="left" vertical="top" wrapText="1"/>
    </xf>
    <xf numFmtId="0" fontId="65" fillId="0" borderId="2" xfId="0" applyFont="1" applyFill="1" applyBorder="1" applyAlignment="1">
      <alignment horizontal="right" vertical="top"/>
    </xf>
    <xf numFmtId="3" fontId="66" fillId="25" borderId="3" xfId="0" applyNumberFormat="1" applyFont="1" applyFill="1" applyBorder="1" applyAlignment="1">
      <alignment horizontal="center" vertical="top"/>
    </xf>
    <xf numFmtId="0" fontId="65" fillId="0" borderId="0" xfId="0" applyFont="1" applyFill="1" applyAlignment="1">
      <alignment horizontal="right" vertical="top"/>
    </xf>
    <xf numFmtId="0" fontId="6" fillId="0" borderId="0" xfId="1045" applyFont="1" applyFill="1" applyAlignment="1">
      <alignment horizontal="center"/>
    </xf>
    <xf numFmtId="0" fontId="6" fillId="0" borderId="0" xfId="1045" applyFont="1" applyFill="1" applyAlignment="1"/>
    <xf numFmtId="0" fontId="6" fillId="0" borderId="0" xfId="1045" applyFont="1" applyFill="1"/>
    <xf numFmtId="0" fontId="6" fillId="0" borderId="0" xfId="1045" applyFont="1" applyFill="1" applyAlignment="1">
      <alignment horizontal="center" vertical="center"/>
    </xf>
    <xf numFmtId="3" fontId="6" fillId="0" borderId="0" xfId="1045" applyNumberFormat="1" applyFont="1" applyFill="1" applyAlignment="1">
      <alignment horizontal="center"/>
    </xf>
    <xf numFmtId="3" fontId="67" fillId="0" borderId="0" xfId="1045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49" fontId="61" fillId="0" borderId="8" xfId="0" applyNumberFormat="1" applyFont="1" applyFill="1" applyBorder="1" applyAlignment="1">
      <alignment horizontal="center" vertical="center" wrapText="1"/>
    </xf>
    <xf numFmtId="0" fontId="68" fillId="0" borderId="0" xfId="0" applyFont="1" applyFill="1"/>
    <xf numFmtId="0" fontId="6" fillId="0" borderId="0" xfId="0" applyFont="1" applyFill="1" applyAlignment="1">
      <alignment vertical="top"/>
    </xf>
    <xf numFmtId="49" fontId="61" fillId="0" borderId="45" xfId="0" applyNumberFormat="1" applyFont="1" applyFill="1" applyBorder="1" applyAlignment="1">
      <alignment horizontal="center" vertical="center" wrapText="1"/>
    </xf>
    <xf numFmtId="49" fontId="61" fillId="0" borderId="46" xfId="0" applyNumberFormat="1" applyFont="1" applyFill="1" applyBorder="1" applyAlignment="1">
      <alignment horizontal="center" vertical="center" wrapText="1"/>
    </xf>
    <xf numFmtId="49" fontId="61" fillId="0" borderId="47" xfId="0" applyNumberFormat="1" applyFont="1" applyFill="1" applyBorder="1" applyAlignment="1">
      <alignment horizontal="center" vertical="center" wrapText="1"/>
    </xf>
    <xf numFmtId="0" fontId="69" fillId="28" borderId="48" xfId="0" applyFont="1" applyFill="1" applyBorder="1" applyAlignment="1">
      <alignment vertical="top"/>
    </xf>
    <xf numFmtId="49" fontId="61" fillId="0" borderId="49" xfId="0" applyNumberFormat="1" applyFont="1" applyFill="1" applyBorder="1" applyAlignment="1">
      <alignment horizontal="center" vertical="top" wrapText="1"/>
    </xf>
    <xf numFmtId="49" fontId="61" fillId="0" borderId="50" xfId="0" applyNumberFormat="1" applyFont="1" applyFill="1" applyBorder="1" applyAlignment="1">
      <alignment horizontal="left" vertical="top" wrapText="1"/>
    </xf>
    <xf numFmtId="187" fontId="70" fillId="0" borderId="50" xfId="0" applyNumberFormat="1" applyFont="1" applyFill="1" applyBorder="1" applyAlignment="1">
      <alignment horizontal="center" vertical="top"/>
    </xf>
    <xf numFmtId="0" fontId="61" fillId="0" borderId="50" xfId="0" applyNumberFormat="1" applyFont="1" applyFill="1" applyBorder="1" applyAlignment="1">
      <alignment horizontal="center" vertical="top"/>
    </xf>
    <xf numFmtId="0" fontId="61" fillId="0" borderId="50" xfId="0" applyFont="1" applyFill="1" applyBorder="1" applyAlignment="1">
      <alignment horizontal="center" vertical="top"/>
    </xf>
    <xf numFmtId="188" fontId="70" fillId="0" borderId="50" xfId="0" applyNumberFormat="1" applyFont="1" applyFill="1" applyBorder="1" applyAlignment="1">
      <alignment horizontal="center" vertical="top"/>
    </xf>
    <xf numFmtId="3" fontId="61" fillId="0" borderId="50" xfId="0" applyNumberFormat="1" applyFont="1" applyFill="1" applyBorder="1" applyAlignment="1">
      <alignment horizontal="center" vertical="top"/>
    </xf>
    <xf numFmtId="3" fontId="70" fillId="0" borderId="50" xfId="0" applyNumberFormat="1" applyFont="1" applyFill="1" applyBorder="1" applyAlignment="1">
      <alignment horizontal="center" vertical="top"/>
    </xf>
    <xf numFmtId="3" fontId="70" fillId="0" borderId="51" xfId="0" applyNumberFormat="1" applyFont="1" applyFill="1" applyBorder="1" applyAlignment="1">
      <alignment horizontal="center" vertical="top" wrapText="1"/>
    </xf>
    <xf numFmtId="0" fontId="69" fillId="28" borderId="0" xfId="0" applyFont="1" applyFill="1" applyBorder="1" applyAlignment="1">
      <alignment vertical="top"/>
    </xf>
    <xf numFmtId="49" fontId="71" fillId="0" borderId="52" xfId="0" applyNumberFormat="1" applyFont="1" applyFill="1" applyBorder="1" applyAlignment="1">
      <alignment horizontal="center" vertical="top" wrapText="1"/>
    </xf>
    <xf numFmtId="0" fontId="71" fillId="0" borderId="53" xfId="0" applyNumberFormat="1" applyFont="1" applyFill="1" applyBorder="1" applyAlignment="1">
      <alignment horizontal="right" vertical="top" wrapText="1"/>
    </xf>
    <xf numFmtId="187" fontId="71" fillId="0" borderId="53" xfId="0" applyNumberFormat="1" applyFont="1" applyFill="1" applyBorder="1" applyAlignment="1">
      <alignment horizontal="center" vertical="top"/>
    </xf>
    <xf numFmtId="0" fontId="71" fillId="0" borderId="53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/>
    </xf>
    <xf numFmtId="0" fontId="71" fillId="0" borderId="53" xfId="0" applyFont="1" applyFill="1" applyBorder="1" applyAlignment="1">
      <alignment horizontal="center" vertical="top"/>
    </xf>
    <xf numFmtId="188" fontId="71" fillId="0" borderId="53" xfId="0" applyNumberFormat="1" applyFont="1" applyFill="1" applyBorder="1" applyAlignment="1">
      <alignment horizontal="center" vertical="top"/>
    </xf>
    <xf numFmtId="3" fontId="71" fillId="0" borderId="54" xfId="0" applyNumberFormat="1" applyFont="1" applyFill="1" applyBorder="1" applyAlignment="1">
      <alignment horizontal="center" vertical="top" wrapText="1"/>
    </xf>
    <xf numFmtId="0" fontId="69" fillId="0" borderId="48" xfId="0" applyFont="1" applyFill="1" applyBorder="1" applyAlignment="1">
      <alignment vertical="top"/>
    </xf>
    <xf numFmtId="0" fontId="69" fillId="0" borderId="0" xfId="0" applyFont="1" applyFill="1" applyBorder="1" applyAlignment="1">
      <alignment vertical="top"/>
    </xf>
    <xf numFmtId="49" fontId="71" fillId="0" borderId="49" xfId="0" applyNumberFormat="1" applyFont="1" applyFill="1" applyBorder="1" applyAlignment="1">
      <alignment horizontal="center" vertical="top" wrapText="1"/>
    </xf>
    <xf numFmtId="0" fontId="71" fillId="0" borderId="50" xfId="0" applyNumberFormat="1" applyFont="1" applyFill="1" applyBorder="1" applyAlignment="1">
      <alignment horizontal="right" vertical="top" wrapText="1"/>
    </xf>
    <xf numFmtId="187" fontId="71" fillId="0" borderId="50" xfId="0" applyNumberFormat="1" applyFont="1" applyFill="1" applyBorder="1" applyAlignment="1">
      <alignment horizontal="center" vertical="top"/>
    </xf>
    <xf numFmtId="0" fontId="71" fillId="0" borderId="50" xfId="0" applyNumberFormat="1" applyFont="1" applyFill="1" applyBorder="1" applyAlignment="1">
      <alignment horizontal="center" vertical="top"/>
    </xf>
    <xf numFmtId="3" fontId="71" fillId="0" borderId="50" xfId="0" applyNumberFormat="1" applyFont="1" applyFill="1" applyBorder="1" applyAlignment="1">
      <alignment horizontal="center" vertical="top"/>
    </xf>
    <xf numFmtId="0" fontId="71" fillId="0" borderId="50" xfId="0" applyFont="1" applyFill="1" applyBorder="1" applyAlignment="1">
      <alignment horizontal="center" vertical="top"/>
    </xf>
    <xf numFmtId="188" fontId="71" fillId="0" borderId="50" xfId="0" applyNumberFormat="1" applyFont="1" applyFill="1" applyBorder="1" applyAlignment="1">
      <alignment horizontal="center" vertical="top"/>
    </xf>
    <xf numFmtId="3" fontId="71" fillId="0" borderId="51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1" fillId="0" borderId="55" xfId="0" applyNumberFormat="1" applyFont="1" applyFill="1" applyBorder="1" applyAlignment="1">
      <alignment horizontal="center" vertical="top" wrapText="1"/>
    </xf>
    <xf numFmtId="0" fontId="71" fillId="0" borderId="56" xfId="0" applyNumberFormat="1" applyFont="1" applyFill="1" applyBorder="1" applyAlignment="1">
      <alignment horizontal="right" vertical="top" wrapText="1"/>
    </xf>
    <xf numFmtId="187" fontId="71" fillId="0" borderId="56" xfId="0" applyNumberFormat="1" applyFont="1" applyFill="1" applyBorder="1" applyAlignment="1">
      <alignment horizontal="center" vertical="top"/>
    </xf>
    <xf numFmtId="0" fontId="71" fillId="0" borderId="56" xfId="0" applyNumberFormat="1" applyFont="1" applyFill="1" applyBorder="1" applyAlignment="1">
      <alignment horizontal="center" vertical="top"/>
    </xf>
    <xf numFmtId="3" fontId="71" fillId="0" borderId="56" xfId="0" applyNumberFormat="1" applyFont="1" applyFill="1" applyBorder="1" applyAlignment="1">
      <alignment horizontal="center" vertical="top"/>
    </xf>
    <xf numFmtId="0" fontId="59" fillId="0" borderId="57" xfId="0" applyFont="1" applyFill="1" applyBorder="1" applyAlignment="1">
      <alignment horizontal="center" vertical="top" wrapText="1"/>
    </xf>
    <xf numFmtId="0" fontId="59" fillId="0" borderId="58" xfId="0" applyFont="1" applyFill="1" applyBorder="1" applyAlignment="1">
      <alignment horizontal="left" vertical="top"/>
    </xf>
    <xf numFmtId="187" fontId="59" fillId="0" borderId="58" xfId="0" applyNumberFormat="1" applyFont="1" applyFill="1" applyBorder="1" applyAlignment="1">
      <alignment horizontal="center" vertical="top" wrapText="1"/>
    </xf>
    <xf numFmtId="0" fontId="59" fillId="0" borderId="58" xfId="0" applyNumberFormat="1" applyFont="1" applyFill="1" applyBorder="1" applyAlignment="1">
      <alignment horizontal="center" vertical="top" wrapText="1"/>
    </xf>
    <xf numFmtId="3" fontId="59" fillId="0" borderId="58" xfId="0" applyNumberFormat="1" applyFont="1" applyFill="1" applyBorder="1" applyAlignment="1">
      <alignment horizontal="center" vertical="top" wrapText="1"/>
    </xf>
    <xf numFmtId="0" fontId="59" fillId="0" borderId="58" xfId="0" applyFont="1" applyFill="1" applyBorder="1" applyAlignment="1">
      <alignment horizontal="center" vertical="top" wrapText="1"/>
    </xf>
    <xf numFmtId="3" fontId="62" fillId="0" borderId="59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1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9" applyFont="1" applyAlignment="1"/>
    <xf numFmtId="4" fontId="61" fillId="0" borderId="0" xfId="909" applyFont="1">
      <alignment vertical="center"/>
    </xf>
    <xf numFmtId="4" fontId="6" fillId="0" borderId="0" xfId="909" applyFont="1">
      <alignment vertical="center"/>
    </xf>
    <xf numFmtId="0" fontId="59" fillId="0" borderId="0" xfId="909" applyNumberFormat="1" applyFont="1" applyAlignment="1"/>
    <xf numFmtId="3" fontId="6" fillId="0" borderId="20" xfId="909" applyNumberFormat="1" applyFont="1" applyBorder="1" applyAlignment="1">
      <alignment horizontal="center" vertical="center" wrapText="1"/>
    </xf>
    <xf numFmtId="3" fontId="6" fillId="0" borderId="64" xfId="909" applyNumberFormat="1" applyFont="1" applyBorder="1" applyAlignment="1">
      <alignment horizontal="center" vertical="center" wrapText="1"/>
    </xf>
    <xf numFmtId="4" fontId="6" fillId="30" borderId="34" xfId="909" applyFont="1" applyFill="1" applyBorder="1" applyAlignment="1">
      <alignment horizontal="left" vertical="center" wrapText="1"/>
    </xf>
    <xf numFmtId="3" fontId="6" fillId="0" borderId="34" xfId="909" applyNumberFormat="1" applyFont="1" applyBorder="1" applyAlignment="1">
      <alignment horizontal="center" vertical="center" wrapText="1"/>
    </xf>
    <xf numFmtId="4" fontId="6" fillId="0" borderId="34" xfId="909" applyNumberFormat="1" applyFont="1" applyBorder="1" applyAlignment="1">
      <alignment horizontal="center" vertical="center" wrapText="1"/>
    </xf>
    <xf numFmtId="4" fontId="6" fillId="0" borderId="66" xfId="909" applyNumberFormat="1" applyFont="1" applyBorder="1" applyAlignment="1">
      <alignment horizontal="center" vertical="center" wrapText="1"/>
    </xf>
    <xf numFmtId="4" fontId="6" fillId="0" borderId="34" xfId="909" applyFont="1" applyBorder="1" applyAlignment="1">
      <alignment horizontal="left" vertical="center" wrapText="1"/>
    </xf>
    <xf numFmtId="4" fontId="6" fillId="0" borderId="40" xfId="909" applyFont="1" applyBorder="1" applyAlignment="1">
      <alignment horizontal="left" vertical="center" wrapText="1"/>
    </xf>
    <xf numFmtId="3" fontId="6" fillId="0" borderId="40" xfId="909" applyNumberFormat="1" applyFont="1" applyBorder="1" applyAlignment="1">
      <alignment horizontal="center" vertical="center" wrapText="1"/>
    </xf>
    <xf numFmtId="3" fontId="6" fillId="0" borderId="56" xfId="909" applyNumberFormat="1" applyFont="1" applyBorder="1" applyAlignment="1">
      <alignment horizontal="center" vertical="center" wrapText="1"/>
    </xf>
    <xf numFmtId="4" fontId="6" fillId="0" borderId="40" xfId="909" applyNumberFormat="1" applyFont="1" applyBorder="1" applyAlignment="1">
      <alignment horizontal="center" vertical="center" wrapText="1"/>
    </xf>
    <xf numFmtId="4" fontId="6" fillId="0" borderId="41" xfId="909" applyNumberFormat="1" applyFont="1" applyBorder="1" applyAlignment="1">
      <alignment horizontal="center" vertical="center" wrapText="1"/>
    </xf>
    <xf numFmtId="4" fontId="6" fillId="25" borderId="65" xfId="909" applyFont="1" applyFill="1" applyBorder="1" applyAlignment="1">
      <alignment vertical="center" wrapText="1"/>
    </xf>
    <xf numFmtId="4" fontId="6" fillId="30" borderId="5" xfId="909" applyFont="1" applyFill="1" applyBorder="1" applyAlignment="1">
      <alignment horizontal="left" vertical="center" wrapText="1"/>
    </xf>
    <xf numFmtId="3" fontId="6" fillId="0" borderId="5" xfId="909" applyNumberFormat="1" applyFont="1" applyBorder="1" applyAlignment="1">
      <alignment horizontal="center" vertical="center" wrapText="1"/>
    </xf>
    <xf numFmtId="4" fontId="6" fillId="0" borderId="5" xfId="909" applyNumberFormat="1" applyFont="1" applyBorder="1" applyAlignment="1">
      <alignment horizontal="center" vertical="center" wrapText="1"/>
    </xf>
    <xf numFmtId="4" fontId="6" fillId="0" borderId="6" xfId="909" applyNumberFormat="1" applyFont="1" applyBorder="1" applyAlignment="1">
      <alignment horizontal="center" vertical="center" wrapText="1"/>
    </xf>
    <xf numFmtId="4" fontId="6" fillId="25" borderId="55" xfId="909" applyFont="1" applyFill="1" applyBorder="1" applyAlignment="1">
      <alignment vertical="center" wrapText="1"/>
    </xf>
    <xf numFmtId="4" fontId="6" fillId="30" borderId="40" xfId="909" applyFont="1" applyFill="1" applyBorder="1" applyAlignment="1">
      <alignment horizontal="left" vertical="center" wrapText="1"/>
    </xf>
    <xf numFmtId="4" fontId="6" fillId="25" borderId="4" xfId="909" applyFont="1" applyFill="1" applyBorder="1" applyAlignment="1">
      <alignment vertical="center" wrapText="1"/>
    </xf>
    <xf numFmtId="4" fontId="6" fillId="25" borderId="5" xfId="909" applyFont="1" applyFill="1" applyBorder="1" applyAlignment="1">
      <alignment horizontal="left" vertical="center" wrapText="1"/>
    </xf>
    <xf numFmtId="4" fontId="6" fillId="25" borderId="7" xfId="909" applyFont="1" applyFill="1" applyBorder="1" applyAlignment="1">
      <alignment vertical="center" wrapText="1"/>
    </xf>
    <xf numFmtId="4" fontId="6" fillId="25" borderId="8" xfId="909" applyFont="1" applyFill="1" applyBorder="1" applyAlignment="1">
      <alignment horizontal="left" vertical="center" wrapText="1"/>
    </xf>
    <xf numFmtId="3" fontId="6" fillId="0" borderId="8" xfId="909" applyNumberFormat="1" applyFont="1" applyBorder="1" applyAlignment="1">
      <alignment horizontal="center" vertical="center" wrapText="1"/>
    </xf>
    <xf numFmtId="4" fontId="6" fillId="0" borderId="8" xfId="909" applyNumberFormat="1" applyFont="1" applyBorder="1" applyAlignment="1">
      <alignment horizontal="center" vertical="center" wrapText="1"/>
    </xf>
    <xf numFmtId="4" fontId="6" fillId="0" borderId="9" xfId="909" applyNumberFormat="1" applyFont="1" applyBorder="1" applyAlignment="1">
      <alignment horizontal="center" vertical="center" wrapText="1"/>
    </xf>
    <xf numFmtId="4" fontId="6" fillId="0" borderId="7" xfId="909" applyFont="1" applyFill="1" applyBorder="1" applyAlignment="1">
      <alignment horizontal="left" vertical="center" wrapText="1"/>
    </xf>
    <xf numFmtId="4" fontId="61" fillId="25" borderId="8" xfId="909" applyFont="1" applyFill="1" applyBorder="1" applyAlignment="1">
      <alignment horizontal="left" vertical="center" wrapText="1"/>
    </xf>
    <xf numFmtId="4" fontId="6" fillId="0" borderId="8" xfId="909" applyFont="1" applyBorder="1" applyAlignment="1">
      <alignment horizontal="center" vertical="center" wrapText="1"/>
    </xf>
    <xf numFmtId="4" fontId="6" fillId="0" borderId="67" xfId="909" applyFont="1" applyFill="1" applyBorder="1" applyAlignment="1">
      <alignment horizontal="left" vertical="center" wrapText="1"/>
    </xf>
    <xf numFmtId="4" fontId="61" fillId="25" borderId="68" xfId="909" applyFont="1" applyFill="1" applyBorder="1" applyAlignment="1">
      <alignment horizontal="left" vertical="center" wrapText="1"/>
    </xf>
    <xf numFmtId="3" fontId="6" fillId="0" borderId="68" xfId="909" applyNumberFormat="1" applyFont="1" applyBorder="1" applyAlignment="1">
      <alignment horizontal="center" vertical="center" wrapText="1"/>
    </xf>
    <xf numFmtId="4" fontId="6" fillId="0" borderId="68" xfId="909" applyNumberFormat="1" applyFont="1" applyBorder="1" applyAlignment="1">
      <alignment horizontal="center" vertical="center" wrapText="1"/>
    </xf>
    <xf numFmtId="4" fontId="6" fillId="0" borderId="68" xfId="909" applyFont="1" applyBorder="1" applyAlignment="1">
      <alignment horizontal="center" vertical="center" wrapText="1"/>
    </xf>
    <xf numFmtId="4" fontId="6" fillId="0" borderId="69" xfId="909" applyNumberFormat="1" applyFont="1" applyBorder="1" applyAlignment="1">
      <alignment horizontal="center" vertical="center" wrapText="1"/>
    </xf>
    <xf numFmtId="4" fontId="59" fillId="0" borderId="20" xfId="909" applyNumberFormat="1" applyFont="1" applyBorder="1" applyAlignment="1">
      <alignment horizontal="right" vertical="top" wrapText="1"/>
    </xf>
    <xf numFmtId="0" fontId="4" fillId="31" borderId="0" xfId="808" applyNumberFormat="1" applyFont="1" applyFill="1" applyAlignment="1">
      <alignment vertical="center" wrapText="1"/>
    </xf>
    <xf numFmtId="0" fontId="59" fillId="0" borderId="0" xfId="1" applyFont="1"/>
    <xf numFmtId="4" fontId="59" fillId="16" borderId="50" xfId="1" applyNumberFormat="1" applyFont="1" applyFill="1" applyBorder="1" applyAlignment="1">
      <alignment horizontal="center" vertical="top" wrapText="1"/>
    </xf>
    <xf numFmtId="4" fontId="59" fillId="16" borderId="53" xfId="1" applyNumberFormat="1" applyFont="1" applyFill="1" applyBorder="1" applyAlignment="1">
      <alignment horizontal="center" vertical="top" wrapText="1"/>
    </xf>
    <xf numFmtId="4" fontId="59" fillId="16" borderId="77" xfId="1" applyNumberFormat="1" applyFont="1" applyFill="1" applyBorder="1" applyAlignment="1">
      <alignment horizontal="center" vertical="top" wrapText="1"/>
    </xf>
    <xf numFmtId="4" fontId="63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63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4" fontId="63" fillId="16" borderId="40" xfId="1" applyNumberFormat="1" applyFont="1" applyFill="1" applyBorder="1" applyAlignment="1">
      <alignment vertical="top" wrapText="1"/>
    </xf>
    <xf numFmtId="4" fontId="59" fillId="16" borderId="40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0" borderId="31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6" fillId="16" borderId="8" xfId="1" applyNumberFormat="1" applyFont="1" applyFill="1" applyBorder="1" applyAlignment="1">
      <alignment horizontal="center"/>
    </xf>
    <xf numFmtId="0" fontId="59" fillId="0" borderId="80" xfId="1114" applyFont="1" applyFill="1" applyBorder="1" applyAlignment="1">
      <alignment horizontal="left" vertical="top"/>
    </xf>
    <xf numFmtId="0" fontId="6" fillId="0" borderId="80" xfId="1" applyFont="1" applyBorder="1"/>
    <xf numFmtId="0" fontId="6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1114" applyFont="1" applyFill="1" applyBorder="1" applyAlignment="1">
      <alignment horizontal="left" vertical="top"/>
    </xf>
    <xf numFmtId="0" fontId="59" fillId="0" borderId="5" xfId="1114" applyFont="1" applyFill="1" applyBorder="1" applyAlignment="1">
      <alignment horizontal="center" vertical="top"/>
    </xf>
    <xf numFmtId="0" fontId="59" fillId="0" borderId="5" xfId="1114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0" fontId="6" fillId="0" borderId="38" xfId="1" applyFont="1" applyBorder="1" applyAlignment="1">
      <alignment horizontal="center"/>
    </xf>
    <xf numFmtId="0" fontId="59" fillId="0" borderId="40" xfId="1114" applyFont="1" applyFill="1" applyBorder="1" applyAlignment="1">
      <alignment horizontal="left" vertical="top"/>
    </xf>
    <xf numFmtId="0" fontId="6" fillId="0" borderId="40" xfId="1" applyFont="1" applyBorder="1" applyAlignment="1">
      <alignment horizontal="center"/>
    </xf>
    <xf numFmtId="1" fontId="59" fillId="0" borderId="41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1" fontId="78" fillId="0" borderId="0" xfId="1" applyNumberFormat="1" applyFont="1" applyFill="1" applyBorder="1" applyAlignment="1">
      <alignment horizontal="center" vertical="center" wrapText="1"/>
    </xf>
    <xf numFmtId="0" fontId="59" fillId="0" borderId="8" xfId="1114" applyFont="1" applyFill="1" applyBorder="1" applyAlignment="1">
      <alignment horizontal="left" vertical="top"/>
    </xf>
    <xf numFmtId="0" fontId="6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/>
    </xf>
    <xf numFmtId="0" fontId="77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6" fillId="0" borderId="8" xfId="1" applyFont="1" applyBorder="1"/>
    <xf numFmtId="0" fontId="6" fillId="0" borderId="68" xfId="1" applyFont="1" applyBorder="1"/>
    <xf numFmtId="0" fontId="6" fillId="0" borderId="68" xfId="1" applyFont="1" applyBorder="1" applyAlignment="1">
      <alignment horizontal="center"/>
    </xf>
    <xf numFmtId="0" fontId="59" fillId="0" borderId="0" xfId="1" applyFont="1" applyBorder="1"/>
    <xf numFmtId="0" fontId="6" fillId="0" borderId="11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59" fillId="16" borderId="40" xfId="1" applyNumberFormat="1" applyFont="1" applyFill="1" applyBorder="1" applyAlignment="1">
      <alignment horizontal="center"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31" borderId="8" xfId="1111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6" fillId="0" borderId="0" xfId="1" applyFont="1" applyBorder="1" applyAlignment="1">
      <alignment horizontal="center"/>
    </xf>
    <xf numFmtId="0" fontId="31" fillId="0" borderId="0" xfId="1" applyFont="1" applyAlignment="1">
      <alignment horizontal="center"/>
    </xf>
    <xf numFmtId="0" fontId="6" fillId="31" borderId="38" xfId="1" applyFont="1" applyFill="1" applyBorder="1" applyAlignment="1">
      <alignment horizontal="center"/>
    </xf>
    <xf numFmtId="1" fontId="6" fillId="31" borderId="41" xfId="1111" quotePrefix="1" applyNumberFormat="1" applyFont="1" applyFill="1" applyBorder="1" applyAlignment="1" applyProtection="1">
      <alignment horizontal="center"/>
      <protection locked="0"/>
    </xf>
    <xf numFmtId="1" fontId="6" fillId="31" borderId="80" xfId="1111" quotePrefix="1" applyNumberFormat="1" applyFont="1" applyFill="1" applyBorder="1" applyAlignment="1" applyProtection="1">
      <alignment horizontal="center"/>
      <protection locked="0"/>
    </xf>
    <xf numFmtId="1" fontId="6" fillId="31" borderId="38" xfId="1111" quotePrefix="1" applyNumberFormat="1" applyFont="1" applyFill="1" applyBorder="1" applyAlignment="1" applyProtection="1">
      <alignment horizontal="center"/>
      <protection locked="0"/>
    </xf>
    <xf numFmtId="1" fontId="6" fillId="31" borderId="40" xfId="1111" quotePrefix="1" applyNumberFormat="1" applyFont="1" applyFill="1" applyBorder="1" applyAlignment="1" applyProtection="1">
      <alignment horizontal="center"/>
      <protection locked="0"/>
    </xf>
    <xf numFmtId="1" fontId="6" fillId="31" borderId="39" xfId="1111" quotePrefix="1" applyNumberFormat="1" applyFont="1" applyFill="1" applyBorder="1" applyAlignment="1" applyProtection="1">
      <alignment horizontal="center"/>
      <protection locked="0"/>
    </xf>
    <xf numFmtId="0" fontId="80" fillId="34" borderId="7" xfId="1" applyFont="1" applyFill="1" applyBorder="1" applyAlignment="1">
      <alignment horizontal="center" vertical="center" wrapText="1"/>
    </xf>
    <xf numFmtId="4" fontId="59" fillId="34" borderId="9" xfId="1" applyNumberFormat="1" applyFont="1" applyFill="1" applyBorder="1" applyAlignment="1">
      <alignment horizontal="left" vertical="center" wrapText="1"/>
    </xf>
    <xf numFmtId="1" fontId="6" fillId="34" borderId="15" xfId="1111" quotePrefix="1" applyNumberFormat="1" applyFont="1" applyFill="1" applyBorder="1" applyAlignment="1" applyProtection="1">
      <alignment horizontal="center"/>
      <protection locked="0"/>
    </xf>
    <xf numFmtId="1" fontId="6" fillId="34" borderId="7" xfId="1111" quotePrefix="1" applyNumberFormat="1" applyFont="1" applyFill="1" applyBorder="1" applyAlignment="1" applyProtection="1">
      <alignment horizontal="center"/>
      <protection locked="0"/>
    </xf>
    <xf numFmtId="1" fontId="6" fillId="34" borderId="8" xfId="1111" quotePrefix="1" applyNumberFormat="1" applyFont="1" applyFill="1" applyBorder="1" applyAlignment="1" applyProtection="1">
      <alignment horizontal="center"/>
      <protection locked="0"/>
    </xf>
    <xf numFmtId="1" fontId="6" fillId="34" borderId="9" xfId="1111" quotePrefix="1" applyNumberFormat="1" applyFont="1" applyFill="1" applyBorder="1" applyAlignment="1" applyProtection="1">
      <alignment horizontal="center"/>
      <protection locked="0"/>
    </xf>
    <xf numFmtId="1" fontId="6" fillId="34" borderId="81" xfId="1111" quotePrefix="1" applyNumberFormat="1" applyFont="1" applyFill="1" applyBorder="1" applyAlignment="1" applyProtection="1">
      <alignment horizontal="center"/>
      <protection locked="0"/>
    </xf>
    <xf numFmtId="0" fontId="80" fillId="34" borderId="38" xfId="1" applyFont="1" applyFill="1" applyBorder="1" applyAlignment="1">
      <alignment horizontal="center" vertical="center" wrapText="1"/>
    </xf>
    <xf numFmtId="0" fontId="59" fillId="34" borderId="41" xfId="1" applyNumberFormat="1" applyFont="1" applyFill="1" applyBorder="1" applyAlignment="1">
      <alignment horizontal="left" vertical="center" wrapText="1"/>
    </xf>
    <xf numFmtId="1" fontId="6" fillId="34" borderId="80" xfId="1111" quotePrefix="1" applyNumberFormat="1" applyFont="1" applyFill="1" applyBorder="1" applyAlignment="1" applyProtection="1">
      <alignment horizontal="center"/>
      <protection locked="0"/>
    </xf>
    <xf numFmtId="1" fontId="6" fillId="34" borderId="38" xfId="1111" quotePrefix="1" applyNumberFormat="1" applyFont="1" applyFill="1" applyBorder="1" applyAlignment="1" applyProtection="1">
      <alignment horizontal="center"/>
      <protection locked="0"/>
    </xf>
    <xf numFmtId="1" fontId="6" fillId="34" borderId="40" xfId="1111" quotePrefix="1" applyNumberFormat="1" applyFont="1" applyFill="1" applyBorder="1" applyAlignment="1" applyProtection="1">
      <alignment horizontal="center"/>
      <protection locked="0"/>
    </xf>
    <xf numFmtId="1" fontId="6" fillId="34" borderId="41" xfId="1111" quotePrefix="1" applyNumberFormat="1" applyFont="1" applyFill="1" applyBorder="1" applyAlignment="1" applyProtection="1">
      <alignment horizontal="center"/>
      <protection locked="0"/>
    </xf>
    <xf numFmtId="1" fontId="6" fillId="34" borderId="39" xfId="1111" quotePrefix="1" applyNumberFormat="1" applyFont="1" applyFill="1" applyBorder="1" applyAlignment="1" applyProtection="1">
      <alignment horizontal="center"/>
      <protection locked="0"/>
    </xf>
    <xf numFmtId="4" fontId="6" fillId="31" borderId="4" xfId="1" applyNumberFormat="1" applyFont="1" applyFill="1" applyBorder="1" applyAlignment="1">
      <alignment horizontal="center"/>
    </xf>
    <xf numFmtId="0" fontId="6" fillId="31" borderId="6" xfId="1" applyFont="1" applyFill="1" applyBorder="1" applyAlignment="1">
      <alignment horizontal="left"/>
    </xf>
    <xf numFmtId="0" fontId="6" fillId="31" borderId="72" xfId="1" applyFont="1" applyFill="1" applyBorder="1" applyAlignment="1">
      <alignment horizontal="left"/>
    </xf>
    <xf numFmtId="3" fontId="6" fillId="31" borderId="5" xfId="1111" quotePrefix="1" applyNumberFormat="1" applyFont="1" applyFill="1" applyBorder="1" applyAlignment="1" applyProtection="1">
      <alignment horizontal="center"/>
      <protection locked="0"/>
    </xf>
    <xf numFmtId="3" fontId="6" fillId="31" borderId="6" xfId="1111" quotePrefix="1" applyNumberFormat="1" applyFont="1" applyFill="1" applyBorder="1" applyAlignment="1" applyProtection="1">
      <alignment horizontal="center"/>
      <protection locked="0"/>
    </xf>
    <xf numFmtId="1" fontId="6" fillId="31" borderId="86" xfId="1111" quotePrefix="1" applyNumberFormat="1" applyFont="1" applyFill="1" applyBorder="1" applyAlignment="1" applyProtection="1">
      <alignment horizontal="center"/>
      <protection locked="0"/>
    </xf>
    <xf numFmtId="1" fontId="6" fillId="31" borderId="5" xfId="1111" quotePrefix="1" applyNumberFormat="1" applyFont="1" applyFill="1" applyBorder="1" applyAlignment="1" applyProtection="1">
      <alignment horizontal="center"/>
      <protection locked="0"/>
    </xf>
    <xf numFmtId="1" fontId="6" fillId="31" borderId="6" xfId="1111" quotePrefix="1" applyNumberFormat="1" applyFont="1" applyFill="1" applyBorder="1" applyAlignment="1" applyProtection="1">
      <alignment horizontal="center"/>
      <protection locked="0"/>
    </xf>
    <xf numFmtId="0" fontId="59" fillId="35" borderId="14" xfId="1" applyNumberFormat="1" applyFont="1" applyFill="1" applyBorder="1" applyAlignment="1">
      <alignment horizontal="center" vertical="center" wrapText="1"/>
    </xf>
    <xf numFmtId="3" fontId="59" fillId="35" borderId="1" xfId="1" applyNumberFormat="1" applyFont="1" applyFill="1" applyBorder="1" applyAlignment="1">
      <alignment horizontal="center" vertical="center" wrapText="1"/>
    </xf>
    <xf numFmtId="3" fontId="59" fillId="35" borderId="2" xfId="1" applyNumberFormat="1" applyFont="1" applyFill="1" applyBorder="1" applyAlignment="1">
      <alignment horizontal="center" vertical="center" wrapText="1"/>
    </xf>
    <xf numFmtId="3" fontId="59" fillId="35" borderId="3" xfId="1" applyNumberFormat="1" applyFont="1" applyFill="1" applyBorder="1" applyAlignment="1">
      <alignment horizontal="center" vertical="center" wrapText="1"/>
    </xf>
    <xf numFmtId="3" fontId="59" fillId="35" borderId="84" xfId="1" applyNumberFormat="1" applyFont="1" applyFill="1" applyBorder="1" applyAlignment="1">
      <alignment horizontal="center" vertical="center" wrapText="1"/>
    </xf>
    <xf numFmtId="0" fontId="6" fillId="35" borderId="0" xfId="1" applyFont="1" applyFill="1" applyAlignment="1">
      <alignment horizontal="center" vertical="center" wrapText="1"/>
    </xf>
    <xf numFmtId="0" fontId="6" fillId="31" borderId="7" xfId="1" applyFont="1" applyFill="1" applyBorder="1" applyAlignment="1">
      <alignment horizontal="center"/>
    </xf>
    <xf numFmtId="4" fontId="59" fillId="31" borderId="9" xfId="1" applyNumberFormat="1" applyFont="1" applyFill="1" applyBorder="1" applyAlignment="1">
      <alignment vertical="top" wrapText="1"/>
    </xf>
    <xf numFmtId="10" fontId="59" fillId="31" borderId="15" xfId="1" applyNumberFormat="1" applyFont="1" applyFill="1" applyBorder="1" applyAlignment="1">
      <alignment horizontal="center" vertical="center" wrapText="1"/>
    </xf>
    <xf numFmtId="4" fontId="59" fillId="31" borderId="7" xfId="1" applyNumberFormat="1" applyFont="1" applyFill="1" applyBorder="1" applyAlignment="1">
      <alignment vertical="top" wrapText="1"/>
    </xf>
    <xf numFmtId="4" fontId="59" fillId="31" borderId="8" xfId="1" applyNumberFormat="1" applyFont="1" applyFill="1" applyBorder="1" applyAlignment="1">
      <alignment vertical="top" wrapText="1"/>
    </xf>
    <xf numFmtId="4" fontId="59" fillId="0" borderId="81" xfId="1" applyNumberFormat="1" applyFont="1" applyFill="1" applyBorder="1" applyAlignment="1">
      <alignment horizontal="center" vertical="top" wrapText="1"/>
    </xf>
    <xf numFmtId="4" fontId="59" fillId="0" borderId="8" xfId="1" applyNumberFormat="1" applyFont="1" applyFill="1" applyBorder="1" applyAlignment="1">
      <alignment horizontal="center" vertical="top" wrapText="1"/>
    </xf>
    <xf numFmtId="3" fontId="59" fillId="0" borderId="8" xfId="1" applyNumberFormat="1" applyFont="1" applyFill="1" applyBorder="1" applyAlignment="1">
      <alignment horizontal="center" vertical="top" wrapText="1"/>
    </xf>
    <xf numFmtId="0" fontId="59" fillId="31" borderId="7" xfId="1" applyFont="1" applyFill="1" applyBorder="1" applyAlignment="1">
      <alignment horizontal="center"/>
    </xf>
    <xf numFmtId="49" fontId="59" fillId="31" borderId="9" xfId="1113" applyNumberFormat="1" applyFont="1" applyFill="1" applyBorder="1" applyAlignment="1">
      <alignment horizontal="left" vertical="top" wrapText="1"/>
    </xf>
    <xf numFmtId="10" fontId="59" fillId="31" borderId="15" xfId="1113" applyNumberFormat="1" applyFont="1" applyFill="1" applyBorder="1" applyAlignment="1">
      <alignment horizontal="center" vertical="center" wrapText="1"/>
    </xf>
    <xf numFmtId="0" fontId="6" fillId="36" borderId="7" xfId="1" applyFont="1" applyFill="1" applyBorder="1" applyAlignment="1">
      <alignment horizontal="center"/>
    </xf>
    <xf numFmtId="4" fontId="59" fillId="36" borderId="9" xfId="1" applyNumberFormat="1" applyFont="1" applyFill="1" applyBorder="1" applyAlignment="1">
      <alignment vertical="top" wrapText="1"/>
    </xf>
    <xf numFmtId="10" fontId="59" fillId="36" borderId="15" xfId="1" applyNumberFormat="1" applyFont="1" applyFill="1" applyBorder="1" applyAlignment="1">
      <alignment horizontal="center" vertical="center" wrapText="1"/>
    </xf>
    <xf numFmtId="4" fontId="59" fillId="36" borderId="7" xfId="1" applyNumberFormat="1" applyFont="1" applyFill="1" applyBorder="1" applyAlignment="1">
      <alignment vertical="top" wrapText="1"/>
    </xf>
    <xf numFmtId="4" fontId="59" fillId="36" borderId="8" xfId="1" applyNumberFormat="1" applyFont="1" applyFill="1" applyBorder="1" applyAlignment="1">
      <alignment vertical="top" wrapText="1"/>
    </xf>
    <xf numFmtId="4" fontId="59" fillId="36" borderId="81" xfId="1" applyNumberFormat="1" applyFont="1" applyFill="1" applyBorder="1" applyAlignment="1">
      <alignment horizontal="center" vertical="top" wrapText="1"/>
    </xf>
    <xf numFmtId="4" fontId="59" fillId="36" borderId="8" xfId="1" applyNumberFormat="1" applyFont="1" applyFill="1" applyBorder="1" applyAlignment="1">
      <alignment horizontal="center" vertical="top" wrapText="1"/>
    </xf>
    <xf numFmtId="3" fontId="59" fillId="36" borderId="8" xfId="1" applyNumberFormat="1" applyFont="1" applyFill="1" applyBorder="1" applyAlignment="1">
      <alignment horizontal="center" vertical="top" wrapText="1"/>
    </xf>
    <xf numFmtId="0" fontId="6" fillId="31" borderId="9" xfId="1" applyFont="1" applyFill="1" applyBorder="1" applyAlignment="1">
      <alignment vertical="top" wrapText="1"/>
    </xf>
    <xf numFmtId="10" fontId="6" fillId="31" borderId="15" xfId="1" applyNumberFormat="1" applyFont="1" applyFill="1" applyBorder="1" applyAlignment="1">
      <alignment vertical="top" wrapText="1"/>
    </xf>
    <xf numFmtId="49" fontId="6" fillId="31" borderId="9" xfId="1113" applyNumberFormat="1" applyFont="1" applyFill="1" applyBorder="1" applyAlignment="1">
      <alignment horizontal="left" vertical="top" wrapText="1"/>
    </xf>
    <xf numFmtId="10" fontId="6" fillId="31" borderId="15" xfId="1113" applyNumberFormat="1" applyFont="1" applyFill="1" applyBorder="1" applyAlignment="1">
      <alignment horizontal="left" vertical="top" wrapText="1"/>
    </xf>
    <xf numFmtId="10" fontId="59" fillId="36" borderId="15" xfId="1" applyNumberFormat="1" applyFont="1" applyFill="1" applyBorder="1" applyAlignment="1">
      <alignment vertical="top" wrapText="1"/>
    </xf>
    <xf numFmtId="10" fontId="76" fillId="31" borderId="15" xfId="1" applyNumberFormat="1" applyFont="1" applyFill="1" applyBorder="1" applyAlignment="1">
      <alignment horizontal="center" vertical="center" wrapText="1"/>
    </xf>
    <xf numFmtId="3" fontId="59" fillId="31" borderId="8" xfId="1" applyNumberFormat="1" applyFont="1" applyFill="1" applyBorder="1" applyAlignment="1">
      <alignment horizontal="center" vertical="top" wrapText="1"/>
    </xf>
    <xf numFmtId="0" fontId="6" fillId="31" borderId="9" xfId="1111" applyFont="1" applyFill="1" applyBorder="1" applyAlignment="1" applyProtection="1">
      <alignment vertical="top" wrapText="1"/>
      <protection locked="0"/>
    </xf>
    <xf numFmtId="0" fontId="6" fillId="31" borderId="15" xfId="1111" applyFont="1" applyFill="1" applyBorder="1" applyAlignment="1" applyProtection="1">
      <alignment vertical="top" wrapText="1"/>
      <protection locked="0"/>
    </xf>
    <xf numFmtId="0" fontId="77" fillId="37" borderId="55" xfId="1" applyFont="1" applyFill="1" applyBorder="1" applyAlignment="1">
      <alignment horizontal="center"/>
    </xf>
    <xf numFmtId="4" fontId="59" fillId="37" borderId="51" xfId="1" applyNumberFormat="1" applyFont="1" applyFill="1" applyBorder="1" applyAlignment="1">
      <alignment vertical="top" wrapText="1"/>
    </xf>
    <xf numFmtId="4" fontId="59" fillId="37" borderId="48" xfId="1" applyNumberFormat="1" applyFont="1" applyFill="1" applyBorder="1" applyAlignment="1">
      <alignment vertical="top" wrapText="1"/>
    </xf>
    <xf numFmtId="4" fontId="59" fillId="37" borderId="49" xfId="1" applyNumberFormat="1" applyFont="1" applyFill="1" applyBorder="1" applyAlignment="1">
      <alignment vertical="top" wrapText="1"/>
    </xf>
    <xf numFmtId="4" fontId="59" fillId="37" borderId="50" xfId="1" applyNumberFormat="1" applyFont="1" applyFill="1" applyBorder="1" applyAlignment="1">
      <alignment vertical="top" wrapText="1"/>
    </xf>
    <xf numFmtId="4" fontId="59" fillId="16" borderId="87" xfId="1" applyNumberFormat="1" applyFont="1" applyFill="1" applyBorder="1" applyAlignment="1">
      <alignment horizontal="center" vertical="top" wrapText="1"/>
    </xf>
    <xf numFmtId="3" fontId="59" fillId="16" borderId="51" xfId="1" applyNumberFormat="1" applyFont="1" applyFill="1" applyBorder="1" applyAlignment="1">
      <alignment horizontal="center" vertical="top" wrapText="1"/>
    </xf>
    <xf numFmtId="0" fontId="59" fillId="37" borderId="54" xfId="1114" applyFont="1" applyFill="1" applyBorder="1" applyAlignment="1">
      <alignment horizontal="left" vertical="top"/>
    </xf>
    <xf numFmtId="0" fontId="59" fillId="37" borderId="74" xfId="1114" applyFont="1" applyFill="1" applyBorder="1" applyAlignment="1">
      <alignment horizontal="left" vertical="top"/>
    </xf>
    <xf numFmtId="9" fontId="59" fillId="37" borderId="52" xfId="1026" applyFont="1" applyFill="1" applyBorder="1" applyAlignment="1">
      <alignment horizontal="center" vertical="top" wrapText="1"/>
    </xf>
    <xf numFmtId="9" fontId="59" fillId="37" borderId="53" xfId="1026" applyFont="1" applyFill="1" applyBorder="1" applyAlignment="1">
      <alignment horizontal="center" vertical="top" wrapText="1"/>
    </xf>
    <xf numFmtId="9" fontId="59" fillId="37" borderId="54" xfId="1026" applyFont="1" applyFill="1" applyBorder="1" applyAlignment="1">
      <alignment horizontal="center" vertical="top" wrapText="1"/>
    </xf>
    <xf numFmtId="4" fontId="59" fillId="16" borderId="88" xfId="1" applyNumberFormat="1" applyFont="1" applyFill="1" applyBorder="1" applyAlignment="1">
      <alignment horizontal="center" vertical="top" wrapText="1"/>
    </xf>
    <xf numFmtId="3" fontId="59" fillId="16" borderId="54" xfId="1" applyNumberFormat="1" applyFont="1" applyFill="1" applyBorder="1" applyAlignment="1">
      <alignment horizontal="center" vertical="top" wrapText="1"/>
    </xf>
    <xf numFmtId="0" fontId="77" fillId="37" borderId="10" xfId="1" applyFont="1" applyFill="1" applyBorder="1" applyAlignment="1">
      <alignment horizontal="center"/>
    </xf>
    <xf numFmtId="4" fontId="59" fillId="37" borderId="78" xfId="1" applyNumberFormat="1" applyFont="1" applyFill="1" applyBorder="1" applyAlignment="1">
      <alignment vertical="top" wrapText="1"/>
    </xf>
    <xf numFmtId="4" fontId="59" fillId="37" borderId="75" xfId="1" applyNumberFormat="1" applyFont="1" applyFill="1" applyBorder="1" applyAlignment="1">
      <alignment vertical="top" wrapText="1"/>
    </xf>
    <xf numFmtId="4" fontId="59" fillId="37" borderId="76" xfId="1" applyNumberFormat="1" applyFont="1" applyFill="1" applyBorder="1" applyAlignment="1">
      <alignment vertical="top" wrapText="1"/>
    </xf>
    <xf numFmtId="4" fontId="59" fillId="37" borderId="77" xfId="1" applyNumberFormat="1" applyFont="1" applyFill="1" applyBorder="1" applyAlignment="1">
      <alignment vertical="top" wrapText="1"/>
    </xf>
    <xf numFmtId="4" fontId="59" fillId="16" borderId="89" xfId="1" applyNumberFormat="1" applyFont="1" applyFill="1" applyBorder="1" applyAlignment="1">
      <alignment horizontal="center" vertical="top" wrapText="1"/>
    </xf>
    <xf numFmtId="3" fontId="59" fillId="16" borderId="78" xfId="1" applyNumberFormat="1" applyFont="1" applyFill="1" applyBorder="1" applyAlignment="1">
      <alignment horizontal="center" vertical="top" wrapText="1"/>
    </xf>
    <xf numFmtId="0" fontId="77" fillId="16" borderId="4" xfId="1" applyFont="1" applyFill="1" applyBorder="1" applyAlignment="1">
      <alignment horizontal="center"/>
    </xf>
    <xf numFmtId="0" fontId="77" fillId="16" borderId="7" xfId="1" applyFont="1" applyFill="1" applyBorder="1" applyAlignment="1">
      <alignment horizontal="center"/>
    </xf>
    <xf numFmtId="0" fontId="77" fillId="16" borderId="38" xfId="1" applyFont="1" applyFill="1" applyBorder="1" applyAlignment="1">
      <alignment horizontal="center"/>
    </xf>
    <xf numFmtId="0" fontId="77" fillId="16" borderId="67" xfId="1" applyFont="1" applyFill="1" applyBorder="1" applyAlignment="1">
      <alignment horizontal="center"/>
    </xf>
    <xf numFmtId="0" fontId="59" fillId="0" borderId="0" xfId="1114" applyFont="1" applyFill="1" applyBorder="1" applyAlignment="1">
      <alignment horizontal="center" vertical="top"/>
    </xf>
    <xf numFmtId="0" fontId="59" fillId="0" borderId="4" xfId="1114" applyFont="1" applyFill="1" applyBorder="1" applyAlignment="1">
      <alignment horizontal="center" vertical="top"/>
    </xf>
    <xf numFmtId="0" fontId="6" fillId="0" borderId="4" xfId="1" applyFont="1" applyBorder="1" applyAlignment="1">
      <alignment horizontal="center" vertical="center"/>
    </xf>
    <xf numFmtId="191" fontId="59" fillId="0" borderId="0" xfId="1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10" fontId="59" fillId="0" borderId="9" xfId="1" applyNumberFormat="1" applyFont="1" applyFill="1" applyBorder="1" applyAlignment="1">
      <alignment horizontal="center" vertical="center"/>
    </xf>
    <xf numFmtId="9" fontId="59" fillId="0" borderId="9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top" wrapText="1"/>
    </xf>
    <xf numFmtId="193" fontId="6" fillId="0" borderId="9" xfId="1" applyNumberFormat="1" applyFont="1" applyBorder="1" applyAlignment="1">
      <alignment horizontal="center" vertical="center"/>
    </xf>
    <xf numFmtId="10" fontId="6" fillId="0" borderId="9" xfId="1" applyNumberFormat="1" applyFont="1" applyBorder="1" applyAlignment="1">
      <alignment horizontal="center" vertical="center"/>
    </xf>
    <xf numFmtId="49" fontId="59" fillId="0" borderId="8" xfId="1113" applyNumberFormat="1" applyFont="1" applyFill="1" applyBorder="1" applyAlignment="1">
      <alignment horizontal="left" vertical="top" wrapText="1"/>
    </xf>
    <xf numFmtId="191" fontId="6" fillId="0" borderId="9" xfId="1" applyNumberFormat="1" applyFont="1" applyBorder="1" applyAlignment="1">
      <alignment horizontal="center" vertical="center"/>
    </xf>
    <xf numFmtId="0" fontId="6" fillId="0" borderId="67" xfId="1" applyFont="1" applyBorder="1" applyAlignment="1">
      <alignment horizontal="center" vertical="center"/>
    </xf>
    <xf numFmtId="4" fontId="59" fillId="0" borderId="68" xfId="1" applyNumberFormat="1" applyFont="1" applyFill="1" applyBorder="1" applyAlignment="1">
      <alignment vertical="top" wrapText="1"/>
    </xf>
    <xf numFmtId="191" fontId="6" fillId="0" borderId="69" xfId="1" applyNumberFormat="1" applyFont="1" applyBorder="1" applyAlignment="1">
      <alignment horizontal="center" vertical="center"/>
    </xf>
    <xf numFmtId="10" fontId="6" fillId="0" borderId="0" xfId="1" applyNumberFormat="1" applyFont="1"/>
    <xf numFmtId="0" fontId="6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6" fillId="31" borderId="4" xfId="1111" applyFont="1" applyFill="1" applyBorder="1" applyAlignment="1" applyProtection="1">
      <alignment horizontal="center" vertical="center" wrapText="1"/>
      <protection locked="0"/>
    </xf>
    <xf numFmtId="0" fontId="6" fillId="31" borderId="7" xfId="1111" applyFont="1" applyFill="1" applyBorder="1" applyAlignment="1" applyProtection="1">
      <alignment horizontal="center" vertical="center" wrapText="1"/>
      <protection locked="0"/>
    </xf>
    <xf numFmtId="0" fontId="6" fillId="31" borderId="6" xfId="1111" applyFont="1" applyFill="1" applyBorder="1" applyAlignment="1" applyProtection="1">
      <alignment horizontal="center" vertical="center" wrapText="1"/>
      <protection locked="0"/>
    </xf>
    <xf numFmtId="0" fontId="6" fillId="31" borderId="9" xfId="1111" applyFont="1" applyFill="1" applyBorder="1" applyAlignment="1" applyProtection="1">
      <alignment horizontal="center" vertical="center" wrapText="1"/>
      <protection locked="0"/>
    </xf>
    <xf numFmtId="0" fontId="6" fillId="31" borderId="31" xfId="1111" applyFont="1" applyFill="1" applyBorder="1" applyAlignment="1" applyProtection="1">
      <alignment horizontal="center" vertical="center" wrapText="1"/>
      <protection locked="0"/>
    </xf>
    <xf numFmtId="0" fontId="6" fillId="31" borderId="0" xfId="1111" applyFont="1" applyFill="1" applyBorder="1" applyAlignment="1" applyProtection="1">
      <alignment horizontal="center" vertical="center" wrapText="1"/>
      <protection locked="0"/>
    </xf>
    <xf numFmtId="0" fontId="6" fillId="31" borderId="11" xfId="1111" applyFont="1" applyFill="1" applyBorder="1" applyAlignment="1" applyProtection="1">
      <alignment horizontal="center" vertical="center" wrapText="1"/>
      <protection locked="0"/>
    </xf>
    <xf numFmtId="0" fontId="79" fillId="32" borderId="71" xfId="1" applyFont="1" applyFill="1" applyBorder="1" applyAlignment="1">
      <alignment horizontal="center"/>
    </xf>
    <xf numFmtId="0" fontId="79" fillId="32" borderId="72" xfId="1" applyFont="1" applyFill="1" applyBorder="1" applyAlignment="1">
      <alignment horizontal="center"/>
    </xf>
    <xf numFmtId="0" fontId="79" fillId="32" borderId="33" xfId="1" applyFont="1" applyFill="1" applyBorder="1" applyAlignment="1">
      <alignment horizontal="center"/>
    </xf>
    <xf numFmtId="0" fontId="79" fillId="33" borderId="71" xfId="1" applyFont="1" applyFill="1" applyBorder="1" applyAlignment="1">
      <alignment horizontal="center"/>
    </xf>
    <xf numFmtId="0" fontId="79" fillId="33" borderId="72" xfId="1" applyFont="1" applyFill="1" applyBorder="1" applyAlignment="1">
      <alignment horizontal="center"/>
    </xf>
    <xf numFmtId="0" fontId="6" fillId="31" borderId="55" xfId="1111" applyFont="1" applyFill="1" applyBorder="1" applyAlignment="1" applyProtection="1">
      <alignment horizontal="center" vertical="center" wrapText="1"/>
      <protection locked="0"/>
    </xf>
    <xf numFmtId="0" fontId="6" fillId="31" borderId="85" xfId="1111" applyFont="1" applyFill="1" applyBorder="1" applyAlignment="1" applyProtection="1">
      <alignment horizontal="center" vertical="center" wrapText="1"/>
      <protection locked="0"/>
    </xf>
    <xf numFmtId="0" fontId="6" fillId="31" borderId="27" xfId="1" applyFont="1" applyFill="1" applyBorder="1" applyAlignment="1">
      <alignment horizontal="center"/>
    </xf>
    <xf numFmtId="0" fontId="6" fillId="31" borderId="15" xfId="1" applyFont="1" applyFill="1" applyBorder="1" applyAlignment="1">
      <alignment horizontal="center"/>
    </xf>
    <xf numFmtId="0" fontId="6" fillId="31" borderId="37" xfId="1" applyFont="1" applyFill="1" applyBorder="1" applyAlignment="1">
      <alignment horizontal="center"/>
    </xf>
    <xf numFmtId="0" fontId="6" fillId="31" borderId="40" xfId="1112" applyFont="1" applyFill="1" applyBorder="1" applyAlignment="1">
      <alignment horizontal="center" vertical="center" wrapText="1"/>
    </xf>
    <xf numFmtId="0" fontId="6" fillId="31" borderId="56" xfId="1112" applyFont="1" applyFill="1" applyBorder="1" applyAlignment="1">
      <alignment horizontal="center" vertical="center" wrapText="1"/>
    </xf>
    <xf numFmtId="0" fontId="6" fillId="31" borderId="34" xfId="1112" applyFont="1" applyFill="1" applyBorder="1" applyAlignment="1">
      <alignment horizontal="center" vertical="center" wrapText="1"/>
    </xf>
    <xf numFmtId="190" fontId="6" fillId="31" borderId="41" xfId="1111" applyNumberFormat="1" applyFont="1" applyFill="1" applyBorder="1" applyAlignment="1" applyProtection="1">
      <alignment horizontal="center" vertical="center" wrapText="1"/>
      <protection locked="0"/>
    </xf>
    <xf numFmtId="190" fontId="6" fillId="31" borderId="73" xfId="1111" applyNumberFormat="1" applyFont="1" applyFill="1" applyBorder="1" applyAlignment="1" applyProtection="1">
      <alignment horizontal="center" vertical="center" wrapText="1"/>
      <protection locked="0"/>
    </xf>
    <xf numFmtId="190" fontId="6" fillId="31" borderId="66" xfId="1111" applyNumberFormat="1" applyFont="1" applyFill="1" applyBorder="1" applyAlignment="1" applyProtection="1">
      <alignment horizontal="center" vertical="center" wrapText="1"/>
      <protection locked="0"/>
    </xf>
    <xf numFmtId="4" fontId="59" fillId="16" borderId="40" xfId="1" applyNumberFormat="1" applyFont="1" applyFill="1" applyBorder="1" applyAlignment="1">
      <alignment horizontal="center" vertical="top" wrapText="1"/>
    </xf>
    <xf numFmtId="4" fontId="59" fillId="16" borderId="34" xfId="1" applyNumberFormat="1" applyFont="1" applyFill="1" applyBorder="1" applyAlignment="1">
      <alignment horizontal="center" vertical="top" wrapText="1"/>
    </xf>
    <xf numFmtId="4" fontId="63" fillId="25" borderId="27" xfId="1" applyNumberFormat="1" applyFont="1" applyFill="1" applyBorder="1" applyAlignment="1">
      <alignment vertical="top" wrapText="1"/>
    </xf>
    <xf numFmtId="4" fontId="63" fillId="25" borderId="15" xfId="1" applyNumberFormat="1" applyFont="1" applyFill="1" applyBorder="1" applyAlignment="1">
      <alignment vertical="top" wrapText="1"/>
    </xf>
    <xf numFmtId="4" fontId="63" fillId="25" borderId="81" xfId="1" applyNumberFormat="1" applyFont="1" applyFill="1" applyBorder="1" applyAlignment="1">
      <alignment vertical="top" wrapText="1"/>
    </xf>
    <xf numFmtId="0" fontId="6" fillId="31" borderId="40" xfId="1111" applyFont="1" applyFill="1" applyBorder="1" applyAlignment="1" applyProtection="1">
      <alignment horizontal="center" vertical="center" wrapText="1"/>
      <protection locked="0"/>
    </xf>
    <xf numFmtId="0" fontId="6" fillId="31" borderId="34" xfId="1111" applyFont="1" applyFill="1" applyBorder="1" applyAlignment="1" applyProtection="1">
      <alignment horizontal="center" vertical="center" wrapText="1"/>
      <protection locked="0"/>
    </xf>
    <xf numFmtId="0" fontId="6" fillId="31" borderId="8" xfId="1111" applyFont="1" applyFill="1" applyBorder="1" applyAlignment="1" applyProtection="1">
      <alignment horizontal="center" vertical="center" wrapText="1"/>
      <protection locked="0"/>
    </xf>
    <xf numFmtId="0" fontId="6" fillId="31" borderId="41" xfId="1111" applyFont="1" applyFill="1" applyBorder="1" applyAlignment="1" applyProtection="1">
      <alignment horizontal="center" vertical="center" wrapText="1"/>
      <protection locked="0"/>
    </xf>
    <xf numFmtId="0" fontId="6" fillId="31" borderId="66" xfId="1111" applyFont="1" applyFill="1" applyBorder="1" applyAlignment="1" applyProtection="1">
      <alignment horizontal="center" vertical="center" wrapText="1"/>
      <protection locked="0"/>
    </xf>
    <xf numFmtId="0" fontId="6" fillId="31" borderId="39" xfId="1112" applyFont="1" applyFill="1" applyBorder="1" applyAlignment="1">
      <alignment horizontal="center" vertical="center" wrapText="1"/>
    </xf>
    <xf numFmtId="0" fontId="6" fillId="31" borderId="83" xfId="1112" applyFont="1" applyFill="1" applyBorder="1" applyAlignment="1">
      <alignment horizontal="center" vertical="center" wrapText="1"/>
    </xf>
    <xf numFmtId="0" fontId="6" fillId="31" borderId="82" xfId="1112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 vertical="top" wrapText="1"/>
    </xf>
    <xf numFmtId="49" fontId="59" fillId="35" borderId="70" xfId="1" applyNumberFormat="1" applyFont="1" applyFill="1" applyBorder="1" applyAlignment="1">
      <alignment horizontal="right" vertical="center" wrapText="1"/>
    </xf>
    <xf numFmtId="49" fontId="59" fillId="35" borderId="64" xfId="1" applyNumberFormat="1" applyFont="1" applyFill="1" applyBorder="1" applyAlignment="1">
      <alignment horizontal="right" vertical="center" wrapText="1"/>
    </xf>
    <xf numFmtId="4" fontId="63" fillId="25" borderId="79" xfId="1" applyNumberFormat="1" applyFont="1" applyFill="1" applyBorder="1" applyAlignment="1">
      <alignment vertical="top" wrapText="1"/>
    </xf>
    <xf numFmtId="4" fontId="63" fillId="25" borderId="80" xfId="1" applyNumberFormat="1" applyFont="1" applyFill="1" applyBorder="1" applyAlignment="1">
      <alignment vertical="top" wrapText="1"/>
    </xf>
    <xf numFmtId="4" fontId="63" fillId="25" borderId="39" xfId="1" applyNumberFormat="1" applyFont="1" applyFill="1" applyBorder="1" applyAlignment="1">
      <alignment vertical="top" wrapText="1"/>
    </xf>
    <xf numFmtId="4" fontId="63" fillId="25" borderId="35" xfId="1" applyNumberFormat="1" applyFont="1" applyFill="1" applyBorder="1" applyAlignment="1">
      <alignment vertical="top" wrapText="1"/>
    </xf>
    <xf numFmtId="4" fontId="63" fillId="25" borderId="11" xfId="1" applyNumberFormat="1" applyFont="1" applyFill="1" applyBorder="1" applyAlignment="1">
      <alignment vertical="top" wrapText="1"/>
    </xf>
    <xf numFmtId="4" fontId="63" fillId="25" borderId="82" xfId="1" applyNumberFormat="1" applyFont="1" applyFill="1" applyBorder="1" applyAlignment="1">
      <alignment vertical="top" wrapText="1"/>
    </xf>
    <xf numFmtId="4" fontId="59" fillId="16" borderId="27" xfId="1" applyNumberFormat="1" applyFont="1" applyFill="1" applyBorder="1" applyAlignment="1">
      <alignment horizontal="center" vertical="top" wrapText="1"/>
    </xf>
    <xf numFmtId="4" fontId="59" fillId="16" borderId="15" xfId="1" applyNumberFormat="1" applyFont="1" applyFill="1" applyBorder="1" applyAlignment="1">
      <alignment horizontal="center" vertical="top" wrapText="1"/>
    </xf>
    <xf numFmtId="4" fontId="59" fillId="16" borderId="81" xfId="1" applyNumberFormat="1" applyFont="1" applyFill="1" applyBorder="1" applyAlignment="1">
      <alignment horizontal="center" vertical="top" wrapText="1"/>
    </xf>
    <xf numFmtId="0" fontId="6" fillId="0" borderId="11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61" xfId="909" applyFont="1" applyBorder="1" applyAlignment="1">
      <alignment horizontal="center" vertical="center" wrapText="1"/>
    </xf>
    <xf numFmtId="4" fontId="6" fillId="0" borderId="63" xfId="909" applyFont="1" applyBorder="1" applyAlignment="1">
      <alignment horizontal="center" vertical="center" wrapText="1"/>
    </xf>
    <xf numFmtId="4" fontId="6" fillId="0" borderId="60" xfId="909" applyFont="1" applyBorder="1" applyAlignment="1">
      <alignment horizontal="center" vertical="center" wrapText="1"/>
    </xf>
    <xf numFmtId="4" fontId="6" fillId="0" borderId="62" xfId="909" applyFont="1" applyBorder="1" applyAlignment="1">
      <alignment horizontal="center" vertical="center" wrapText="1"/>
    </xf>
    <xf numFmtId="4" fontId="6" fillId="0" borderId="65" xfId="909" applyFont="1" applyBorder="1" applyAlignment="1">
      <alignment horizontal="center" vertical="center" wrapText="1"/>
    </xf>
    <xf numFmtId="4" fontId="6" fillId="0" borderId="55" xfId="909" applyFont="1" applyBorder="1" applyAlignment="1">
      <alignment horizontal="center" vertical="center" wrapText="1"/>
    </xf>
    <xf numFmtId="4" fontId="59" fillId="0" borderId="70" xfId="909" applyFont="1" applyBorder="1" applyAlignment="1">
      <alignment horizontal="center" vertical="top" wrapText="1"/>
    </xf>
    <xf numFmtId="4" fontId="59" fillId="0" borderId="14" xfId="909" applyFont="1" applyBorder="1" applyAlignment="1">
      <alignment horizontal="center" vertical="top" wrapText="1"/>
    </xf>
    <xf numFmtId="4" fontId="59" fillId="0" borderId="64" xfId="909" applyFont="1" applyBorder="1" applyAlignment="1">
      <alignment horizontal="center" vertical="top" wrapText="1"/>
    </xf>
    <xf numFmtId="4" fontId="61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29" xfId="0" applyNumberFormat="1" applyFont="1" applyFill="1" applyBorder="1" applyAlignment="1">
      <alignment horizontal="center" vertical="center" wrapText="1"/>
    </xf>
    <xf numFmtId="49" fontId="61" fillId="0" borderId="34" xfId="0" applyNumberFormat="1" applyFont="1" applyFill="1" applyBorder="1" applyAlignment="1">
      <alignment horizontal="center" vertical="center" wrapText="1"/>
    </xf>
    <xf numFmtId="0" fontId="59" fillId="0" borderId="0" xfId="0" applyFont="1" applyFill="1" applyBorder="1" applyAlignment="1">
      <alignment horizontal="center" vertical="top"/>
    </xf>
    <xf numFmtId="0" fontId="63" fillId="0" borderId="4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 wrapText="1"/>
    </xf>
    <xf numFmtId="0" fontId="63" fillId="0" borderId="29" xfId="0" applyFont="1" applyBorder="1" applyAlignment="1">
      <alignment horizontal="center" vertical="center" wrapText="1"/>
    </xf>
    <xf numFmtId="0" fontId="63" fillId="0" borderId="34" xfId="0" applyFont="1" applyBorder="1" applyAlignment="1">
      <alignment horizontal="center" vertical="center" wrapText="1"/>
    </xf>
    <xf numFmtId="0" fontId="63" fillId="0" borderId="5" xfId="0" quotePrefix="1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 wrapText="1"/>
    </xf>
    <xf numFmtId="0" fontId="59" fillId="0" borderId="30" xfId="0" applyFont="1" applyBorder="1" applyAlignment="1">
      <alignment horizontal="center" vertical="center" wrapText="1"/>
    </xf>
    <xf numFmtId="0" fontId="59" fillId="0" borderId="35" xfId="0" applyFont="1" applyBorder="1" applyAlignment="1">
      <alignment horizontal="center" vertical="center" wrapText="1"/>
    </xf>
    <xf numFmtId="0" fontId="59" fillId="0" borderId="31" xfId="0" applyFont="1" applyBorder="1" applyAlignment="1">
      <alignment horizontal="center" vertical="center" wrapText="1"/>
    </xf>
    <xf numFmtId="0" fontId="59" fillId="0" borderId="11" xfId="0" applyFont="1" applyBorder="1" applyAlignment="1">
      <alignment horizontal="center" vertical="center" wrapText="1"/>
    </xf>
    <xf numFmtId="0" fontId="59" fillId="0" borderId="32" xfId="0" applyFont="1" applyBorder="1" applyAlignment="1">
      <alignment horizontal="center" vertical="center" wrapText="1"/>
    </xf>
    <xf numFmtId="0" fontId="59" fillId="0" borderId="36" xfId="0" applyFont="1" applyBorder="1" applyAlignment="1">
      <alignment horizontal="center" vertical="center" wrapText="1"/>
    </xf>
    <xf numFmtId="0" fontId="63" fillId="0" borderId="33" xfId="0" applyFont="1" applyBorder="1" applyAlignment="1">
      <alignment horizontal="center" vertical="center" wrapText="1"/>
    </xf>
    <xf numFmtId="0" fontId="63" fillId="0" borderId="37" xfId="0" applyFont="1" applyBorder="1" applyAlignment="1">
      <alignment horizontal="center" vertical="center" wrapText="1"/>
    </xf>
    <xf numFmtId="0" fontId="63" fillId="0" borderId="43" xfId="0" applyFont="1" applyBorder="1" applyAlignment="1">
      <alignment horizontal="center" vertical="center"/>
    </xf>
    <xf numFmtId="0" fontId="63" fillId="0" borderId="15" xfId="0" applyFont="1" applyBorder="1" applyAlignment="1">
      <alignment horizontal="center" vertical="center"/>
    </xf>
    <xf numFmtId="0" fontId="63" fillId="0" borderId="37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3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4"/>
    <cellStyle name="Обычный 2 2 4 3" xfId="891"/>
    <cellStyle name="Обычный 2 2 4 4" xfId="892"/>
    <cellStyle name="Обычный 2 2 4_К.скв. 28 Мега" xfId="1105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6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7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1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3"/>
    <cellStyle name="Обычный_Приложение 4" xfId="1"/>
    <cellStyle name="Обычный_Расчет стоимости услуг ТЭР" xfId="1112"/>
    <cellStyle name="Обычный_рцк" xfId="1111"/>
    <cellStyle name="Обычный_РЦК2" xfId="1114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2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/1310.3.116%20&#1043;&#1047;&#1059;%20&#1057;&#1087;&#1091;&#1090;&#1085;&#1080;&#1082;&#1080;/&#1051;&#1086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16%20&#1043;&#1047;&#1059;%20&#1057;&#1087;&#1091;&#1090;&#1085;&#1080;&#1082;&#1080;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8">
          <cell r="B28" t="str">
            <v>Мегионское м/р.</v>
          </cell>
        </row>
        <row r="34">
          <cell r="B34" t="str">
            <v>Аганское месторождение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9">
          <cell r="A29" t="str">
            <v>1203</v>
          </cell>
        </row>
        <row r="32">
          <cell r="A32" t="str">
            <v>1205</v>
          </cell>
        </row>
        <row r="35">
          <cell r="A35" t="str">
            <v>1206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showGridLines="0" view="pageBreakPreview" zoomScale="85" zoomScaleNormal="85" zoomScaleSheetLayoutView="85" workbookViewId="0">
      <selection activeCell="F39" sqref="F39:K39"/>
    </sheetView>
  </sheetViews>
  <sheetFormatPr defaultColWidth="8.85546875" defaultRowHeight="12.75" x14ac:dyDescent="0.2"/>
  <cols>
    <col min="1" max="1" width="10.28515625" style="184" customWidth="1"/>
    <col min="2" max="2" width="55.140625" style="1" customWidth="1"/>
    <col min="3" max="3" width="7" style="1" hidden="1" customWidth="1"/>
    <col min="4" max="17" width="13" style="1" customWidth="1"/>
    <col min="18" max="18" width="17" style="1" customWidth="1"/>
    <col min="19" max="20" width="11.7109375" style="1" customWidth="1"/>
    <col min="21" max="21" width="10.140625" style="1" bestFit="1" customWidth="1"/>
    <col min="22" max="16384" width="8.85546875" style="1"/>
  </cols>
  <sheetData>
    <row r="1" spans="1:20" ht="15.75" x14ac:dyDescent="0.25">
      <c r="A1" s="190"/>
      <c r="Q1" s="294" t="s">
        <v>135</v>
      </c>
      <c r="R1" s="294"/>
    </row>
    <row r="2" spans="1:20" x14ac:dyDescent="0.2">
      <c r="B2" s="295" t="s">
        <v>77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188"/>
      <c r="P2" s="188"/>
      <c r="Q2" s="188"/>
      <c r="R2" s="188"/>
      <c r="S2" s="188"/>
      <c r="T2" s="188"/>
    </row>
    <row r="3" spans="1:20" ht="13.5" thickBot="1" x14ac:dyDescent="0.25"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188"/>
      <c r="P3" s="188"/>
      <c r="Q3" s="188"/>
      <c r="R3" s="188" t="s">
        <v>78</v>
      </c>
      <c r="S3" s="188"/>
      <c r="T3" s="188"/>
    </row>
    <row r="4" spans="1:20" ht="18" customHeight="1" x14ac:dyDescent="0.3">
      <c r="A4" s="296" t="s">
        <v>79</v>
      </c>
      <c r="B4" s="298" t="s">
        <v>80</v>
      </c>
      <c r="C4" s="300" t="s">
        <v>81</v>
      </c>
      <c r="D4" s="303" t="s">
        <v>82</v>
      </c>
      <c r="E4" s="304"/>
      <c r="F4" s="304"/>
      <c r="G4" s="304"/>
      <c r="H4" s="304"/>
      <c r="I4" s="304"/>
      <c r="J4" s="304"/>
      <c r="K4" s="304"/>
      <c r="L4" s="305"/>
      <c r="M4" s="306" t="s">
        <v>83</v>
      </c>
      <c r="N4" s="307"/>
      <c r="O4" s="307"/>
      <c r="P4" s="307"/>
      <c r="Q4" s="307"/>
      <c r="R4" s="307"/>
    </row>
    <row r="5" spans="1:20" ht="12.75" customHeight="1" x14ac:dyDescent="0.2">
      <c r="A5" s="297"/>
      <c r="B5" s="299"/>
      <c r="C5" s="301"/>
      <c r="D5" s="308" t="s">
        <v>84</v>
      </c>
      <c r="E5" s="310" t="s">
        <v>85</v>
      </c>
      <c r="F5" s="311"/>
      <c r="G5" s="311"/>
      <c r="H5" s="311"/>
      <c r="I5" s="311"/>
      <c r="J5" s="311"/>
      <c r="K5" s="311"/>
      <c r="L5" s="312"/>
      <c r="M5" s="329" t="s">
        <v>86</v>
      </c>
      <c r="N5" s="313" t="s">
        <v>129</v>
      </c>
      <c r="O5" s="313" t="s">
        <v>87</v>
      </c>
      <c r="P5" s="313" t="s">
        <v>88</v>
      </c>
      <c r="Q5" s="313" t="s">
        <v>89</v>
      </c>
      <c r="R5" s="316" t="s">
        <v>90</v>
      </c>
    </row>
    <row r="6" spans="1:20" ht="15" customHeight="1" x14ac:dyDescent="0.2">
      <c r="A6" s="297"/>
      <c r="B6" s="299"/>
      <c r="C6" s="301"/>
      <c r="D6" s="308"/>
      <c r="E6" s="324" t="s">
        <v>91</v>
      </c>
      <c r="F6" s="326" t="s">
        <v>92</v>
      </c>
      <c r="G6" s="326"/>
      <c r="H6" s="326"/>
      <c r="I6" s="326" t="s">
        <v>93</v>
      </c>
      <c r="J6" s="324" t="s">
        <v>88</v>
      </c>
      <c r="K6" s="324" t="s">
        <v>89</v>
      </c>
      <c r="L6" s="327" t="s">
        <v>125</v>
      </c>
      <c r="M6" s="330"/>
      <c r="N6" s="314"/>
      <c r="O6" s="314"/>
      <c r="P6" s="314"/>
      <c r="Q6" s="314"/>
      <c r="R6" s="317"/>
    </row>
    <row r="7" spans="1:20" ht="91.5" customHeight="1" x14ac:dyDescent="0.2">
      <c r="A7" s="297"/>
      <c r="B7" s="299"/>
      <c r="C7" s="302"/>
      <c r="D7" s="309"/>
      <c r="E7" s="325"/>
      <c r="F7" s="187" t="s">
        <v>95</v>
      </c>
      <c r="G7" s="187" t="s">
        <v>126</v>
      </c>
      <c r="H7" s="187" t="s">
        <v>96</v>
      </c>
      <c r="I7" s="326"/>
      <c r="J7" s="325"/>
      <c r="K7" s="325"/>
      <c r="L7" s="328"/>
      <c r="M7" s="331"/>
      <c r="N7" s="315"/>
      <c r="O7" s="315"/>
      <c r="P7" s="315"/>
      <c r="Q7" s="315"/>
      <c r="R7" s="318"/>
    </row>
    <row r="8" spans="1:20" x14ac:dyDescent="0.2">
      <c r="A8" s="191">
        <v>1</v>
      </c>
      <c r="B8" s="192">
        <f>A8+1</f>
        <v>2</v>
      </c>
      <c r="C8" s="193">
        <v>3</v>
      </c>
      <c r="D8" s="194">
        <v>3</v>
      </c>
      <c r="E8" s="195">
        <v>4</v>
      </c>
      <c r="F8" s="195">
        <v>5</v>
      </c>
      <c r="G8" s="195">
        <v>6</v>
      </c>
      <c r="H8" s="195">
        <v>7</v>
      </c>
      <c r="I8" s="195">
        <v>8</v>
      </c>
      <c r="J8" s="195">
        <v>9</v>
      </c>
      <c r="K8" s="195">
        <v>10</v>
      </c>
      <c r="L8" s="192">
        <v>12</v>
      </c>
      <c r="M8" s="196">
        <v>13</v>
      </c>
      <c r="N8" s="195">
        <v>14</v>
      </c>
      <c r="O8" s="195">
        <v>15</v>
      </c>
      <c r="P8" s="195">
        <v>16</v>
      </c>
      <c r="Q8" s="195">
        <v>17</v>
      </c>
      <c r="R8" s="192">
        <v>18</v>
      </c>
    </row>
    <row r="9" spans="1:20" ht="13.5" x14ac:dyDescent="0.2">
      <c r="A9" s="197" t="s">
        <v>0</v>
      </c>
      <c r="B9" s="198" t="str">
        <f>[5]лот!$B$28</f>
        <v>Мегионское м/р.</v>
      </c>
      <c r="C9" s="199"/>
      <c r="D9" s="200"/>
      <c r="E9" s="201"/>
      <c r="F9" s="201"/>
      <c r="G9" s="201"/>
      <c r="H9" s="201"/>
      <c r="I9" s="201"/>
      <c r="J9" s="201"/>
      <c r="K9" s="201"/>
      <c r="L9" s="202"/>
      <c r="M9" s="203"/>
      <c r="N9" s="201"/>
      <c r="O9" s="201"/>
      <c r="P9" s="201"/>
      <c r="Q9" s="201"/>
      <c r="R9" s="201"/>
    </row>
    <row r="10" spans="1:20" ht="26.25" thickBot="1" x14ac:dyDescent="0.25">
      <c r="A10" s="204" t="s">
        <v>127</v>
      </c>
      <c r="B10" s="205" t="s">
        <v>134</v>
      </c>
      <c r="C10" s="206"/>
      <c r="D10" s="207"/>
      <c r="E10" s="208"/>
      <c r="F10" s="208"/>
      <c r="G10" s="208"/>
      <c r="H10" s="208"/>
      <c r="I10" s="208"/>
      <c r="J10" s="208"/>
      <c r="K10" s="208"/>
      <c r="L10" s="209"/>
      <c r="M10" s="210"/>
      <c r="N10" s="208"/>
      <c r="O10" s="208"/>
      <c r="P10" s="208"/>
      <c r="Q10" s="208"/>
      <c r="R10" s="208"/>
    </row>
    <row r="11" spans="1:20" ht="27.75" customHeight="1" thickBot="1" x14ac:dyDescent="0.25">
      <c r="A11" s="211" t="str">
        <f>[6]лот!$A$29</f>
        <v>1203</v>
      </c>
      <c r="B11" s="212" t="str">
        <f>B10</f>
        <v>ГЗУ "Спутник" БМА к.23 Инвентарный номер № 140000008383</v>
      </c>
      <c r="C11" s="213"/>
      <c r="D11" s="214">
        <f>E11+F11+I11+J11+K11+L11</f>
        <v>223903</v>
      </c>
      <c r="E11" s="214">
        <v>41343</v>
      </c>
      <c r="F11" s="214">
        <v>44607</v>
      </c>
      <c r="G11" s="214">
        <v>151</v>
      </c>
      <c r="H11" s="214">
        <v>5393</v>
      </c>
      <c r="I11" s="214">
        <v>58439</v>
      </c>
      <c r="J11" s="214">
        <v>40980</v>
      </c>
      <c r="K11" s="214">
        <v>27706</v>
      </c>
      <c r="L11" s="215">
        <v>10828</v>
      </c>
      <c r="M11" s="216">
        <f>E11*E41</f>
        <v>0</v>
      </c>
      <c r="N11" s="217">
        <f>(F11-G11)*E42</f>
        <v>0</v>
      </c>
      <c r="O11" s="217">
        <f>H11*E41</f>
        <v>0</v>
      </c>
      <c r="P11" s="217">
        <f>M11*E44</f>
        <v>0</v>
      </c>
      <c r="Q11" s="217">
        <f>M11*E45</f>
        <v>0</v>
      </c>
      <c r="R11" s="218">
        <f>M11+N11+P11+Q11</f>
        <v>0</v>
      </c>
    </row>
    <row r="12" spans="1:20" s="224" customFormat="1" ht="13.5" thickBot="1" x14ac:dyDescent="0.25">
      <c r="A12" s="333" t="s">
        <v>97</v>
      </c>
      <c r="B12" s="334"/>
      <c r="C12" s="219"/>
      <c r="D12" s="220">
        <f t="shared" ref="D12:L12" si="0">SUM(D11:D11)</f>
        <v>223903</v>
      </c>
      <c r="E12" s="221">
        <f t="shared" si="0"/>
        <v>41343</v>
      </c>
      <c r="F12" s="221">
        <f t="shared" si="0"/>
        <v>44607</v>
      </c>
      <c r="G12" s="221">
        <f t="shared" si="0"/>
        <v>151</v>
      </c>
      <c r="H12" s="221">
        <f t="shared" si="0"/>
        <v>5393</v>
      </c>
      <c r="I12" s="221">
        <f t="shared" si="0"/>
        <v>58439</v>
      </c>
      <c r="J12" s="221">
        <f t="shared" si="0"/>
        <v>40980</v>
      </c>
      <c r="K12" s="221">
        <f t="shared" si="0"/>
        <v>27706</v>
      </c>
      <c r="L12" s="222">
        <f t="shared" si="0"/>
        <v>10828</v>
      </c>
      <c r="M12" s="223">
        <f t="shared" ref="M12:R12" si="1">M11</f>
        <v>0</v>
      </c>
      <c r="N12" s="221">
        <f t="shared" si="1"/>
        <v>0</v>
      </c>
      <c r="O12" s="221">
        <f t="shared" si="1"/>
        <v>0</v>
      </c>
      <c r="P12" s="221">
        <f t="shared" si="1"/>
        <v>0</v>
      </c>
      <c r="Q12" s="221">
        <f t="shared" si="1"/>
        <v>0</v>
      </c>
      <c r="R12" s="222">
        <f t="shared" si="1"/>
        <v>0</v>
      </c>
    </row>
    <row r="13" spans="1:20" x14ac:dyDescent="0.2">
      <c r="A13" s="225"/>
      <c r="B13" s="226" t="s">
        <v>94</v>
      </c>
      <c r="C13" s="227"/>
      <c r="D13" s="228"/>
      <c r="E13" s="229"/>
      <c r="F13" s="229"/>
      <c r="G13" s="229"/>
      <c r="H13" s="229"/>
      <c r="I13" s="229"/>
      <c r="J13" s="229"/>
      <c r="K13" s="229"/>
      <c r="L13" s="226"/>
      <c r="M13" s="230"/>
      <c r="N13" s="231"/>
      <c r="O13" s="231"/>
      <c r="P13" s="231"/>
      <c r="Q13" s="231"/>
      <c r="R13" s="232">
        <f>R12*E46</f>
        <v>0</v>
      </c>
    </row>
    <row r="14" spans="1:20" s="135" customFormat="1" x14ac:dyDescent="0.2">
      <c r="A14" s="233"/>
      <c r="B14" s="234" t="s">
        <v>98</v>
      </c>
      <c r="C14" s="235"/>
      <c r="D14" s="228"/>
      <c r="E14" s="229"/>
      <c r="F14" s="229"/>
      <c r="G14" s="229"/>
      <c r="H14" s="229"/>
      <c r="I14" s="229"/>
      <c r="J14" s="229"/>
      <c r="K14" s="229"/>
      <c r="L14" s="226"/>
      <c r="M14" s="230"/>
      <c r="N14" s="231"/>
      <c r="O14" s="231"/>
      <c r="P14" s="231"/>
      <c r="Q14" s="231"/>
      <c r="R14" s="232">
        <f>R12*E48</f>
        <v>0</v>
      </c>
    </row>
    <row r="15" spans="1:20" x14ac:dyDescent="0.2">
      <c r="A15" s="236"/>
      <c r="B15" s="237" t="s">
        <v>99</v>
      </c>
      <c r="C15" s="238"/>
      <c r="D15" s="239"/>
      <c r="E15" s="240"/>
      <c r="F15" s="240"/>
      <c r="G15" s="240"/>
      <c r="H15" s="240"/>
      <c r="I15" s="240"/>
      <c r="J15" s="240"/>
      <c r="K15" s="240"/>
      <c r="L15" s="237"/>
      <c r="M15" s="241"/>
      <c r="N15" s="242"/>
      <c r="O15" s="242"/>
      <c r="P15" s="242"/>
      <c r="Q15" s="242"/>
      <c r="R15" s="243">
        <f>R12+R13+R14</f>
        <v>0</v>
      </c>
    </row>
    <row r="16" spans="1:20" x14ac:dyDescent="0.2">
      <c r="A16" s="225"/>
      <c r="B16" s="246" t="s">
        <v>136</v>
      </c>
      <c r="C16" s="247"/>
      <c r="D16" s="228"/>
      <c r="E16" s="229"/>
      <c r="F16" s="229"/>
      <c r="G16" s="229"/>
      <c r="H16" s="229"/>
      <c r="I16" s="229"/>
      <c r="J16" s="229"/>
      <c r="K16" s="229"/>
      <c r="L16" s="226"/>
      <c r="M16" s="230"/>
      <c r="N16" s="231"/>
      <c r="O16" s="231"/>
      <c r="P16" s="231"/>
      <c r="Q16" s="231"/>
      <c r="R16" s="232">
        <v>0</v>
      </c>
    </row>
    <row r="17" spans="1:20" x14ac:dyDescent="0.2">
      <c r="A17" s="225"/>
      <c r="B17" s="246" t="s">
        <v>137</v>
      </c>
      <c r="C17" s="247"/>
      <c r="D17" s="228"/>
      <c r="E17" s="229"/>
      <c r="F17" s="229"/>
      <c r="G17" s="229"/>
      <c r="H17" s="229"/>
      <c r="I17" s="229"/>
      <c r="J17" s="229"/>
      <c r="K17" s="229"/>
      <c r="L17" s="226"/>
      <c r="M17" s="230"/>
      <c r="N17" s="231"/>
      <c r="O17" s="231"/>
      <c r="P17" s="231"/>
      <c r="Q17" s="231"/>
      <c r="R17" s="232">
        <v>0</v>
      </c>
    </row>
    <row r="18" spans="1:20" x14ac:dyDescent="0.2">
      <c r="A18" s="236"/>
      <c r="B18" s="237" t="s">
        <v>100</v>
      </c>
      <c r="C18" s="248"/>
      <c r="D18" s="239"/>
      <c r="E18" s="240"/>
      <c r="F18" s="240"/>
      <c r="G18" s="240"/>
      <c r="H18" s="240"/>
      <c r="I18" s="240"/>
      <c r="J18" s="240"/>
      <c r="K18" s="240"/>
      <c r="L18" s="237"/>
      <c r="M18" s="241"/>
      <c r="N18" s="242"/>
      <c r="O18" s="242"/>
      <c r="P18" s="242"/>
      <c r="Q18" s="242"/>
      <c r="R18" s="243">
        <f>R15+R16+R17</f>
        <v>0</v>
      </c>
    </row>
    <row r="19" spans="1:20" x14ac:dyDescent="0.2">
      <c r="A19" s="225"/>
      <c r="B19" s="226" t="s">
        <v>138</v>
      </c>
      <c r="C19" s="249"/>
      <c r="D19" s="228"/>
      <c r="E19" s="229"/>
      <c r="F19" s="229"/>
      <c r="G19" s="229"/>
      <c r="H19" s="229"/>
      <c r="I19" s="229"/>
      <c r="J19" s="229"/>
      <c r="K19" s="229"/>
      <c r="L19" s="226"/>
      <c r="M19" s="230"/>
      <c r="N19" s="231"/>
      <c r="O19" s="231"/>
      <c r="P19" s="231"/>
      <c r="Q19" s="231"/>
      <c r="R19" s="250">
        <v>0</v>
      </c>
    </row>
    <row r="20" spans="1:20" x14ac:dyDescent="0.2">
      <c r="A20" s="225"/>
      <c r="B20" s="226" t="s">
        <v>101</v>
      </c>
      <c r="C20" s="227"/>
      <c r="D20" s="228"/>
      <c r="E20" s="229"/>
      <c r="F20" s="229"/>
      <c r="G20" s="229"/>
      <c r="H20" s="229"/>
      <c r="I20" s="229"/>
      <c r="J20" s="229"/>
      <c r="K20" s="229"/>
      <c r="L20" s="226"/>
      <c r="M20" s="230"/>
      <c r="N20" s="231"/>
      <c r="O20" s="231"/>
      <c r="P20" s="231"/>
      <c r="Q20" s="231"/>
      <c r="R20" s="232">
        <f>(R18+R19)*1.5%</f>
        <v>0</v>
      </c>
    </row>
    <row r="21" spans="1:20" ht="13.5" customHeight="1" x14ac:dyDescent="0.2">
      <c r="A21" s="225"/>
      <c r="B21" s="251"/>
      <c r="C21" s="252"/>
      <c r="D21" s="228"/>
      <c r="E21" s="229"/>
      <c r="F21" s="229"/>
      <c r="G21" s="229"/>
      <c r="H21" s="229"/>
      <c r="I21" s="229"/>
      <c r="J21" s="229"/>
      <c r="K21" s="229"/>
      <c r="L21" s="226"/>
      <c r="M21" s="230"/>
      <c r="N21" s="231"/>
      <c r="O21" s="231"/>
      <c r="P21" s="231"/>
      <c r="Q21" s="231"/>
      <c r="R21" s="231"/>
    </row>
    <row r="22" spans="1:20" x14ac:dyDescent="0.2">
      <c r="A22" s="253"/>
      <c r="B22" s="254" t="s">
        <v>102</v>
      </c>
      <c r="C22" s="255"/>
      <c r="D22" s="256"/>
      <c r="E22" s="257"/>
      <c r="F22" s="257"/>
      <c r="G22" s="257"/>
      <c r="H22" s="257"/>
      <c r="I22" s="257"/>
      <c r="J22" s="257"/>
      <c r="K22" s="257"/>
      <c r="L22" s="254"/>
      <c r="M22" s="258"/>
      <c r="N22" s="136"/>
      <c r="O22" s="136"/>
      <c r="P22" s="136"/>
      <c r="Q22" s="136"/>
      <c r="R22" s="259">
        <f>R18+R19+R20</f>
        <v>0</v>
      </c>
    </row>
    <row r="23" spans="1:20" x14ac:dyDescent="0.2">
      <c r="A23" s="253"/>
      <c r="B23" s="260" t="s">
        <v>103</v>
      </c>
      <c r="C23" s="261"/>
      <c r="D23" s="262"/>
      <c r="E23" s="263"/>
      <c r="F23" s="263"/>
      <c r="G23" s="263"/>
      <c r="H23" s="263"/>
      <c r="I23" s="263"/>
      <c r="J23" s="263"/>
      <c r="K23" s="263"/>
      <c r="L23" s="264"/>
      <c r="M23" s="265"/>
      <c r="N23" s="137"/>
      <c r="O23" s="137"/>
      <c r="P23" s="137"/>
      <c r="Q23" s="137"/>
      <c r="R23" s="266">
        <f>R22*18%</f>
        <v>0</v>
      </c>
    </row>
    <row r="24" spans="1:20" ht="13.5" thickBot="1" x14ac:dyDescent="0.25">
      <c r="A24" s="267"/>
      <c r="B24" s="268" t="s">
        <v>104</v>
      </c>
      <c r="C24" s="269"/>
      <c r="D24" s="270"/>
      <c r="E24" s="271"/>
      <c r="F24" s="271"/>
      <c r="G24" s="271"/>
      <c r="H24" s="271"/>
      <c r="I24" s="271"/>
      <c r="J24" s="271"/>
      <c r="K24" s="271"/>
      <c r="L24" s="268"/>
      <c r="M24" s="272"/>
      <c r="N24" s="138"/>
      <c r="O24" s="138"/>
      <c r="P24" s="138"/>
      <c r="Q24" s="138"/>
      <c r="R24" s="273">
        <f>R23+R22</f>
        <v>0</v>
      </c>
    </row>
    <row r="25" spans="1:20" ht="13.5" hidden="1" customHeight="1" x14ac:dyDescent="0.2">
      <c r="A25" s="274"/>
      <c r="B25" s="139" t="s">
        <v>105</v>
      </c>
      <c r="C25" s="139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1"/>
      <c r="O25" s="141"/>
      <c r="P25" s="141"/>
      <c r="Q25" s="141"/>
      <c r="R25" s="141"/>
      <c r="S25" s="141"/>
      <c r="T25" s="141"/>
    </row>
    <row r="26" spans="1:20" ht="13.5" hidden="1" customHeight="1" x14ac:dyDescent="0.2">
      <c r="A26" s="275"/>
      <c r="B26" s="142" t="s">
        <v>106</v>
      </c>
      <c r="C26" s="142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4"/>
      <c r="O26" s="144"/>
      <c r="P26" s="144"/>
      <c r="Q26" s="144"/>
      <c r="R26" s="144"/>
      <c r="S26" s="144"/>
      <c r="T26" s="144"/>
    </row>
    <row r="27" spans="1:20" ht="13.5" hidden="1" customHeight="1" x14ac:dyDescent="0.2">
      <c r="A27" s="275"/>
      <c r="B27" s="142" t="s">
        <v>107</v>
      </c>
      <c r="C27" s="142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4"/>
      <c r="O27" s="144"/>
      <c r="P27" s="144"/>
      <c r="Q27" s="144"/>
      <c r="R27" s="144"/>
      <c r="S27" s="144"/>
      <c r="T27" s="144"/>
    </row>
    <row r="28" spans="1:20" ht="13.5" hidden="1" customHeight="1" x14ac:dyDescent="0.2">
      <c r="A28" s="275"/>
      <c r="B28" s="142" t="s">
        <v>108</v>
      </c>
      <c r="C28" s="142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4"/>
      <c r="O28" s="144"/>
      <c r="P28" s="144"/>
      <c r="Q28" s="144"/>
      <c r="R28" s="144"/>
      <c r="S28" s="144"/>
      <c r="T28" s="144"/>
    </row>
    <row r="29" spans="1:20" ht="13.5" hidden="1" customHeight="1" x14ac:dyDescent="0.2">
      <c r="A29" s="275"/>
      <c r="B29" s="142" t="s">
        <v>109</v>
      </c>
      <c r="C29" s="142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4"/>
      <c r="O29" s="144"/>
      <c r="P29" s="144"/>
      <c r="Q29" s="144"/>
      <c r="R29" s="144"/>
      <c r="S29" s="144"/>
      <c r="T29" s="144"/>
    </row>
    <row r="30" spans="1:20" ht="13.5" hidden="1" customHeight="1" x14ac:dyDescent="0.2">
      <c r="A30" s="276"/>
      <c r="B30" s="142" t="s">
        <v>110</v>
      </c>
      <c r="C30" s="145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85"/>
      <c r="O30" s="185"/>
      <c r="P30" s="185"/>
      <c r="Q30" s="185"/>
      <c r="R30" s="185"/>
      <c r="S30" s="185"/>
      <c r="T30" s="185"/>
    </row>
    <row r="31" spans="1:20" ht="13.5" hidden="1" customHeight="1" thickBot="1" x14ac:dyDescent="0.25">
      <c r="A31" s="277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8"/>
      <c r="O31" s="148"/>
      <c r="P31" s="148"/>
      <c r="Q31" s="148"/>
      <c r="R31" s="148"/>
      <c r="S31" s="148"/>
      <c r="T31" s="148"/>
    </row>
    <row r="32" spans="1:20" x14ac:dyDescent="0.2">
      <c r="A32" s="189"/>
      <c r="B32" s="149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1"/>
      <c r="O32" s="151"/>
      <c r="P32" s="151"/>
      <c r="Q32" s="151"/>
      <c r="R32" s="151"/>
      <c r="S32" s="151"/>
      <c r="T32" s="151"/>
    </row>
    <row r="33" spans="1:20" ht="12.75" hidden="1" customHeight="1" x14ac:dyDescent="0.2">
      <c r="B33" s="335"/>
      <c r="C33" s="336"/>
      <c r="D33" s="337"/>
      <c r="E33" s="319" t="s">
        <v>111</v>
      </c>
      <c r="F33" s="341" t="s">
        <v>112</v>
      </c>
      <c r="G33" s="342"/>
      <c r="H33" s="342"/>
      <c r="I33" s="342"/>
      <c r="J33" s="342"/>
      <c r="K33" s="343"/>
      <c r="L33" s="152"/>
      <c r="M33" s="319" t="s">
        <v>113</v>
      </c>
      <c r="N33" s="151"/>
    </row>
    <row r="34" spans="1:20" ht="52.5" hidden="1" customHeight="1" x14ac:dyDescent="0.2">
      <c r="B34" s="338"/>
      <c r="C34" s="339"/>
      <c r="D34" s="340"/>
      <c r="E34" s="320"/>
      <c r="F34" s="153">
        <v>2012</v>
      </c>
      <c r="G34" s="153"/>
      <c r="H34" s="153"/>
      <c r="I34" s="153">
        <v>2014</v>
      </c>
      <c r="J34" s="153">
        <v>2015</v>
      </c>
      <c r="K34" s="153">
        <v>2016</v>
      </c>
      <c r="L34" s="153">
        <v>2016</v>
      </c>
      <c r="M34" s="320"/>
    </row>
    <row r="35" spans="1:20" ht="29.25" hidden="1" customHeight="1" x14ac:dyDescent="0.2">
      <c r="B35" s="321" t="s">
        <v>114</v>
      </c>
      <c r="C35" s="322"/>
      <c r="D35" s="323"/>
      <c r="E35" s="154"/>
      <c r="F35" s="155"/>
      <c r="G35" s="155"/>
      <c r="H35" s="155"/>
      <c r="I35" s="155"/>
      <c r="J35" s="155"/>
      <c r="K35" s="155"/>
      <c r="L35" s="155"/>
      <c r="M35" s="154"/>
    </row>
    <row r="36" spans="1:20" ht="12.75" hidden="1" customHeight="1" x14ac:dyDescent="0.2">
      <c r="A36" s="189"/>
      <c r="B36" s="156"/>
      <c r="C36" s="156"/>
      <c r="D36" s="157"/>
      <c r="E36" s="157"/>
      <c r="F36" s="157"/>
      <c r="G36" s="2"/>
      <c r="H36" s="2"/>
      <c r="I36" s="2"/>
      <c r="J36" s="2"/>
      <c r="K36" s="2"/>
      <c r="L36" s="2"/>
      <c r="M36" s="2"/>
      <c r="N36" s="158"/>
      <c r="O36" s="158"/>
      <c r="P36" s="158"/>
      <c r="Q36" s="158"/>
      <c r="R36" s="159"/>
      <c r="S36" s="160"/>
      <c r="T36" s="159"/>
    </row>
    <row r="37" spans="1:20" ht="13.5" hidden="1" customHeight="1" x14ac:dyDescent="0.2">
      <c r="A37" s="278" t="s">
        <v>115</v>
      </c>
      <c r="B37" s="161"/>
      <c r="C37" s="161"/>
      <c r="D37" s="161"/>
      <c r="E37" s="161"/>
      <c r="F37" s="161"/>
      <c r="G37" s="161"/>
      <c r="H37" s="161"/>
      <c r="I37" s="2"/>
      <c r="J37" s="2"/>
      <c r="K37" s="2"/>
      <c r="L37" s="2"/>
      <c r="M37" s="2"/>
      <c r="N37" s="158"/>
      <c r="O37" s="158"/>
      <c r="P37" s="158"/>
      <c r="Q37" s="158"/>
      <c r="R37" s="159"/>
      <c r="S37" s="160"/>
      <c r="T37" s="159"/>
    </row>
    <row r="38" spans="1:20" ht="13.5" thickBot="1" x14ac:dyDescent="0.25">
      <c r="A38" s="278"/>
      <c r="B38" s="161"/>
      <c r="C38" s="161"/>
      <c r="D38" s="161"/>
      <c r="E38" s="161"/>
      <c r="F38" s="161"/>
      <c r="G38" s="161"/>
      <c r="H38" s="161"/>
      <c r="I38" s="2"/>
      <c r="J38" s="2"/>
      <c r="K38" s="2"/>
      <c r="L38" s="2"/>
      <c r="M38" s="2"/>
      <c r="N38" s="158"/>
      <c r="O38" s="158"/>
      <c r="P38" s="158"/>
      <c r="Q38" s="158"/>
      <c r="R38" s="159"/>
      <c r="S38" s="160"/>
      <c r="T38" s="159"/>
    </row>
    <row r="39" spans="1:20" ht="13.5" thickBot="1" x14ac:dyDescent="0.25">
      <c r="A39" s="279" t="s">
        <v>116</v>
      </c>
      <c r="B39" s="162" t="s">
        <v>1</v>
      </c>
      <c r="C39" s="162"/>
      <c r="D39" s="163" t="s">
        <v>2</v>
      </c>
      <c r="E39" s="164" t="s">
        <v>117</v>
      </c>
      <c r="F39" s="332" t="s">
        <v>118</v>
      </c>
      <c r="G39" s="332"/>
      <c r="H39" s="332"/>
      <c r="I39" s="332"/>
      <c r="J39" s="332"/>
      <c r="K39" s="332"/>
      <c r="L39" s="186"/>
      <c r="M39" s="158"/>
    </row>
    <row r="40" spans="1:20" ht="12.75" hidden="1" customHeight="1" x14ac:dyDescent="0.2">
      <c r="A40" s="165">
        <v>1</v>
      </c>
      <c r="B40" s="166" t="s">
        <v>119</v>
      </c>
      <c r="C40" s="166"/>
      <c r="D40" s="167" t="s">
        <v>120</v>
      </c>
      <c r="E40" s="168"/>
      <c r="F40" s="169">
        <v>2012</v>
      </c>
      <c r="G40" s="169"/>
      <c r="H40" s="169"/>
      <c r="I40" s="169">
        <v>2014</v>
      </c>
      <c r="J40" s="169">
        <v>2015</v>
      </c>
      <c r="K40" s="169">
        <v>2016</v>
      </c>
      <c r="L40" s="169">
        <v>2016</v>
      </c>
      <c r="M40" s="158"/>
    </row>
    <row r="41" spans="1:20" x14ac:dyDescent="0.2">
      <c r="A41" s="280">
        <v>1</v>
      </c>
      <c r="B41" s="163" t="s">
        <v>121</v>
      </c>
      <c r="C41" s="163"/>
      <c r="D41" s="170"/>
      <c r="E41" s="171"/>
      <c r="F41" s="281"/>
      <c r="G41" s="281"/>
      <c r="H41" s="172"/>
      <c r="I41" s="172" t="s">
        <v>122</v>
      </c>
      <c r="J41" s="172" t="s">
        <v>122</v>
      </c>
      <c r="K41" s="172" t="s">
        <v>122</v>
      </c>
      <c r="L41" s="172" t="s">
        <v>122</v>
      </c>
      <c r="M41" s="158"/>
    </row>
    <row r="42" spans="1:20" x14ac:dyDescent="0.2">
      <c r="A42" s="282">
        <v>2</v>
      </c>
      <c r="B42" s="173" t="s">
        <v>130</v>
      </c>
      <c r="C42" s="173"/>
      <c r="D42" s="174"/>
      <c r="E42" s="175"/>
      <c r="F42" s="281"/>
      <c r="G42" s="281"/>
      <c r="H42" s="176"/>
      <c r="I42" s="177"/>
      <c r="J42" s="177"/>
      <c r="K42" s="177"/>
      <c r="L42" s="177"/>
      <c r="M42" s="158"/>
    </row>
    <row r="43" spans="1:20" ht="12.75" hidden="1" customHeight="1" x14ac:dyDescent="0.2">
      <c r="A43" s="282">
        <v>4</v>
      </c>
      <c r="B43" s="173"/>
      <c r="C43" s="173"/>
      <c r="D43" s="174"/>
      <c r="E43" s="178"/>
      <c r="F43" s="172"/>
      <c r="G43" s="172"/>
      <c r="H43" s="159"/>
      <c r="I43" s="158"/>
      <c r="J43" s="158"/>
      <c r="K43" s="158"/>
      <c r="L43" s="158"/>
      <c r="M43" s="158"/>
    </row>
    <row r="44" spans="1:20" x14ac:dyDescent="0.2">
      <c r="A44" s="282">
        <v>3</v>
      </c>
      <c r="B44" s="173" t="s">
        <v>123</v>
      </c>
      <c r="C44" s="173"/>
      <c r="D44" s="174" t="s">
        <v>4</v>
      </c>
      <c r="E44" s="283">
        <f>(J12/(E12+H12))*0.85</f>
        <v>0.74531410475864435</v>
      </c>
      <c r="F44" s="172"/>
      <c r="G44" s="172"/>
      <c r="H44" s="159"/>
      <c r="I44" s="158"/>
      <c r="J44" s="158"/>
      <c r="K44" s="158"/>
      <c r="L44" s="158"/>
      <c r="M44" s="158"/>
    </row>
    <row r="45" spans="1:20" x14ac:dyDescent="0.2">
      <c r="A45" s="282">
        <v>4</v>
      </c>
      <c r="B45" s="173" t="s">
        <v>124</v>
      </c>
      <c r="C45" s="173"/>
      <c r="D45" s="174" t="s">
        <v>4</v>
      </c>
      <c r="E45" s="284">
        <f>(K12/(E12+H12))*0.8</f>
        <v>0.47425539198904487</v>
      </c>
      <c r="F45" s="159"/>
      <c r="G45" s="159"/>
      <c r="H45" s="159"/>
      <c r="I45" s="158"/>
      <c r="J45" s="158"/>
      <c r="K45" s="158"/>
      <c r="L45" s="158"/>
      <c r="M45" s="158"/>
    </row>
    <row r="46" spans="1:20" x14ac:dyDescent="0.2">
      <c r="A46" s="282">
        <v>5</v>
      </c>
      <c r="B46" s="285" t="s">
        <v>94</v>
      </c>
      <c r="C46" s="179"/>
      <c r="D46" s="174" t="s">
        <v>4</v>
      </c>
      <c r="E46" s="286">
        <v>5.0819999999999997E-2</v>
      </c>
    </row>
    <row r="47" spans="1:20" hidden="1" x14ac:dyDescent="0.2">
      <c r="A47" s="282">
        <v>6</v>
      </c>
      <c r="B47" s="285" t="s">
        <v>128</v>
      </c>
      <c r="C47" s="179"/>
      <c r="D47" s="174" t="str">
        <f>D46</f>
        <v>%</v>
      </c>
      <c r="E47" s="287">
        <v>3.5000000000000003E-2</v>
      </c>
    </row>
    <row r="48" spans="1:20" x14ac:dyDescent="0.2">
      <c r="A48" s="282">
        <v>6</v>
      </c>
      <c r="B48" s="288" t="s">
        <v>98</v>
      </c>
      <c r="C48" s="179"/>
      <c r="D48" s="174" t="s">
        <v>4</v>
      </c>
      <c r="E48" s="289">
        <v>1.4999999999999999E-2</v>
      </c>
    </row>
    <row r="49" spans="1:8" ht="13.5" thickBot="1" x14ac:dyDescent="0.25">
      <c r="A49" s="290">
        <v>7</v>
      </c>
      <c r="B49" s="291" t="s">
        <v>101</v>
      </c>
      <c r="C49" s="180"/>
      <c r="D49" s="181" t="s">
        <v>4</v>
      </c>
      <c r="E49" s="292">
        <v>1.4999999999999999E-2</v>
      </c>
    </row>
    <row r="50" spans="1:8" x14ac:dyDescent="0.2">
      <c r="E50" s="293"/>
    </row>
    <row r="51" spans="1:8" x14ac:dyDescent="0.2">
      <c r="B51" s="182"/>
      <c r="C51" s="182"/>
    </row>
    <row r="52" spans="1:8" x14ac:dyDescent="0.2">
      <c r="B52" s="92" t="s">
        <v>5</v>
      </c>
      <c r="E52" s="92" t="s">
        <v>6</v>
      </c>
      <c r="H52" s="183" t="s">
        <v>7</v>
      </c>
    </row>
    <row r="53" spans="1:8" x14ac:dyDescent="0.2">
      <c r="H53" s="184" t="s">
        <v>8</v>
      </c>
    </row>
  </sheetData>
  <mergeCells count="29">
    <mergeCell ref="F39:K39"/>
    <mergeCell ref="A12:B12"/>
    <mergeCell ref="B33:D34"/>
    <mergeCell ref="E33:E34"/>
    <mergeCell ref="F33:K33"/>
    <mergeCell ref="M33:M34"/>
    <mergeCell ref="B35:D35"/>
    <mergeCell ref="E6:E7"/>
    <mergeCell ref="F6:H6"/>
    <mergeCell ref="I6:I7"/>
    <mergeCell ref="J6:J7"/>
    <mergeCell ref="K6:K7"/>
    <mergeCell ref="L6:L7"/>
    <mergeCell ref="M5:M7"/>
    <mergeCell ref="Q1:R1"/>
    <mergeCell ref="B2:N2"/>
    <mergeCell ref="B3:N3"/>
    <mergeCell ref="A4:A7"/>
    <mergeCell ref="B4:B7"/>
    <mergeCell ref="C4:C7"/>
    <mergeCell ref="D4:L4"/>
    <mergeCell ref="M4:R4"/>
    <mergeCell ref="D5:D7"/>
    <mergeCell ref="E5:L5"/>
    <mergeCell ref="N5:N7"/>
    <mergeCell ref="O5:O7"/>
    <mergeCell ref="P5:P7"/>
    <mergeCell ref="Q5:Q7"/>
    <mergeCell ref="R5:R7"/>
  </mergeCells>
  <pageMargins left="0" right="0" top="0" bottom="0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view="pageBreakPreview" zoomScale="85" zoomScaleNormal="85" zoomScaleSheetLayoutView="85" workbookViewId="0">
      <selection activeCell="B60" sqref="B60"/>
    </sheetView>
  </sheetViews>
  <sheetFormatPr defaultColWidth="8.85546875" defaultRowHeight="12.75" x14ac:dyDescent="0.2"/>
  <cols>
    <col min="1" max="1" width="10.28515625" style="184" customWidth="1"/>
    <col min="2" max="2" width="55.140625" style="1" customWidth="1"/>
    <col min="3" max="3" width="7" style="1" hidden="1" customWidth="1"/>
    <col min="4" max="17" width="13" style="1" customWidth="1"/>
    <col min="18" max="18" width="18.42578125" style="1" customWidth="1"/>
    <col min="19" max="20" width="11.7109375" style="1" customWidth="1"/>
    <col min="21" max="21" width="10.140625" style="1" bestFit="1" customWidth="1"/>
    <col min="22" max="16384" width="8.85546875" style="1"/>
  </cols>
  <sheetData>
    <row r="1" spans="1:20" ht="15.75" x14ac:dyDescent="0.25">
      <c r="A1" s="190"/>
      <c r="Q1" s="294" t="s">
        <v>139</v>
      </c>
      <c r="R1" s="294"/>
    </row>
    <row r="2" spans="1:20" x14ac:dyDescent="0.2">
      <c r="B2" s="295" t="s">
        <v>77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188"/>
      <c r="P2" s="188"/>
      <c r="Q2" s="188"/>
      <c r="R2" s="188"/>
      <c r="S2" s="188"/>
      <c r="T2" s="188"/>
    </row>
    <row r="3" spans="1:20" ht="13.5" thickBot="1" x14ac:dyDescent="0.25"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188"/>
      <c r="P3" s="188"/>
      <c r="Q3" s="188"/>
      <c r="R3" s="188" t="s">
        <v>78</v>
      </c>
      <c r="S3" s="188"/>
      <c r="T3" s="188"/>
    </row>
    <row r="4" spans="1:20" ht="18" customHeight="1" x14ac:dyDescent="0.3">
      <c r="A4" s="296" t="s">
        <v>79</v>
      </c>
      <c r="B4" s="298" t="s">
        <v>80</v>
      </c>
      <c r="C4" s="300" t="s">
        <v>81</v>
      </c>
      <c r="D4" s="303" t="s">
        <v>82</v>
      </c>
      <c r="E4" s="304"/>
      <c r="F4" s="304"/>
      <c r="G4" s="304"/>
      <c r="H4" s="304"/>
      <c r="I4" s="304"/>
      <c r="J4" s="304"/>
      <c r="K4" s="304"/>
      <c r="L4" s="305"/>
      <c r="M4" s="306" t="s">
        <v>83</v>
      </c>
      <c r="N4" s="307"/>
      <c r="O4" s="307"/>
      <c r="P4" s="307"/>
      <c r="Q4" s="307"/>
      <c r="R4" s="307"/>
    </row>
    <row r="5" spans="1:20" ht="12.75" customHeight="1" x14ac:dyDescent="0.2">
      <c r="A5" s="297"/>
      <c r="B5" s="299"/>
      <c r="C5" s="301"/>
      <c r="D5" s="308" t="s">
        <v>84</v>
      </c>
      <c r="E5" s="310" t="s">
        <v>85</v>
      </c>
      <c r="F5" s="311"/>
      <c r="G5" s="311"/>
      <c r="H5" s="311"/>
      <c r="I5" s="311"/>
      <c r="J5" s="311"/>
      <c r="K5" s="311"/>
      <c r="L5" s="312"/>
      <c r="M5" s="329" t="s">
        <v>86</v>
      </c>
      <c r="N5" s="313" t="s">
        <v>129</v>
      </c>
      <c r="O5" s="313" t="s">
        <v>87</v>
      </c>
      <c r="P5" s="313" t="s">
        <v>88</v>
      </c>
      <c r="Q5" s="313" t="s">
        <v>89</v>
      </c>
      <c r="R5" s="316" t="s">
        <v>90</v>
      </c>
    </row>
    <row r="6" spans="1:20" ht="15" customHeight="1" x14ac:dyDescent="0.2">
      <c r="A6" s="297"/>
      <c r="B6" s="299"/>
      <c r="C6" s="301"/>
      <c r="D6" s="308"/>
      <c r="E6" s="324" t="s">
        <v>91</v>
      </c>
      <c r="F6" s="326" t="s">
        <v>92</v>
      </c>
      <c r="G6" s="326"/>
      <c r="H6" s="326"/>
      <c r="I6" s="326" t="s">
        <v>93</v>
      </c>
      <c r="J6" s="324" t="s">
        <v>88</v>
      </c>
      <c r="K6" s="324" t="s">
        <v>89</v>
      </c>
      <c r="L6" s="327" t="s">
        <v>125</v>
      </c>
      <c r="M6" s="330"/>
      <c r="N6" s="314"/>
      <c r="O6" s="314"/>
      <c r="P6" s="314"/>
      <c r="Q6" s="314"/>
      <c r="R6" s="317"/>
    </row>
    <row r="7" spans="1:20" ht="91.5" customHeight="1" x14ac:dyDescent="0.2">
      <c r="A7" s="297"/>
      <c r="B7" s="299"/>
      <c r="C7" s="302"/>
      <c r="D7" s="309"/>
      <c r="E7" s="325"/>
      <c r="F7" s="187" t="s">
        <v>95</v>
      </c>
      <c r="G7" s="187" t="s">
        <v>126</v>
      </c>
      <c r="H7" s="187" t="s">
        <v>96</v>
      </c>
      <c r="I7" s="326"/>
      <c r="J7" s="325"/>
      <c r="K7" s="325"/>
      <c r="L7" s="328"/>
      <c r="M7" s="331"/>
      <c r="N7" s="315"/>
      <c r="O7" s="315"/>
      <c r="P7" s="315"/>
      <c r="Q7" s="315"/>
      <c r="R7" s="318"/>
    </row>
    <row r="8" spans="1:20" x14ac:dyDescent="0.2">
      <c r="A8" s="191">
        <v>1</v>
      </c>
      <c r="B8" s="192">
        <f>A8+1</f>
        <v>2</v>
      </c>
      <c r="C8" s="193">
        <v>3</v>
      </c>
      <c r="D8" s="194">
        <v>3</v>
      </c>
      <c r="E8" s="195">
        <v>4</v>
      </c>
      <c r="F8" s="195">
        <v>5</v>
      </c>
      <c r="G8" s="195">
        <v>6</v>
      </c>
      <c r="H8" s="195">
        <v>7</v>
      </c>
      <c r="I8" s="195">
        <v>8</v>
      </c>
      <c r="J8" s="195">
        <v>9</v>
      </c>
      <c r="K8" s="195">
        <v>10</v>
      </c>
      <c r="L8" s="192">
        <v>12</v>
      </c>
      <c r="M8" s="196">
        <v>13</v>
      </c>
      <c r="N8" s="195">
        <v>14</v>
      </c>
      <c r="O8" s="195">
        <v>15</v>
      </c>
      <c r="P8" s="195">
        <v>16</v>
      </c>
      <c r="Q8" s="195">
        <v>17</v>
      </c>
      <c r="R8" s="192">
        <v>18</v>
      </c>
    </row>
    <row r="9" spans="1:20" ht="13.5" x14ac:dyDescent="0.2">
      <c r="A9" s="197" t="s">
        <v>0</v>
      </c>
      <c r="B9" s="198" t="str">
        <f>[5]лот!$B$34</f>
        <v>Аганское месторождение</v>
      </c>
      <c r="C9" s="199"/>
      <c r="D9" s="200"/>
      <c r="E9" s="201"/>
      <c r="F9" s="201"/>
      <c r="G9" s="201"/>
      <c r="H9" s="201"/>
      <c r="I9" s="201"/>
      <c r="J9" s="201"/>
      <c r="K9" s="201"/>
      <c r="L9" s="202"/>
      <c r="M9" s="203"/>
      <c r="N9" s="201"/>
      <c r="O9" s="201"/>
      <c r="P9" s="201"/>
      <c r="Q9" s="201"/>
      <c r="R9" s="201"/>
    </row>
    <row r="10" spans="1:20" ht="14.25" thickBot="1" x14ac:dyDescent="0.25">
      <c r="A10" s="204" t="s">
        <v>127</v>
      </c>
      <c r="B10" s="205" t="s">
        <v>132</v>
      </c>
      <c r="C10" s="206"/>
      <c r="D10" s="207"/>
      <c r="E10" s="208"/>
      <c r="F10" s="208"/>
      <c r="G10" s="208"/>
      <c r="H10" s="208"/>
      <c r="I10" s="208"/>
      <c r="J10" s="208"/>
      <c r="K10" s="208"/>
      <c r="L10" s="209"/>
      <c r="M10" s="210"/>
      <c r="N10" s="208"/>
      <c r="O10" s="208"/>
      <c r="P10" s="208"/>
      <c r="Q10" s="208"/>
      <c r="R10" s="208"/>
    </row>
    <row r="11" spans="1:20" ht="13.5" thickBot="1" x14ac:dyDescent="0.25">
      <c r="A11" s="211" t="str">
        <f>[6]лот!$A$32</f>
        <v>1205</v>
      </c>
      <c r="B11" s="212" t="str">
        <f>B10</f>
        <v>ГЗУ "Спутник" к.173 Инвентарный номер №140000006510</v>
      </c>
      <c r="C11" s="213"/>
      <c r="D11" s="214">
        <f>E11+F11+I11+J11+K11+L11</f>
        <v>264446</v>
      </c>
      <c r="E11" s="214">
        <v>46737</v>
      </c>
      <c r="F11" s="214">
        <v>52004</v>
      </c>
      <c r="G11" s="214">
        <v>229</v>
      </c>
      <c r="H11" s="214">
        <v>6345</v>
      </c>
      <c r="I11" s="214">
        <v>74762</v>
      </c>
      <c r="J11" s="214">
        <v>46581</v>
      </c>
      <c r="K11" s="214">
        <v>31573</v>
      </c>
      <c r="L11" s="215">
        <v>12789</v>
      </c>
      <c r="M11" s="216">
        <f>E11*E42</f>
        <v>0</v>
      </c>
      <c r="N11" s="217">
        <f>(F11-G11)*E43</f>
        <v>0</v>
      </c>
      <c r="O11" s="217">
        <f>H11*E42</f>
        <v>0</v>
      </c>
      <c r="P11" s="217">
        <f>M11*E45</f>
        <v>0</v>
      </c>
      <c r="Q11" s="217">
        <f>M11*E46</f>
        <v>0</v>
      </c>
      <c r="R11" s="218">
        <f>M11+N11+P11+Q11</f>
        <v>0</v>
      </c>
    </row>
    <row r="12" spans="1:20" s="224" customFormat="1" ht="13.5" thickBot="1" x14ac:dyDescent="0.25">
      <c r="A12" s="333" t="s">
        <v>97</v>
      </c>
      <c r="B12" s="334"/>
      <c r="C12" s="219"/>
      <c r="D12" s="220">
        <f t="shared" ref="D12:L12" si="0">SUM(D11:D11)</f>
        <v>264446</v>
      </c>
      <c r="E12" s="221">
        <f t="shared" si="0"/>
        <v>46737</v>
      </c>
      <c r="F12" s="221">
        <f t="shared" si="0"/>
        <v>52004</v>
      </c>
      <c r="G12" s="221">
        <f t="shared" si="0"/>
        <v>229</v>
      </c>
      <c r="H12" s="221">
        <f t="shared" si="0"/>
        <v>6345</v>
      </c>
      <c r="I12" s="221">
        <f t="shared" si="0"/>
        <v>74762</v>
      </c>
      <c r="J12" s="221">
        <f t="shared" si="0"/>
        <v>46581</v>
      </c>
      <c r="K12" s="221">
        <f t="shared" si="0"/>
        <v>31573</v>
      </c>
      <c r="L12" s="222">
        <f t="shared" si="0"/>
        <v>12789</v>
      </c>
      <c r="M12" s="223">
        <f t="shared" ref="M12:R12" si="1">M11</f>
        <v>0</v>
      </c>
      <c r="N12" s="221">
        <f t="shared" si="1"/>
        <v>0</v>
      </c>
      <c r="O12" s="221">
        <f t="shared" si="1"/>
        <v>0</v>
      </c>
      <c r="P12" s="221">
        <f t="shared" si="1"/>
        <v>0</v>
      </c>
      <c r="Q12" s="221">
        <f t="shared" si="1"/>
        <v>0</v>
      </c>
      <c r="R12" s="222">
        <f t="shared" si="1"/>
        <v>0</v>
      </c>
    </row>
    <row r="13" spans="1:20" x14ac:dyDescent="0.2">
      <c r="A13" s="225"/>
      <c r="B13" s="226" t="s">
        <v>94</v>
      </c>
      <c r="C13" s="227"/>
      <c r="D13" s="228"/>
      <c r="E13" s="229"/>
      <c r="F13" s="229"/>
      <c r="G13" s="229"/>
      <c r="H13" s="229"/>
      <c r="I13" s="229"/>
      <c r="J13" s="229"/>
      <c r="K13" s="229"/>
      <c r="L13" s="226"/>
      <c r="M13" s="230"/>
      <c r="N13" s="231"/>
      <c r="O13" s="231"/>
      <c r="P13" s="231"/>
      <c r="Q13" s="231"/>
      <c r="R13" s="232">
        <f>R12*E47</f>
        <v>0</v>
      </c>
    </row>
    <row r="14" spans="1:20" s="135" customFormat="1" x14ac:dyDescent="0.2">
      <c r="A14" s="233"/>
      <c r="B14" s="234" t="s">
        <v>98</v>
      </c>
      <c r="C14" s="235"/>
      <c r="D14" s="228"/>
      <c r="E14" s="229"/>
      <c r="F14" s="229"/>
      <c r="G14" s="229"/>
      <c r="H14" s="229"/>
      <c r="I14" s="229"/>
      <c r="J14" s="229"/>
      <c r="K14" s="229"/>
      <c r="L14" s="226"/>
      <c r="M14" s="230"/>
      <c r="N14" s="231"/>
      <c r="O14" s="231"/>
      <c r="P14" s="231"/>
      <c r="Q14" s="231"/>
      <c r="R14" s="232">
        <f>R12*E49</f>
        <v>0</v>
      </c>
    </row>
    <row r="15" spans="1:20" x14ac:dyDescent="0.2">
      <c r="A15" s="236"/>
      <c r="B15" s="237" t="s">
        <v>99</v>
      </c>
      <c r="C15" s="238"/>
      <c r="D15" s="239"/>
      <c r="E15" s="240"/>
      <c r="F15" s="240"/>
      <c r="G15" s="240"/>
      <c r="H15" s="240"/>
      <c r="I15" s="240"/>
      <c r="J15" s="240"/>
      <c r="K15" s="240"/>
      <c r="L15" s="237"/>
      <c r="M15" s="241"/>
      <c r="N15" s="242"/>
      <c r="O15" s="242"/>
      <c r="P15" s="242"/>
      <c r="Q15" s="242"/>
      <c r="R15" s="243">
        <f>R12+R13+R14</f>
        <v>0</v>
      </c>
    </row>
    <row r="16" spans="1:20" ht="12.75" hidden="1" customHeight="1" x14ac:dyDescent="0.2">
      <c r="A16" s="225"/>
      <c r="B16" s="244"/>
      <c r="C16" s="245"/>
      <c r="D16" s="228"/>
      <c r="E16" s="229"/>
      <c r="F16" s="229"/>
      <c r="G16" s="229"/>
      <c r="H16" s="229"/>
      <c r="I16" s="229"/>
      <c r="J16" s="229"/>
      <c r="K16" s="229"/>
      <c r="L16" s="226"/>
      <c r="M16" s="230"/>
      <c r="N16" s="231"/>
      <c r="O16" s="231"/>
      <c r="P16" s="231"/>
      <c r="Q16" s="231"/>
      <c r="R16" s="231"/>
    </row>
    <row r="17" spans="1:20" x14ac:dyDescent="0.2">
      <c r="A17" s="225"/>
      <c r="B17" s="246" t="s">
        <v>140</v>
      </c>
      <c r="C17" s="247"/>
      <c r="D17" s="228"/>
      <c r="E17" s="229"/>
      <c r="F17" s="229"/>
      <c r="G17" s="229"/>
      <c r="H17" s="229"/>
      <c r="I17" s="229"/>
      <c r="J17" s="229"/>
      <c r="K17" s="229"/>
      <c r="L17" s="226"/>
      <c r="M17" s="230"/>
      <c r="N17" s="231"/>
      <c r="O17" s="231"/>
      <c r="P17" s="231"/>
      <c r="Q17" s="231"/>
      <c r="R17" s="232"/>
    </row>
    <row r="18" spans="1:20" x14ac:dyDescent="0.2">
      <c r="A18" s="225"/>
      <c r="B18" s="246" t="s">
        <v>141</v>
      </c>
      <c r="C18" s="247"/>
      <c r="D18" s="228"/>
      <c r="E18" s="229"/>
      <c r="F18" s="229"/>
      <c r="G18" s="229"/>
      <c r="H18" s="229"/>
      <c r="I18" s="229"/>
      <c r="J18" s="229"/>
      <c r="K18" s="229"/>
      <c r="L18" s="226"/>
      <c r="M18" s="230"/>
      <c r="N18" s="231"/>
      <c r="O18" s="231"/>
      <c r="P18" s="231"/>
      <c r="Q18" s="231"/>
      <c r="R18" s="232"/>
    </row>
    <row r="19" spans="1:20" x14ac:dyDescent="0.2">
      <c r="A19" s="236"/>
      <c r="B19" s="237" t="s">
        <v>100</v>
      </c>
      <c r="C19" s="248"/>
      <c r="D19" s="239"/>
      <c r="E19" s="240"/>
      <c r="F19" s="240"/>
      <c r="G19" s="240"/>
      <c r="H19" s="240"/>
      <c r="I19" s="240"/>
      <c r="J19" s="240"/>
      <c r="K19" s="240"/>
      <c r="L19" s="237"/>
      <c r="M19" s="241"/>
      <c r="N19" s="242"/>
      <c r="O19" s="242"/>
      <c r="P19" s="242"/>
      <c r="Q19" s="242"/>
      <c r="R19" s="243">
        <f>R15+R17+R18</f>
        <v>0</v>
      </c>
    </row>
    <row r="20" spans="1:20" x14ac:dyDescent="0.2">
      <c r="A20" s="225"/>
      <c r="B20" s="226" t="s">
        <v>142</v>
      </c>
      <c r="C20" s="249"/>
      <c r="D20" s="228"/>
      <c r="E20" s="229"/>
      <c r="F20" s="229"/>
      <c r="G20" s="229"/>
      <c r="H20" s="229"/>
      <c r="I20" s="229"/>
      <c r="J20" s="229"/>
      <c r="K20" s="229"/>
      <c r="L20" s="226"/>
      <c r="M20" s="230"/>
      <c r="N20" s="231"/>
      <c r="O20" s="231"/>
      <c r="P20" s="231"/>
      <c r="Q20" s="231"/>
      <c r="R20" s="250"/>
    </row>
    <row r="21" spans="1:20" x14ac:dyDescent="0.2">
      <c r="A21" s="225"/>
      <c r="B21" s="226" t="s">
        <v>101</v>
      </c>
      <c r="C21" s="227"/>
      <c r="D21" s="228"/>
      <c r="E21" s="229"/>
      <c r="F21" s="229"/>
      <c r="G21" s="229"/>
      <c r="H21" s="229"/>
      <c r="I21" s="229"/>
      <c r="J21" s="229"/>
      <c r="K21" s="229"/>
      <c r="L21" s="226"/>
      <c r="M21" s="230"/>
      <c r="N21" s="231"/>
      <c r="O21" s="231"/>
      <c r="P21" s="231"/>
      <c r="Q21" s="231"/>
      <c r="R21" s="232">
        <f>(R19+R20)*E50</f>
        <v>0</v>
      </c>
    </row>
    <row r="22" spans="1:20" ht="13.5" customHeight="1" x14ac:dyDescent="0.2">
      <c r="A22" s="225"/>
      <c r="B22" s="251"/>
      <c r="C22" s="252"/>
      <c r="D22" s="228"/>
      <c r="E22" s="229"/>
      <c r="F22" s="229"/>
      <c r="G22" s="229"/>
      <c r="H22" s="229"/>
      <c r="I22" s="229"/>
      <c r="J22" s="229"/>
      <c r="K22" s="229"/>
      <c r="L22" s="226"/>
      <c r="M22" s="230"/>
      <c r="N22" s="231"/>
      <c r="O22" s="231"/>
      <c r="P22" s="231"/>
      <c r="Q22" s="231"/>
      <c r="R22" s="231"/>
    </row>
    <row r="23" spans="1:20" x14ac:dyDescent="0.2">
      <c r="A23" s="253"/>
      <c r="B23" s="254" t="s">
        <v>102</v>
      </c>
      <c r="C23" s="255"/>
      <c r="D23" s="256"/>
      <c r="E23" s="257"/>
      <c r="F23" s="257"/>
      <c r="G23" s="257"/>
      <c r="H23" s="257"/>
      <c r="I23" s="257"/>
      <c r="J23" s="257"/>
      <c r="K23" s="257"/>
      <c r="L23" s="254"/>
      <c r="M23" s="258"/>
      <c r="N23" s="136"/>
      <c r="O23" s="136"/>
      <c r="P23" s="136"/>
      <c r="Q23" s="136"/>
      <c r="R23" s="259">
        <f>R19+R20+R21</f>
        <v>0</v>
      </c>
    </row>
    <row r="24" spans="1:20" x14ac:dyDescent="0.2">
      <c r="A24" s="253"/>
      <c r="B24" s="260" t="s">
        <v>103</v>
      </c>
      <c r="C24" s="261"/>
      <c r="D24" s="262"/>
      <c r="E24" s="263"/>
      <c r="F24" s="263"/>
      <c r="G24" s="263"/>
      <c r="H24" s="263"/>
      <c r="I24" s="263"/>
      <c r="J24" s="263"/>
      <c r="K24" s="263"/>
      <c r="L24" s="264"/>
      <c r="M24" s="265"/>
      <c r="N24" s="137"/>
      <c r="O24" s="137"/>
      <c r="P24" s="137"/>
      <c r="Q24" s="137"/>
      <c r="R24" s="266"/>
    </row>
    <row r="25" spans="1:20" ht="13.5" thickBot="1" x14ac:dyDescent="0.25">
      <c r="A25" s="267"/>
      <c r="B25" s="268" t="s">
        <v>104</v>
      </c>
      <c r="C25" s="269"/>
      <c r="D25" s="270"/>
      <c r="E25" s="271"/>
      <c r="F25" s="271"/>
      <c r="G25" s="271"/>
      <c r="H25" s="271"/>
      <c r="I25" s="271"/>
      <c r="J25" s="271"/>
      <c r="K25" s="271"/>
      <c r="L25" s="268"/>
      <c r="M25" s="272"/>
      <c r="N25" s="138"/>
      <c r="O25" s="138"/>
      <c r="P25" s="138"/>
      <c r="Q25" s="138"/>
      <c r="R25" s="273"/>
    </row>
    <row r="26" spans="1:20" ht="13.5" hidden="1" customHeight="1" x14ac:dyDescent="0.2">
      <c r="A26" s="274"/>
      <c r="B26" s="139" t="s">
        <v>105</v>
      </c>
      <c r="C26" s="139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1"/>
      <c r="O26" s="141"/>
      <c r="P26" s="141"/>
      <c r="Q26" s="141"/>
      <c r="R26" s="141"/>
      <c r="S26" s="141"/>
      <c r="T26" s="141"/>
    </row>
    <row r="27" spans="1:20" ht="13.5" hidden="1" customHeight="1" x14ac:dyDescent="0.2">
      <c r="A27" s="275"/>
      <c r="B27" s="142" t="s">
        <v>106</v>
      </c>
      <c r="C27" s="142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4"/>
      <c r="O27" s="144"/>
      <c r="P27" s="144"/>
      <c r="Q27" s="144"/>
      <c r="R27" s="144"/>
      <c r="S27" s="144"/>
      <c r="T27" s="144"/>
    </row>
    <row r="28" spans="1:20" ht="13.5" hidden="1" customHeight="1" x14ac:dyDescent="0.2">
      <c r="A28" s="275"/>
      <c r="B28" s="142" t="s">
        <v>107</v>
      </c>
      <c r="C28" s="142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4"/>
      <c r="O28" s="144"/>
      <c r="P28" s="144"/>
      <c r="Q28" s="144"/>
      <c r="R28" s="144"/>
      <c r="S28" s="144"/>
      <c r="T28" s="144"/>
    </row>
    <row r="29" spans="1:20" ht="13.5" hidden="1" customHeight="1" x14ac:dyDescent="0.2">
      <c r="A29" s="275"/>
      <c r="B29" s="142" t="s">
        <v>108</v>
      </c>
      <c r="C29" s="142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4"/>
      <c r="O29" s="144"/>
      <c r="P29" s="144"/>
      <c r="Q29" s="144"/>
      <c r="R29" s="144"/>
      <c r="S29" s="144"/>
      <c r="T29" s="144"/>
    </row>
    <row r="30" spans="1:20" ht="13.5" hidden="1" customHeight="1" x14ac:dyDescent="0.2">
      <c r="A30" s="275"/>
      <c r="B30" s="142" t="s">
        <v>109</v>
      </c>
      <c r="C30" s="142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4"/>
      <c r="O30" s="144"/>
      <c r="P30" s="144"/>
      <c r="Q30" s="144"/>
      <c r="R30" s="144"/>
      <c r="S30" s="144"/>
      <c r="T30" s="144"/>
    </row>
    <row r="31" spans="1:20" ht="13.5" hidden="1" customHeight="1" x14ac:dyDescent="0.2">
      <c r="A31" s="276"/>
      <c r="B31" s="142" t="s">
        <v>110</v>
      </c>
      <c r="C31" s="145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85"/>
      <c r="O31" s="185"/>
      <c r="P31" s="185"/>
      <c r="Q31" s="185"/>
      <c r="R31" s="185"/>
      <c r="S31" s="185"/>
      <c r="T31" s="185"/>
    </row>
    <row r="32" spans="1:20" ht="13.5" hidden="1" customHeight="1" thickBot="1" x14ac:dyDescent="0.25">
      <c r="A32" s="277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8"/>
      <c r="O32" s="148"/>
      <c r="P32" s="148"/>
      <c r="Q32" s="148"/>
      <c r="R32" s="148"/>
      <c r="S32" s="148"/>
      <c r="T32" s="148"/>
    </row>
    <row r="33" spans="1:20" x14ac:dyDescent="0.2">
      <c r="A33" s="189"/>
      <c r="B33" s="149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1" t="s">
        <v>131</v>
      </c>
      <c r="O33" s="151"/>
      <c r="P33" s="151"/>
      <c r="Q33" s="151"/>
      <c r="R33" s="151"/>
      <c r="S33" s="151"/>
      <c r="T33" s="151"/>
    </row>
    <row r="34" spans="1:20" ht="12.75" hidden="1" customHeight="1" x14ac:dyDescent="0.2">
      <c r="B34" s="335"/>
      <c r="C34" s="336"/>
      <c r="D34" s="337"/>
      <c r="E34" s="319" t="s">
        <v>111</v>
      </c>
      <c r="F34" s="341" t="s">
        <v>112</v>
      </c>
      <c r="G34" s="342"/>
      <c r="H34" s="342"/>
      <c r="I34" s="342"/>
      <c r="J34" s="342"/>
      <c r="K34" s="343"/>
      <c r="L34" s="152"/>
      <c r="M34" s="319" t="s">
        <v>113</v>
      </c>
      <c r="N34" s="151"/>
    </row>
    <row r="35" spans="1:20" ht="52.5" hidden="1" customHeight="1" x14ac:dyDescent="0.2">
      <c r="B35" s="338"/>
      <c r="C35" s="339"/>
      <c r="D35" s="340"/>
      <c r="E35" s="320"/>
      <c r="F35" s="153">
        <v>2012</v>
      </c>
      <c r="G35" s="153"/>
      <c r="H35" s="153"/>
      <c r="I35" s="153">
        <v>2014</v>
      </c>
      <c r="J35" s="153">
        <v>2015</v>
      </c>
      <c r="K35" s="153">
        <v>2016</v>
      </c>
      <c r="L35" s="153">
        <v>2016</v>
      </c>
      <c r="M35" s="320"/>
    </row>
    <row r="36" spans="1:20" ht="29.25" hidden="1" customHeight="1" x14ac:dyDescent="0.2">
      <c r="B36" s="321" t="s">
        <v>114</v>
      </c>
      <c r="C36" s="322"/>
      <c r="D36" s="323"/>
      <c r="E36" s="154"/>
      <c r="F36" s="155"/>
      <c r="G36" s="155"/>
      <c r="H36" s="155"/>
      <c r="I36" s="155"/>
      <c r="J36" s="155"/>
      <c r="K36" s="155"/>
      <c r="L36" s="155"/>
      <c r="M36" s="154"/>
    </row>
    <row r="37" spans="1:20" ht="12.75" hidden="1" customHeight="1" x14ac:dyDescent="0.2">
      <c r="A37" s="189"/>
      <c r="B37" s="156"/>
      <c r="C37" s="156"/>
      <c r="D37" s="157"/>
      <c r="E37" s="157"/>
      <c r="F37" s="157"/>
      <c r="G37" s="2"/>
      <c r="H37" s="2"/>
      <c r="I37" s="2"/>
      <c r="J37" s="2"/>
      <c r="K37" s="2"/>
      <c r="L37" s="2"/>
      <c r="M37" s="2"/>
      <c r="N37" s="158"/>
      <c r="O37" s="158"/>
      <c r="P37" s="158"/>
      <c r="Q37" s="158"/>
      <c r="R37" s="159"/>
      <c r="S37" s="160"/>
      <c r="T37" s="159"/>
    </row>
    <row r="38" spans="1:20" ht="13.5" hidden="1" customHeight="1" x14ac:dyDescent="0.2">
      <c r="A38" s="278" t="s">
        <v>115</v>
      </c>
      <c r="B38" s="161"/>
      <c r="C38" s="161"/>
      <c r="D38" s="161"/>
      <c r="E38" s="161"/>
      <c r="F38" s="161"/>
      <c r="G38" s="161"/>
      <c r="H38" s="161"/>
      <c r="I38" s="2"/>
      <c r="J38" s="2"/>
      <c r="K38" s="2"/>
      <c r="L38" s="2"/>
      <c r="M38" s="2"/>
      <c r="N38" s="158"/>
      <c r="O38" s="158"/>
      <c r="P38" s="158"/>
      <c r="Q38" s="158"/>
      <c r="R38" s="159"/>
      <c r="S38" s="160"/>
      <c r="T38" s="159"/>
    </row>
    <row r="39" spans="1:20" ht="13.5" thickBot="1" x14ac:dyDescent="0.25">
      <c r="A39" s="278"/>
      <c r="B39" s="161"/>
      <c r="C39" s="161"/>
      <c r="D39" s="161"/>
      <c r="E39" s="161"/>
      <c r="F39" s="161"/>
      <c r="G39" s="161"/>
      <c r="H39" s="161"/>
      <c r="I39" s="2"/>
      <c r="J39" s="2"/>
      <c r="K39" s="2"/>
      <c r="L39" s="2"/>
      <c r="M39" s="2"/>
      <c r="N39" s="158"/>
      <c r="O39" s="158"/>
      <c r="P39" s="158"/>
      <c r="Q39" s="158"/>
      <c r="R39" s="159"/>
      <c r="S39" s="160"/>
      <c r="T39" s="159"/>
    </row>
    <row r="40" spans="1:20" ht="13.5" thickBot="1" x14ac:dyDescent="0.25">
      <c r="A40" s="279" t="s">
        <v>116</v>
      </c>
      <c r="B40" s="162" t="s">
        <v>1</v>
      </c>
      <c r="C40" s="162"/>
      <c r="D40" s="163" t="s">
        <v>2</v>
      </c>
      <c r="E40" s="164" t="s">
        <v>117</v>
      </c>
      <c r="F40" s="332" t="s">
        <v>118</v>
      </c>
      <c r="G40" s="332"/>
      <c r="H40" s="332"/>
      <c r="I40" s="332"/>
      <c r="J40" s="332"/>
      <c r="K40" s="332"/>
      <c r="L40" s="186"/>
      <c r="M40" s="158"/>
    </row>
    <row r="41" spans="1:20" ht="12.75" hidden="1" customHeight="1" x14ac:dyDescent="0.2">
      <c r="A41" s="165">
        <v>1</v>
      </c>
      <c r="B41" s="166" t="s">
        <v>119</v>
      </c>
      <c r="C41" s="166"/>
      <c r="D41" s="167" t="s">
        <v>120</v>
      </c>
      <c r="E41" s="168"/>
      <c r="F41" s="169">
        <v>2012</v>
      </c>
      <c r="G41" s="169"/>
      <c r="H41" s="169"/>
      <c r="I41" s="169">
        <v>2014</v>
      </c>
      <c r="J41" s="169">
        <v>2015</v>
      </c>
      <c r="K41" s="169">
        <v>2016</v>
      </c>
      <c r="L41" s="169">
        <v>2016</v>
      </c>
      <c r="M41" s="158"/>
    </row>
    <row r="42" spans="1:20" x14ac:dyDescent="0.2">
      <c r="A42" s="280">
        <v>1</v>
      </c>
      <c r="B42" s="163" t="s">
        <v>121</v>
      </c>
      <c r="C42" s="163"/>
      <c r="D42" s="170"/>
      <c r="E42" s="171"/>
      <c r="F42" s="281"/>
      <c r="G42" s="281"/>
      <c r="H42" s="172"/>
      <c r="I42" s="172" t="s">
        <v>122</v>
      </c>
      <c r="J42" s="172" t="s">
        <v>122</v>
      </c>
      <c r="K42" s="172" t="s">
        <v>122</v>
      </c>
      <c r="L42" s="172" t="s">
        <v>122</v>
      </c>
      <c r="M42" s="158"/>
    </row>
    <row r="43" spans="1:20" x14ac:dyDescent="0.2">
      <c r="A43" s="282">
        <v>2</v>
      </c>
      <c r="B43" s="173" t="s">
        <v>130</v>
      </c>
      <c r="C43" s="173"/>
      <c r="D43" s="174"/>
      <c r="E43" s="175"/>
      <c r="F43" s="281"/>
      <c r="G43" s="281"/>
      <c r="H43" s="176"/>
      <c r="I43" s="177"/>
      <c r="J43" s="177"/>
      <c r="K43" s="177"/>
      <c r="L43" s="177"/>
      <c r="M43" s="158"/>
    </row>
    <row r="44" spans="1:20" ht="12.75" hidden="1" customHeight="1" x14ac:dyDescent="0.2">
      <c r="A44" s="282">
        <v>4</v>
      </c>
      <c r="B44" s="173"/>
      <c r="C44" s="173"/>
      <c r="D44" s="174"/>
      <c r="E44" s="178"/>
      <c r="F44" s="172"/>
      <c r="G44" s="172"/>
      <c r="H44" s="159"/>
      <c r="I44" s="158"/>
      <c r="J44" s="158"/>
      <c r="K44" s="158"/>
      <c r="L44" s="158"/>
      <c r="M44" s="158"/>
    </row>
    <row r="45" spans="1:20" x14ac:dyDescent="0.2">
      <c r="A45" s="282">
        <v>3</v>
      </c>
      <c r="B45" s="173" t="s">
        <v>123</v>
      </c>
      <c r="C45" s="173"/>
      <c r="D45" s="174" t="s">
        <v>4</v>
      </c>
      <c r="E45" s="283">
        <f>(J12/(E12+H12))*0.85</f>
        <v>0.74589974002486714</v>
      </c>
      <c r="F45" s="172"/>
      <c r="G45" s="172"/>
      <c r="H45" s="159"/>
      <c r="I45" s="158"/>
      <c r="J45" s="158"/>
      <c r="K45" s="158"/>
      <c r="L45" s="158"/>
      <c r="M45" s="158"/>
    </row>
    <row r="46" spans="1:20" x14ac:dyDescent="0.2">
      <c r="A46" s="282">
        <v>4</v>
      </c>
      <c r="B46" s="173" t="s">
        <v>124</v>
      </c>
      <c r="C46" s="173"/>
      <c r="D46" s="174" t="s">
        <v>4</v>
      </c>
      <c r="E46" s="284">
        <f>(K12/((E12+H12))*0.8)</f>
        <v>0.47583738367054745</v>
      </c>
      <c r="F46" s="159"/>
      <c r="G46" s="159"/>
      <c r="H46" s="159"/>
      <c r="I46" s="158"/>
      <c r="J46" s="158"/>
      <c r="K46" s="158"/>
      <c r="L46" s="158"/>
      <c r="M46" s="158"/>
    </row>
    <row r="47" spans="1:20" x14ac:dyDescent="0.2">
      <c r="A47" s="282">
        <v>5</v>
      </c>
      <c r="B47" s="285" t="s">
        <v>94</v>
      </c>
      <c r="C47" s="179"/>
      <c r="D47" s="174" t="s">
        <v>4</v>
      </c>
      <c r="E47" s="286">
        <v>5.0819999999999997E-2</v>
      </c>
    </row>
    <row r="48" spans="1:20" hidden="1" x14ac:dyDescent="0.2">
      <c r="A48" s="282">
        <v>6</v>
      </c>
      <c r="B48" s="285" t="s">
        <v>128</v>
      </c>
      <c r="C48" s="179"/>
      <c r="D48" s="174" t="str">
        <f>D47</f>
        <v>%</v>
      </c>
      <c r="E48" s="287">
        <v>3.5000000000000003E-2</v>
      </c>
    </row>
    <row r="49" spans="1:8" x14ac:dyDescent="0.2">
      <c r="A49" s="282">
        <v>7</v>
      </c>
      <c r="B49" s="288" t="s">
        <v>98</v>
      </c>
      <c r="C49" s="179"/>
      <c r="D49" s="174" t="s">
        <v>4</v>
      </c>
      <c r="E49" s="289">
        <v>1.4999999999999999E-2</v>
      </c>
    </row>
    <row r="50" spans="1:8" ht="13.5" thickBot="1" x14ac:dyDescent="0.25">
      <c r="A50" s="290">
        <v>8</v>
      </c>
      <c r="B50" s="291" t="s">
        <v>101</v>
      </c>
      <c r="C50" s="180"/>
      <c r="D50" s="181" t="s">
        <v>4</v>
      </c>
      <c r="E50" s="292">
        <v>1.4999999999999999E-2</v>
      </c>
    </row>
    <row r="51" spans="1:8" x14ac:dyDescent="0.2">
      <c r="E51" s="293"/>
    </row>
    <row r="52" spans="1:8" x14ac:dyDescent="0.2">
      <c r="B52" s="182"/>
      <c r="C52" s="182"/>
    </row>
    <row r="53" spans="1:8" x14ac:dyDescent="0.2">
      <c r="B53" s="92" t="s">
        <v>5</v>
      </c>
      <c r="E53" s="92" t="s">
        <v>6</v>
      </c>
      <c r="H53" s="183" t="s">
        <v>7</v>
      </c>
    </row>
    <row r="54" spans="1:8" x14ac:dyDescent="0.2">
      <c r="H54" s="184" t="s">
        <v>8</v>
      </c>
    </row>
  </sheetData>
  <mergeCells count="29">
    <mergeCell ref="F40:K40"/>
    <mergeCell ref="A12:B12"/>
    <mergeCell ref="B34:D35"/>
    <mergeCell ref="E34:E35"/>
    <mergeCell ref="F34:K34"/>
    <mergeCell ref="M34:M35"/>
    <mergeCell ref="B36:D36"/>
    <mergeCell ref="E6:E7"/>
    <mergeCell ref="F6:H6"/>
    <mergeCell ref="I6:I7"/>
    <mergeCell ref="J6:J7"/>
    <mergeCell ref="K6:K7"/>
    <mergeCell ref="L6:L7"/>
    <mergeCell ref="M5:M7"/>
    <mergeCell ref="Q1:R1"/>
    <mergeCell ref="B2:N2"/>
    <mergeCell ref="B3:N3"/>
    <mergeCell ref="A4:A7"/>
    <mergeCell ref="B4:B7"/>
    <mergeCell ref="C4:C7"/>
    <mergeCell ref="D4:L4"/>
    <mergeCell ref="M4:R4"/>
    <mergeCell ref="D5:D7"/>
    <mergeCell ref="E5:L5"/>
    <mergeCell ref="N5:N7"/>
    <mergeCell ref="O5:O7"/>
    <mergeCell ref="P5:P7"/>
    <mergeCell ref="Q5:Q7"/>
    <mergeCell ref="R5:R7"/>
  </mergeCells>
  <pageMargins left="0" right="0" top="0" bottom="0" header="0" footer="0"/>
  <pageSetup paperSize="9" scale="5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tabSelected="1" view="pageBreakPreview" zoomScale="85" zoomScaleNormal="85" zoomScaleSheetLayoutView="85" workbookViewId="0">
      <selection activeCell="F39" sqref="F39"/>
    </sheetView>
  </sheetViews>
  <sheetFormatPr defaultColWidth="8.85546875" defaultRowHeight="12.75" x14ac:dyDescent="0.2"/>
  <cols>
    <col min="1" max="1" width="10.28515625" style="184" customWidth="1"/>
    <col min="2" max="2" width="55.140625" style="1" customWidth="1"/>
    <col min="3" max="3" width="7" style="1" hidden="1" customWidth="1"/>
    <col min="4" max="17" width="13" style="1" customWidth="1"/>
    <col min="18" max="18" width="17.85546875" style="1" customWidth="1"/>
    <col min="19" max="20" width="11.7109375" style="1" customWidth="1"/>
    <col min="21" max="21" width="10.140625" style="1" bestFit="1" customWidth="1"/>
    <col min="22" max="16384" width="8.85546875" style="1"/>
  </cols>
  <sheetData>
    <row r="1" spans="1:20" ht="15.75" x14ac:dyDescent="0.25">
      <c r="A1" s="190"/>
      <c r="Q1" s="294" t="s">
        <v>143</v>
      </c>
      <c r="R1" s="294"/>
    </row>
    <row r="2" spans="1:20" x14ac:dyDescent="0.2">
      <c r="B2" s="295" t="s">
        <v>77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188"/>
      <c r="P2" s="188"/>
      <c r="Q2" s="188"/>
      <c r="R2" s="188"/>
      <c r="S2" s="188"/>
      <c r="T2" s="188"/>
    </row>
    <row r="3" spans="1:20" ht="13.5" thickBot="1" x14ac:dyDescent="0.25"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188"/>
      <c r="P3" s="188"/>
      <c r="Q3" s="188"/>
      <c r="R3" s="188" t="s">
        <v>78</v>
      </c>
      <c r="S3" s="188"/>
      <c r="T3" s="188"/>
    </row>
    <row r="4" spans="1:20" ht="18" customHeight="1" x14ac:dyDescent="0.3">
      <c r="A4" s="296" t="s">
        <v>79</v>
      </c>
      <c r="B4" s="298" t="s">
        <v>80</v>
      </c>
      <c r="C4" s="300" t="s">
        <v>81</v>
      </c>
      <c r="D4" s="303" t="s">
        <v>82</v>
      </c>
      <c r="E4" s="304"/>
      <c r="F4" s="304"/>
      <c r="G4" s="304"/>
      <c r="H4" s="304"/>
      <c r="I4" s="304"/>
      <c r="J4" s="304"/>
      <c r="K4" s="304"/>
      <c r="L4" s="305"/>
      <c r="M4" s="306" t="s">
        <v>83</v>
      </c>
      <c r="N4" s="307"/>
      <c r="O4" s="307"/>
      <c r="P4" s="307"/>
      <c r="Q4" s="307"/>
      <c r="R4" s="307"/>
    </row>
    <row r="5" spans="1:20" ht="12.75" customHeight="1" x14ac:dyDescent="0.2">
      <c r="A5" s="297"/>
      <c r="B5" s="299"/>
      <c r="C5" s="301"/>
      <c r="D5" s="308" t="s">
        <v>84</v>
      </c>
      <c r="E5" s="310" t="s">
        <v>85</v>
      </c>
      <c r="F5" s="311"/>
      <c r="G5" s="311"/>
      <c r="H5" s="311"/>
      <c r="I5" s="311"/>
      <c r="J5" s="311"/>
      <c r="K5" s="311"/>
      <c r="L5" s="312"/>
      <c r="M5" s="329" t="s">
        <v>86</v>
      </c>
      <c r="N5" s="313" t="s">
        <v>129</v>
      </c>
      <c r="O5" s="313" t="s">
        <v>87</v>
      </c>
      <c r="P5" s="313" t="s">
        <v>88</v>
      </c>
      <c r="Q5" s="313" t="s">
        <v>89</v>
      </c>
      <c r="R5" s="316" t="s">
        <v>90</v>
      </c>
    </row>
    <row r="6" spans="1:20" ht="15" customHeight="1" x14ac:dyDescent="0.2">
      <c r="A6" s="297"/>
      <c r="B6" s="299"/>
      <c r="C6" s="301"/>
      <c r="D6" s="308"/>
      <c r="E6" s="324" t="s">
        <v>91</v>
      </c>
      <c r="F6" s="326" t="s">
        <v>92</v>
      </c>
      <c r="G6" s="326"/>
      <c r="H6" s="326"/>
      <c r="I6" s="326" t="s">
        <v>93</v>
      </c>
      <c r="J6" s="324" t="s">
        <v>88</v>
      </c>
      <c r="K6" s="324" t="s">
        <v>89</v>
      </c>
      <c r="L6" s="327" t="s">
        <v>125</v>
      </c>
      <c r="M6" s="330"/>
      <c r="N6" s="314"/>
      <c r="O6" s="314"/>
      <c r="P6" s="314"/>
      <c r="Q6" s="314"/>
      <c r="R6" s="317"/>
    </row>
    <row r="7" spans="1:20" ht="91.5" customHeight="1" x14ac:dyDescent="0.2">
      <c r="A7" s="297"/>
      <c r="B7" s="299"/>
      <c r="C7" s="302"/>
      <c r="D7" s="309"/>
      <c r="E7" s="325"/>
      <c r="F7" s="187" t="s">
        <v>95</v>
      </c>
      <c r="G7" s="187" t="s">
        <v>126</v>
      </c>
      <c r="H7" s="187" t="s">
        <v>96</v>
      </c>
      <c r="I7" s="326"/>
      <c r="J7" s="325"/>
      <c r="K7" s="325"/>
      <c r="L7" s="328"/>
      <c r="M7" s="331"/>
      <c r="N7" s="315"/>
      <c r="O7" s="315"/>
      <c r="P7" s="315"/>
      <c r="Q7" s="315"/>
      <c r="R7" s="318"/>
    </row>
    <row r="8" spans="1:20" x14ac:dyDescent="0.2">
      <c r="A8" s="191">
        <v>1</v>
      </c>
      <c r="B8" s="192">
        <f>A8+1</f>
        <v>2</v>
      </c>
      <c r="C8" s="193">
        <v>3</v>
      </c>
      <c r="D8" s="194">
        <v>3</v>
      </c>
      <c r="E8" s="195">
        <v>4</v>
      </c>
      <c r="F8" s="195">
        <v>5</v>
      </c>
      <c r="G8" s="195">
        <v>6</v>
      </c>
      <c r="H8" s="195">
        <v>7</v>
      </c>
      <c r="I8" s="195">
        <v>8</v>
      </c>
      <c r="J8" s="195">
        <v>9</v>
      </c>
      <c r="K8" s="195">
        <v>10</v>
      </c>
      <c r="L8" s="192">
        <v>12</v>
      </c>
      <c r="M8" s="196">
        <v>13</v>
      </c>
      <c r="N8" s="195">
        <v>14</v>
      </c>
      <c r="O8" s="195">
        <v>15</v>
      </c>
      <c r="P8" s="195">
        <v>16</v>
      </c>
      <c r="Q8" s="195">
        <v>17</v>
      </c>
      <c r="R8" s="192">
        <v>18</v>
      </c>
    </row>
    <row r="9" spans="1:20" ht="13.5" x14ac:dyDescent="0.2">
      <c r="A9" s="197" t="s">
        <v>0</v>
      </c>
      <c r="B9" s="198" t="str">
        <f>[5]лот!$B$34</f>
        <v>Аганское месторождение</v>
      </c>
      <c r="C9" s="199"/>
      <c r="D9" s="200"/>
      <c r="E9" s="201"/>
      <c r="F9" s="201"/>
      <c r="G9" s="201"/>
      <c r="H9" s="201"/>
      <c r="I9" s="201"/>
      <c r="J9" s="201"/>
      <c r="K9" s="201"/>
      <c r="L9" s="202"/>
      <c r="M9" s="203"/>
      <c r="N9" s="201"/>
      <c r="O9" s="201"/>
      <c r="P9" s="201"/>
      <c r="Q9" s="201"/>
      <c r="R9" s="201"/>
    </row>
    <row r="10" spans="1:20" ht="14.25" thickBot="1" x14ac:dyDescent="0.25">
      <c r="A10" s="204" t="s">
        <v>127</v>
      </c>
      <c r="B10" s="205" t="s">
        <v>133</v>
      </c>
      <c r="C10" s="206"/>
      <c r="D10" s="207"/>
      <c r="E10" s="208"/>
      <c r="F10" s="208"/>
      <c r="G10" s="208"/>
      <c r="H10" s="208"/>
      <c r="I10" s="208"/>
      <c r="J10" s="208"/>
      <c r="K10" s="208"/>
      <c r="L10" s="209"/>
      <c r="M10" s="210"/>
      <c r="N10" s="208"/>
      <c r="O10" s="208"/>
      <c r="P10" s="208"/>
      <c r="Q10" s="208"/>
      <c r="R10" s="208"/>
    </row>
    <row r="11" spans="1:20" ht="13.5" thickBot="1" x14ac:dyDescent="0.25">
      <c r="A11" s="211" t="str">
        <f>[6]лот!$A$35</f>
        <v>1206</v>
      </c>
      <c r="B11" s="212" t="str">
        <f>B10</f>
        <v>ГЗУ "Спутник" к.173-Б Инвентарный номер №140000006509</v>
      </c>
      <c r="C11" s="213"/>
      <c r="D11" s="214">
        <f>E11+F11+I11+J11+K11+L11</f>
        <v>270661</v>
      </c>
      <c r="E11" s="214">
        <v>47126</v>
      </c>
      <c r="F11" s="214">
        <v>52775</v>
      </c>
      <c r="G11" s="214">
        <v>241</v>
      </c>
      <c r="H11" s="214">
        <v>6446</v>
      </c>
      <c r="I11" s="214">
        <v>78838</v>
      </c>
      <c r="J11" s="214">
        <v>46978</v>
      </c>
      <c r="K11" s="214">
        <v>31854</v>
      </c>
      <c r="L11" s="215">
        <v>13090</v>
      </c>
      <c r="M11" s="216">
        <f>E11*E42</f>
        <v>0</v>
      </c>
      <c r="N11" s="217">
        <f>(F11-G11)*E43</f>
        <v>0</v>
      </c>
      <c r="O11" s="217">
        <f>H11*E42</f>
        <v>0</v>
      </c>
      <c r="P11" s="217">
        <f>M11*E45</f>
        <v>0</v>
      </c>
      <c r="Q11" s="217">
        <f>M11*E46</f>
        <v>0</v>
      </c>
      <c r="R11" s="218">
        <f>M11+N11+P11+Q11</f>
        <v>0</v>
      </c>
    </row>
    <row r="12" spans="1:20" s="224" customFormat="1" ht="13.5" thickBot="1" x14ac:dyDescent="0.25">
      <c r="A12" s="333" t="s">
        <v>97</v>
      </c>
      <c r="B12" s="334"/>
      <c r="C12" s="219"/>
      <c r="D12" s="220">
        <f t="shared" ref="D12:L12" si="0">SUM(D11:D11)</f>
        <v>270661</v>
      </c>
      <c r="E12" s="221">
        <f t="shared" si="0"/>
        <v>47126</v>
      </c>
      <c r="F12" s="221">
        <f t="shared" si="0"/>
        <v>52775</v>
      </c>
      <c r="G12" s="221">
        <f t="shared" si="0"/>
        <v>241</v>
      </c>
      <c r="H12" s="221">
        <f t="shared" si="0"/>
        <v>6446</v>
      </c>
      <c r="I12" s="221">
        <f t="shared" si="0"/>
        <v>78838</v>
      </c>
      <c r="J12" s="221">
        <f t="shared" si="0"/>
        <v>46978</v>
      </c>
      <c r="K12" s="221">
        <f t="shared" si="0"/>
        <v>31854</v>
      </c>
      <c r="L12" s="222">
        <f t="shared" si="0"/>
        <v>13090</v>
      </c>
      <c r="M12" s="223">
        <f t="shared" ref="M12:R12" si="1">M11</f>
        <v>0</v>
      </c>
      <c r="N12" s="221">
        <f t="shared" si="1"/>
        <v>0</v>
      </c>
      <c r="O12" s="221">
        <f t="shared" si="1"/>
        <v>0</v>
      </c>
      <c r="P12" s="221">
        <f t="shared" si="1"/>
        <v>0</v>
      </c>
      <c r="Q12" s="221">
        <f t="shared" si="1"/>
        <v>0</v>
      </c>
      <c r="R12" s="222">
        <f t="shared" si="1"/>
        <v>0</v>
      </c>
    </row>
    <row r="13" spans="1:20" x14ac:dyDescent="0.2">
      <c r="A13" s="225"/>
      <c r="B13" s="226" t="s">
        <v>94</v>
      </c>
      <c r="C13" s="227"/>
      <c r="D13" s="228"/>
      <c r="E13" s="229"/>
      <c r="F13" s="229"/>
      <c r="G13" s="229"/>
      <c r="H13" s="229"/>
      <c r="I13" s="229"/>
      <c r="J13" s="229"/>
      <c r="K13" s="229"/>
      <c r="L13" s="226"/>
      <c r="M13" s="230"/>
      <c r="N13" s="231"/>
      <c r="O13" s="231"/>
      <c r="P13" s="231"/>
      <c r="Q13" s="231"/>
      <c r="R13" s="232">
        <f>R12*E47</f>
        <v>0</v>
      </c>
    </row>
    <row r="14" spans="1:20" s="135" customFormat="1" x14ac:dyDescent="0.2">
      <c r="A14" s="233"/>
      <c r="B14" s="234" t="s">
        <v>98</v>
      </c>
      <c r="C14" s="235"/>
      <c r="D14" s="228"/>
      <c r="E14" s="229"/>
      <c r="F14" s="229"/>
      <c r="G14" s="229"/>
      <c r="H14" s="229"/>
      <c r="I14" s="229"/>
      <c r="J14" s="229"/>
      <c r="K14" s="229"/>
      <c r="L14" s="226"/>
      <c r="M14" s="230"/>
      <c r="N14" s="231"/>
      <c r="O14" s="231"/>
      <c r="P14" s="231"/>
      <c r="Q14" s="231"/>
      <c r="R14" s="232">
        <f>R12*E49</f>
        <v>0</v>
      </c>
    </row>
    <row r="15" spans="1:20" x14ac:dyDescent="0.2">
      <c r="A15" s="236"/>
      <c r="B15" s="237" t="s">
        <v>99</v>
      </c>
      <c r="C15" s="238"/>
      <c r="D15" s="239"/>
      <c r="E15" s="240"/>
      <c r="F15" s="240"/>
      <c r="G15" s="240"/>
      <c r="H15" s="240"/>
      <c r="I15" s="240"/>
      <c r="J15" s="240"/>
      <c r="K15" s="240"/>
      <c r="L15" s="237"/>
      <c r="M15" s="241"/>
      <c r="N15" s="242"/>
      <c r="O15" s="242"/>
      <c r="P15" s="242"/>
      <c r="Q15" s="242"/>
      <c r="R15" s="243">
        <f>R12+R13+R14</f>
        <v>0</v>
      </c>
    </row>
    <row r="16" spans="1:20" ht="12.75" hidden="1" customHeight="1" x14ac:dyDescent="0.2">
      <c r="A16" s="225"/>
      <c r="B16" s="244"/>
      <c r="C16" s="245"/>
      <c r="D16" s="228"/>
      <c r="E16" s="229"/>
      <c r="F16" s="229"/>
      <c r="G16" s="229"/>
      <c r="H16" s="229"/>
      <c r="I16" s="229"/>
      <c r="J16" s="229"/>
      <c r="K16" s="229"/>
      <c r="L16" s="226"/>
      <c r="M16" s="230"/>
      <c r="N16" s="231"/>
      <c r="O16" s="231"/>
      <c r="P16" s="231"/>
      <c r="Q16" s="231"/>
      <c r="R16" s="231"/>
    </row>
    <row r="17" spans="1:20" x14ac:dyDescent="0.2">
      <c r="A17" s="225"/>
      <c r="B17" s="246" t="s">
        <v>144</v>
      </c>
      <c r="C17" s="247"/>
      <c r="D17" s="228"/>
      <c r="E17" s="229"/>
      <c r="F17" s="229"/>
      <c r="G17" s="229"/>
      <c r="H17" s="229"/>
      <c r="I17" s="229"/>
      <c r="J17" s="229"/>
      <c r="K17" s="229"/>
      <c r="L17" s="226"/>
      <c r="M17" s="230"/>
      <c r="N17" s="231"/>
      <c r="O17" s="231"/>
      <c r="P17" s="231"/>
      <c r="Q17" s="231"/>
      <c r="R17" s="232"/>
    </row>
    <row r="18" spans="1:20" x14ac:dyDescent="0.2">
      <c r="A18" s="225"/>
      <c r="B18" s="246" t="s">
        <v>145</v>
      </c>
      <c r="C18" s="247"/>
      <c r="D18" s="228"/>
      <c r="E18" s="229"/>
      <c r="F18" s="229"/>
      <c r="G18" s="229"/>
      <c r="H18" s="229"/>
      <c r="I18" s="229"/>
      <c r="J18" s="229"/>
      <c r="K18" s="229"/>
      <c r="L18" s="226"/>
      <c r="M18" s="230"/>
      <c r="N18" s="231"/>
      <c r="O18" s="231"/>
      <c r="P18" s="231"/>
      <c r="Q18" s="231"/>
      <c r="R18" s="232"/>
    </row>
    <row r="19" spans="1:20" x14ac:dyDescent="0.2">
      <c r="A19" s="236"/>
      <c r="B19" s="237" t="s">
        <v>100</v>
      </c>
      <c r="C19" s="248"/>
      <c r="D19" s="239"/>
      <c r="E19" s="240"/>
      <c r="F19" s="240"/>
      <c r="G19" s="240"/>
      <c r="H19" s="240"/>
      <c r="I19" s="240"/>
      <c r="J19" s="240"/>
      <c r="K19" s="240"/>
      <c r="L19" s="237"/>
      <c r="M19" s="241"/>
      <c r="N19" s="242"/>
      <c r="O19" s="242"/>
      <c r="P19" s="242"/>
      <c r="Q19" s="242"/>
      <c r="R19" s="243">
        <f>R15+R17+R18</f>
        <v>0</v>
      </c>
    </row>
    <row r="20" spans="1:20" x14ac:dyDescent="0.2">
      <c r="A20" s="225"/>
      <c r="B20" s="226" t="s">
        <v>146</v>
      </c>
      <c r="C20" s="249"/>
      <c r="D20" s="228"/>
      <c r="E20" s="229"/>
      <c r="F20" s="229"/>
      <c r="G20" s="229"/>
      <c r="H20" s="229"/>
      <c r="I20" s="229"/>
      <c r="J20" s="229"/>
      <c r="K20" s="229"/>
      <c r="L20" s="226"/>
      <c r="M20" s="230"/>
      <c r="N20" s="231"/>
      <c r="O20" s="231"/>
      <c r="P20" s="231"/>
      <c r="Q20" s="231"/>
      <c r="R20" s="250"/>
    </row>
    <row r="21" spans="1:20" x14ac:dyDescent="0.2">
      <c r="A21" s="225"/>
      <c r="B21" s="226" t="s">
        <v>101</v>
      </c>
      <c r="C21" s="227"/>
      <c r="D21" s="228"/>
      <c r="E21" s="229"/>
      <c r="F21" s="229"/>
      <c r="G21" s="229"/>
      <c r="H21" s="229"/>
      <c r="I21" s="229"/>
      <c r="J21" s="229"/>
      <c r="K21" s="229"/>
      <c r="L21" s="226"/>
      <c r="M21" s="230"/>
      <c r="N21" s="231"/>
      <c r="O21" s="231"/>
      <c r="P21" s="231"/>
      <c r="Q21" s="231"/>
      <c r="R21" s="232">
        <f>(R19+R20)*E50</f>
        <v>0</v>
      </c>
    </row>
    <row r="22" spans="1:20" ht="13.5" customHeight="1" x14ac:dyDescent="0.2">
      <c r="A22" s="225"/>
      <c r="B22" s="251"/>
      <c r="C22" s="252"/>
      <c r="D22" s="228"/>
      <c r="E22" s="229"/>
      <c r="F22" s="229"/>
      <c r="G22" s="229"/>
      <c r="H22" s="229"/>
      <c r="I22" s="229"/>
      <c r="J22" s="229"/>
      <c r="K22" s="229"/>
      <c r="L22" s="226"/>
      <c r="M22" s="230"/>
      <c r="N22" s="231"/>
      <c r="O22" s="231"/>
      <c r="P22" s="231"/>
      <c r="Q22" s="231"/>
      <c r="R22" s="231"/>
    </row>
    <row r="23" spans="1:20" x14ac:dyDescent="0.2">
      <c r="A23" s="253"/>
      <c r="B23" s="254" t="s">
        <v>102</v>
      </c>
      <c r="C23" s="255"/>
      <c r="D23" s="256"/>
      <c r="E23" s="257"/>
      <c r="F23" s="257"/>
      <c r="G23" s="257"/>
      <c r="H23" s="257"/>
      <c r="I23" s="257"/>
      <c r="J23" s="257"/>
      <c r="K23" s="257"/>
      <c r="L23" s="254"/>
      <c r="M23" s="258"/>
      <c r="N23" s="136"/>
      <c r="O23" s="136"/>
      <c r="P23" s="136"/>
      <c r="Q23" s="136"/>
      <c r="R23" s="259">
        <f>R19+R20+R21</f>
        <v>0</v>
      </c>
    </row>
    <row r="24" spans="1:20" x14ac:dyDescent="0.2">
      <c r="A24" s="253"/>
      <c r="B24" s="260" t="s">
        <v>103</v>
      </c>
      <c r="C24" s="261"/>
      <c r="D24" s="262"/>
      <c r="E24" s="263"/>
      <c r="F24" s="263"/>
      <c r="G24" s="263"/>
      <c r="H24" s="263"/>
      <c r="I24" s="263"/>
      <c r="J24" s="263"/>
      <c r="K24" s="263"/>
      <c r="L24" s="264"/>
      <c r="M24" s="265"/>
      <c r="N24" s="137"/>
      <c r="O24" s="137"/>
      <c r="P24" s="137"/>
      <c r="Q24" s="137"/>
      <c r="R24" s="266">
        <f>R23*18%</f>
        <v>0</v>
      </c>
    </row>
    <row r="25" spans="1:20" ht="13.5" thickBot="1" x14ac:dyDescent="0.25">
      <c r="A25" s="267"/>
      <c r="B25" s="268" t="s">
        <v>104</v>
      </c>
      <c r="C25" s="269"/>
      <c r="D25" s="270"/>
      <c r="E25" s="271"/>
      <c r="F25" s="271"/>
      <c r="G25" s="271"/>
      <c r="H25" s="271"/>
      <c r="I25" s="271"/>
      <c r="J25" s="271"/>
      <c r="K25" s="271"/>
      <c r="L25" s="268"/>
      <c r="M25" s="272"/>
      <c r="N25" s="138"/>
      <c r="O25" s="138"/>
      <c r="P25" s="138"/>
      <c r="Q25" s="138"/>
      <c r="R25" s="273">
        <f>R24+R23</f>
        <v>0</v>
      </c>
    </row>
    <row r="26" spans="1:20" ht="13.5" hidden="1" customHeight="1" x14ac:dyDescent="0.2">
      <c r="A26" s="274"/>
      <c r="B26" s="139" t="s">
        <v>105</v>
      </c>
      <c r="C26" s="139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1"/>
      <c r="O26" s="141"/>
      <c r="P26" s="141"/>
      <c r="Q26" s="141"/>
      <c r="R26" s="141"/>
      <c r="S26" s="141"/>
      <c r="T26" s="141"/>
    </row>
    <row r="27" spans="1:20" ht="13.5" hidden="1" customHeight="1" x14ac:dyDescent="0.2">
      <c r="A27" s="275"/>
      <c r="B27" s="142" t="s">
        <v>106</v>
      </c>
      <c r="C27" s="142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4"/>
      <c r="O27" s="144"/>
      <c r="P27" s="144"/>
      <c r="Q27" s="144"/>
      <c r="R27" s="144"/>
      <c r="S27" s="144"/>
      <c r="T27" s="144"/>
    </row>
    <row r="28" spans="1:20" ht="13.5" hidden="1" customHeight="1" x14ac:dyDescent="0.2">
      <c r="A28" s="275"/>
      <c r="B28" s="142" t="s">
        <v>107</v>
      </c>
      <c r="C28" s="142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4"/>
      <c r="O28" s="144"/>
      <c r="P28" s="144"/>
      <c r="Q28" s="144"/>
      <c r="R28" s="144"/>
      <c r="S28" s="144"/>
      <c r="T28" s="144"/>
    </row>
    <row r="29" spans="1:20" ht="13.5" hidden="1" customHeight="1" x14ac:dyDescent="0.2">
      <c r="A29" s="275"/>
      <c r="B29" s="142" t="s">
        <v>108</v>
      </c>
      <c r="C29" s="142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4"/>
      <c r="O29" s="144"/>
      <c r="P29" s="144"/>
      <c r="Q29" s="144"/>
      <c r="R29" s="144"/>
      <c r="S29" s="144"/>
      <c r="T29" s="144"/>
    </row>
    <row r="30" spans="1:20" ht="13.5" hidden="1" customHeight="1" x14ac:dyDescent="0.2">
      <c r="A30" s="275"/>
      <c r="B30" s="142" t="s">
        <v>109</v>
      </c>
      <c r="C30" s="142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4"/>
      <c r="O30" s="144"/>
      <c r="P30" s="144"/>
      <c r="Q30" s="144"/>
      <c r="R30" s="144"/>
      <c r="S30" s="144"/>
      <c r="T30" s="144"/>
    </row>
    <row r="31" spans="1:20" ht="13.5" hidden="1" customHeight="1" x14ac:dyDescent="0.2">
      <c r="A31" s="276"/>
      <c r="B31" s="142" t="s">
        <v>110</v>
      </c>
      <c r="C31" s="145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85"/>
      <c r="O31" s="185"/>
      <c r="P31" s="185"/>
      <c r="Q31" s="185"/>
      <c r="R31" s="185"/>
      <c r="S31" s="185"/>
      <c r="T31" s="185"/>
    </row>
    <row r="32" spans="1:20" ht="13.5" hidden="1" customHeight="1" thickBot="1" x14ac:dyDescent="0.25">
      <c r="A32" s="277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8"/>
      <c r="O32" s="148"/>
      <c r="P32" s="148"/>
      <c r="Q32" s="148"/>
      <c r="R32" s="148"/>
      <c r="S32" s="148"/>
      <c r="T32" s="148"/>
    </row>
    <row r="33" spans="1:20" x14ac:dyDescent="0.2">
      <c r="A33" s="189"/>
      <c r="B33" s="149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1"/>
      <c r="O33" s="151"/>
      <c r="P33" s="151"/>
      <c r="Q33" s="151"/>
      <c r="R33" s="151"/>
      <c r="S33" s="151"/>
      <c r="T33" s="151"/>
    </row>
    <row r="34" spans="1:20" ht="12.75" hidden="1" customHeight="1" x14ac:dyDescent="0.2">
      <c r="B34" s="335"/>
      <c r="C34" s="336"/>
      <c r="D34" s="337"/>
      <c r="E34" s="319" t="s">
        <v>111</v>
      </c>
      <c r="F34" s="341" t="s">
        <v>112</v>
      </c>
      <c r="G34" s="342"/>
      <c r="H34" s="342"/>
      <c r="I34" s="342"/>
      <c r="J34" s="342"/>
      <c r="K34" s="343"/>
      <c r="L34" s="152"/>
      <c r="M34" s="319" t="s">
        <v>113</v>
      </c>
      <c r="N34" s="151"/>
    </row>
    <row r="35" spans="1:20" ht="52.5" hidden="1" customHeight="1" x14ac:dyDescent="0.2">
      <c r="B35" s="338"/>
      <c r="C35" s="339"/>
      <c r="D35" s="340"/>
      <c r="E35" s="320"/>
      <c r="F35" s="153">
        <v>2012</v>
      </c>
      <c r="G35" s="153"/>
      <c r="H35" s="153"/>
      <c r="I35" s="153">
        <v>2014</v>
      </c>
      <c r="J35" s="153">
        <v>2015</v>
      </c>
      <c r="K35" s="153">
        <v>2016</v>
      </c>
      <c r="L35" s="153">
        <v>2016</v>
      </c>
      <c r="M35" s="320"/>
    </row>
    <row r="36" spans="1:20" ht="29.25" hidden="1" customHeight="1" x14ac:dyDescent="0.2">
      <c r="B36" s="321" t="s">
        <v>114</v>
      </c>
      <c r="C36" s="322"/>
      <c r="D36" s="323"/>
      <c r="E36" s="154"/>
      <c r="F36" s="155"/>
      <c r="G36" s="155"/>
      <c r="H36" s="155"/>
      <c r="I36" s="155"/>
      <c r="J36" s="155"/>
      <c r="K36" s="155"/>
      <c r="L36" s="155"/>
      <c r="M36" s="154"/>
    </row>
    <row r="37" spans="1:20" ht="12.75" hidden="1" customHeight="1" x14ac:dyDescent="0.2">
      <c r="A37" s="189"/>
      <c r="B37" s="156"/>
      <c r="C37" s="156"/>
      <c r="D37" s="157"/>
      <c r="E37" s="157"/>
      <c r="F37" s="157"/>
      <c r="G37" s="2"/>
      <c r="H37" s="2"/>
      <c r="I37" s="2"/>
      <c r="J37" s="2"/>
      <c r="K37" s="2"/>
      <c r="L37" s="2"/>
      <c r="M37" s="2"/>
      <c r="N37" s="158"/>
      <c r="O37" s="158"/>
      <c r="P37" s="158"/>
      <c r="Q37" s="158"/>
      <c r="R37" s="159"/>
      <c r="S37" s="160"/>
      <c r="T37" s="159"/>
    </row>
    <row r="38" spans="1:20" ht="13.5" hidden="1" customHeight="1" x14ac:dyDescent="0.2">
      <c r="A38" s="278" t="s">
        <v>115</v>
      </c>
      <c r="B38" s="161"/>
      <c r="C38" s="161"/>
      <c r="D38" s="161"/>
      <c r="E38" s="161"/>
      <c r="F38" s="161"/>
      <c r="G38" s="161"/>
      <c r="H38" s="161"/>
      <c r="I38" s="2"/>
      <c r="J38" s="2"/>
      <c r="K38" s="2"/>
      <c r="L38" s="2"/>
      <c r="M38" s="2"/>
      <c r="N38" s="158"/>
      <c r="O38" s="158"/>
      <c r="P38" s="158"/>
      <c r="Q38" s="158"/>
      <c r="R38" s="159"/>
      <c r="S38" s="160"/>
      <c r="T38" s="159"/>
    </row>
    <row r="39" spans="1:20" ht="13.5" thickBot="1" x14ac:dyDescent="0.25">
      <c r="A39" s="278"/>
      <c r="B39" s="161"/>
      <c r="C39" s="161"/>
      <c r="D39" s="161"/>
      <c r="E39" s="161"/>
      <c r="F39" s="161"/>
      <c r="G39" s="161"/>
      <c r="H39" s="161"/>
      <c r="I39" s="2"/>
      <c r="J39" s="2"/>
      <c r="K39" s="2"/>
      <c r="L39" s="2"/>
      <c r="M39" s="2"/>
      <c r="N39" s="158"/>
      <c r="O39" s="158"/>
      <c r="P39" s="158"/>
      <c r="Q39" s="158"/>
      <c r="R39" s="159"/>
      <c r="S39" s="160"/>
      <c r="T39" s="159"/>
    </row>
    <row r="40" spans="1:20" ht="13.5" thickBot="1" x14ac:dyDescent="0.25">
      <c r="A40" s="279" t="s">
        <v>116</v>
      </c>
      <c r="B40" s="162" t="s">
        <v>1</v>
      </c>
      <c r="C40" s="162"/>
      <c r="D40" s="163" t="s">
        <v>2</v>
      </c>
      <c r="E40" s="164" t="s">
        <v>117</v>
      </c>
      <c r="F40" s="332" t="s">
        <v>118</v>
      </c>
      <c r="G40" s="332"/>
      <c r="H40" s="332"/>
      <c r="I40" s="332"/>
      <c r="J40" s="332"/>
      <c r="K40" s="332"/>
      <c r="L40" s="186"/>
      <c r="M40" s="158"/>
    </row>
    <row r="41" spans="1:20" ht="12.75" hidden="1" customHeight="1" x14ac:dyDescent="0.2">
      <c r="A41" s="165">
        <v>1</v>
      </c>
      <c r="B41" s="166" t="s">
        <v>119</v>
      </c>
      <c r="C41" s="166"/>
      <c r="D41" s="167" t="s">
        <v>120</v>
      </c>
      <c r="E41" s="168"/>
      <c r="F41" s="169">
        <v>2012</v>
      </c>
      <c r="G41" s="169"/>
      <c r="H41" s="169"/>
      <c r="I41" s="169">
        <v>2014</v>
      </c>
      <c r="J41" s="169">
        <v>2015</v>
      </c>
      <c r="K41" s="169">
        <v>2016</v>
      </c>
      <c r="L41" s="169">
        <v>2016</v>
      </c>
      <c r="M41" s="158"/>
    </row>
    <row r="42" spans="1:20" x14ac:dyDescent="0.2">
      <c r="A42" s="280">
        <v>1</v>
      </c>
      <c r="B42" s="163" t="s">
        <v>121</v>
      </c>
      <c r="C42" s="163"/>
      <c r="D42" s="170"/>
      <c r="E42" s="171"/>
      <c r="F42" s="281"/>
      <c r="G42" s="281"/>
      <c r="H42" s="172"/>
      <c r="I42" s="172" t="s">
        <v>122</v>
      </c>
      <c r="J42" s="172" t="s">
        <v>122</v>
      </c>
      <c r="K42" s="172" t="s">
        <v>122</v>
      </c>
      <c r="L42" s="172" t="s">
        <v>122</v>
      </c>
      <c r="M42" s="158"/>
    </row>
    <row r="43" spans="1:20" x14ac:dyDescent="0.2">
      <c r="A43" s="282">
        <v>2</v>
      </c>
      <c r="B43" s="173" t="s">
        <v>130</v>
      </c>
      <c r="C43" s="173"/>
      <c r="D43" s="174"/>
      <c r="E43" s="175"/>
      <c r="F43" s="281"/>
      <c r="G43" s="281"/>
      <c r="H43" s="176"/>
      <c r="I43" s="177"/>
      <c r="J43" s="177"/>
      <c r="K43" s="177"/>
      <c r="L43" s="177"/>
      <c r="M43" s="158"/>
    </row>
    <row r="44" spans="1:20" ht="12.75" hidden="1" customHeight="1" x14ac:dyDescent="0.2">
      <c r="A44" s="282">
        <v>4</v>
      </c>
      <c r="B44" s="173"/>
      <c r="C44" s="173"/>
      <c r="D44" s="174"/>
      <c r="E44" s="178"/>
      <c r="F44" s="172"/>
      <c r="G44" s="172"/>
      <c r="H44" s="159"/>
      <c r="I44" s="158"/>
      <c r="J44" s="158"/>
      <c r="K44" s="158"/>
      <c r="L44" s="158"/>
      <c r="M44" s="158"/>
    </row>
    <row r="45" spans="1:20" x14ac:dyDescent="0.2">
      <c r="A45" s="282">
        <v>3</v>
      </c>
      <c r="B45" s="173" t="s">
        <v>123</v>
      </c>
      <c r="C45" s="173"/>
      <c r="D45" s="174" t="s">
        <v>4</v>
      </c>
      <c r="E45" s="283">
        <f>(J12/(E12+H12))*0.85</f>
        <v>0.74537631598596277</v>
      </c>
      <c r="F45" s="172"/>
      <c r="G45" s="172"/>
      <c r="H45" s="159"/>
      <c r="I45" s="158"/>
      <c r="J45" s="158"/>
      <c r="K45" s="158"/>
      <c r="L45" s="158"/>
      <c r="M45" s="158"/>
    </row>
    <row r="46" spans="1:20" x14ac:dyDescent="0.2">
      <c r="A46" s="282">
        <v>4</v>
      </c>
      <c r="B46" s="173" t="s">
        <v>124</v>
      </c>
      <c r="C46" s="173"/>
      <c r="D46" s="174" t="s">
        <v>4</v>
      </c>
      <c r="E46" s="284">
        <f>(K12/(E12+H12))*0.8</f>
        <v>0.47568132606585528</v>
      </c>
      <c r="F46" s="159"/>
      <c r="G46" s="159"/>
      <c r="H46" s="159"/>
      <c r="I46" s="158"/>
      <c r="J46" s="158"/>
      <c r="K46" s="158"/>
      <c r="L46" s="158"/>
      <c r="M46" s="158"/>
    </row>
    <row r="47" spans="1:20" x14ac:dyDescent="0.2">
      <c r="A47" s="282">
        <v>5</v>
      </c>
      <c r="B47" s="285" t="s">
        <v>94</v>
      </c>
      <c r="C47" s="179"/>
      <c r="D47" s="174" t="s">
        <v>4</v>
      </c>
      <c r="E47" s="286">
        <v>5.0819999999999997E-2</v>
      </c>
    </row>
    <row r="48" spans="1:20" hidden="1" x14ac:dyDescent="0.2">
      <c r="A48" s="282">
        <v>6</v>
      </c>
      <c r="B48" s="285" t="s">
        <v>128</v>
      </c>
      <c r="C48" s="179"/>
      <c r="D48" s="174" t="str">
        <f>D47</f>
        <v>%</v>
      </c>
      <c r="E48" s="287">
        <v>3.5000000000000003E-2</v>
      </c>
    </row>
    <row r="49" spans="1:8" x14ac:dyDescent="0.2">
      <c r="A49" s="282">
        <v>7</v>
      </c>
      <c r="B49" s="288" t="s">
        <v>98</v>
      </c>
      <c r="C49" s="179"/>
      <c r="D49" s="174" t="s">
        <v>4</v>
      </c>
      <c r="E49" s="289">
        <v>1.4999999999999999E-2</v>
      </c>
    </row>
    <row r="50" spans="1:8" ht="13.5" thickBot="1" x14ac:dyDescent="0.25">
      <c r="A50" s="290">
        <v>8</v>
      </c>
      <c r="B50" s="291" t="s">
        <v>101</v>
      </c>
      <c r="C50" s="180"/>
      <c r="D50" s="181" t="s">
        <v>4</v>
      </c>
      <c r="E50" s="292">
        <v>1.4999999999999999E-2</v>
      </c>
    </row>
    <row r="51" spans="1:8" x14ac:dyDescent="0.2">
      <c r="E51" s="293"/>
    </row>
    <row r="52" spans="1:8" x14ac:dyDescent="0.2">
      <c r="B52" s="182"/>
      <c r="C52" s="182"/>
    </row>
    <row r="53" spans="1:8" x14ac:dyDescent="0.2">
      <c r="B53" s="92" t="s">
        <v>5</v>
      </c>
      <c r="E53" s="92" t="s">
        <v>6</v>
      </c>
      <c r="H53" s="183" t="s">
        <v>7</v>
      </c>
    </row>
    <row r="54" spans="1:8" x14ac:dyDescent="0.2">
      <c r="H54" s="184" t="s">
        <v>8</v>
      </c>
    </row>
  </sheetData>
  <mergeCells count="29">
    <mergeCell ref="F40:K40"/>
    <mergeCell ref="A12:B12"/>
    <mergeCell ref="B34:D35"/>
    <mergeCell ref="E34:E35"/>
    <mergeCell ref="F34:K34"/>
    <mergeCell ref="M34:M35"/>
    <mergeCell ref="B36:D36"/>
    <mergeCell ref="E6:E7"/>
    <mergeCell ref="F6:H6"/>
    <mergeCell ref="I6:I7"/>
    <mergeCell ref="J6:J7"/>
    <mergeCell ref="K6:K7"/>
    <mergeCell ref="L6:L7"/>
    <mergeCell ref="M5:M7"/>
    <mergeCell ref="Q1:R1"/>
    <mergeCell ref="B2:N2"/>
    <mergeCell ref="B3:N3"/>
    <mergeCell ref="A4:A7"/>
    <mergeCell ref="B4:B7"/>
    <mergeCell ref="C4:C7"/>
    <mergeCell ref="D4:L4"/>
    <mergeCell ref="M4:R4"/>
    <mergeCell ref="D5:D7"/>
    <mergeCell ref="E5:L5"/>
    <mergeCell ref="N5:N7"/>
    <mergeCell ref="O5:O7"/>
    <mergeCell ref="P5:P7"/>
    <mergeCell ref="Q5:Q7"/>
    <mergeCell ref="R5:R7"/>
  </mergeCells>
  <pageMargins left="0" right="0" top="0" bottom="0" header="0" footer="0"/>
  <pageSetup paperSize="9" scale="5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96" customWidth="1"/>
    <col min="2" max="2" width="25.140625" style="96" customWidth="1"/>
    <col min="3" max="3" width="7.140625" style="96" customWidth="1"/>
    <col min="4" max="4" width="10.7109375" style="96" customWidth="1"/>
    <col min="5" max="5" width="9.7109375" style="96" customWidth="1"/>
    <col min="6" max="6" width="8.28515625" style="96" customWidth="1"/>
    <col min="7" max="7" width="8.42578125" style="96" customWidth="1"/>
    <col min="8" max="8" width="10" style="96" customWidth="1"/>
    <col min="9" max="9" width="8.7109375" style="96" customWidth="1"/>
    <col min="10" max="10" width="11.7109375" style="96" customWidth="1"/>
    <col min="11" max="16384" width="9.140625" style="96"/>
  </cols>
  <sheetData>
    <row r="1" spans="1:16" s="95" customFormat="1" ht="12" x14ac:dyDescent="0.2">
      <c r="A1" s="94" t="s">
        <v>58</v>
      </c>
      <c r="B1" s="94"/>
      <c r="C1" s="94"/>
      <c r="D1" s="94"/>
      <c r="E1" s="94"/>
      <c r="I1" s="355" t="s">
        <v>74</v>
      </c>
      <c r="J1" s="355"/>
    </row>
    <row r="2" spans="1:16" s="4" customFormat="1" x14ac:dyDescent="0.2">
      <c r="A2" s="3" t="s">
        <v>10</v>
      </c>
    </row>
    <row r="3" spans="1:16" x14ac:dyDescent="0.2">
      <c r="A3" s="356" t="s">
        <v>59</v>
      </c>
      <c r="B3" s="356"/>
      <c r="C3" s="356"/>
      <c r="D3" s="356"/>
      <c r="E3" s="356"/>
      <c r="F3" s="356"/>
      <c r="G3" s="356"/>
      <c r="H3" s="356"/>
      <c r="I3" s="356"/>
      <c r="J3" s="356"/>
    </row>
    <row r="4" spans="1:16" ht="15" customHeight="1" x14ac:dyDescent="0.2">
      <c r="A4" s="357" t="s">
        <v>0</v>
      </c>
      <c r="B4" s="357"/>
      <c r="C4" s="357"/>
      <c r="D4" s="357"/>
      <c r="E4" s="357"/>
      <c r="F4" s="357"/>
      <c r="G4" s="357"/>
      <c r="H4" s="357"/>
      <c r="I4" s="357"/>
      <c r="J4" s="357"/>
      <c r="K4" s="10"/>
      <c r="L4" s="10"/>
      <c r="M4" s="10"/>
      <c r="N4" s="97"/>
      <c r="O4" s="97"/>
      <c r="P4" s="97"/>
    </row>
    <row r="5" spans="1:16" ht="15" customHeight="1" thickBot="1" x14ac:dyDescent="0.25">
      <c r="A5" s="357" t="s">
        <v>13</v>
      </c>
      <c r="B5" s="357"/>
      <c r="C5" s="357"/>
      <c r="D5" s="357"/>
      <c r="E5" s="357"/>
      <c r="F5" s="357"/>
      <c r="G5" s="357"/>
      <c r="H5" s="357"/>
      <c r="I5" s="357"/>
      <c r="J5" s="357"/>
      <c r="K5" s="10"/>
      <c r="L5" s="10"/>
      <c r="M5" s="10"/>
    </row>
    <row r="6" spans="1:16" ht="20.25" customHeight="1" x14ac:dyDescent="0.2">
      <c r="A6" s="348" t="s">
        <v>60</v>
      </c>
      <c r="B6" s="348" t="s">
        <v>61</v>
      </c>
      <c r="C6" s="348" t="s">
        <v>62</v>
      </c>
      <c r="D6" s="348" t="s">
        <v>63</v>
      </c>
      <c r="E6" s="348" t="s">
        <v>64</v>
      </c>
      <c r="F6" s="348" t="s">
        <v>65</v>
      </c>
      <c r="G6" s="346" t="s">
        <v>66</v>
      </c>
      <c r="H6" s="348" t="s">
        <v>67</v>
      </c>
      <c r="I6" s="348" t="s">
        <v>34</v>
      </c>
      <c r="J6" s="348" t="s">
        <v>68</v>
      </c>
    </row>
    <row r="7" spans="1:16" ht="68.25" customHeight="1" thickBot="1" x14ac:dyDescent="0.25">
      <c r="A7" s="349"/>
      <c r="B7" s="349"/>
      <c r="C7" s="349"/>
      <c r="D7" s="349"/>
      <c r="E7" s="349"/>
      <c r="F7" s="349"/>
      <c r="G7" s="347"/>
      <c r="H7" s="349"/>
      <c r="I7" s="349"/>
      <c r="J7" s="349"/>
    </row>
    <row r="8" spans="1:16" ht="25.5" customHeight="1" thickBot="1" x14ac:dyDescent="0.25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9">
        <v>6</v>
      </c>
      <c r="G8" s="99">
        <v>7</v>
      </c>
      <c r="H8" s="98">
        <v>8</v>
      </c>
      <c r="I8" s="98">
        <v>9</v>
      </c>
      <c r="J8" s="99">
        <v>10</v>
      </c>
    </row>
    <row r="9" spans="1:16" ht="13.5" hidden="1" thickBot="1" x14ac:dyDescent="0.25">
      <c r="A9" s="350" t="s">
        <v>69</v>
      </c>
      <c r="B9" s="100" t="s">
        <v>70</v>
      </c>
      <c r="C9" s="101">
        <v>0</v>
      </c>
      <c r="D9" s="101">
        <v>140</v>
      </c>
      <c r="E9" s="101">
        <v>28</v>
      </c>
      <c r="F9" s="102">
        <f>D9/E9</f>
        <v>5</v>
      </c>
      <c r="G9" s="101">
        <f>1746</f>
        <v>1746</v>
      </c>
      <c r="H9" s="102">
        <f>F9*G9</f>
        <v>8730</v>
      </c>
      <c r="I9" s="101">
        <f>C9</f>
        <v>0</v>
      </c>
      <c r="J9" s="103">
        <f>H9*I9</f>
        <v>0</v>
      </c>
    </row>
    <row r="10" spans="1:16" ht="25.5" hidden="1" customHeight="1" x14ac:dyDescent="0.2">
      <c r="A10" s="351"/>
      <c r="B10" s="104" t="s">
        <v>71</v>
      </c>
      <c r="C10" s="101">
        <v>0</v>
      </c>
      <c r="D10" s="101">
        <v>140</v>
      </c>
      <c r="E10" s="101">
        <v>28</v>
      </c>
      <c r="F10" s="102">
        <f>D10/E10</f>
        <v>5</v>
      </c>
      <c r="G10" s="101">
        <f>1746</f>
        <v>1746</v>
      </c>
      <c r="H10" s="102">
        <f>F10*G10</f>
        <v>8730</v>
      </c>
      <c r="I10" s="101">
        <f>C10</f>
        <v>0</v>
      </c>
      <c r="J10" s="103">
        <f>H10*I10</f>
        <v>0</v>
      </c>
    </row>
    <row r="11" spans="1:16" ht="13.5" hidden="1" thickBot="1" x14ac:dyDescent="0.25">
      <c r="A11" s="351"/>
      <c r="B11" s="105" t="s">
        <v>72</v>
      </c>
      <c r="C11" s="106">
        <v>0</v>
      </c>
      <c r="D11" s="107">
        <v>140</v>
      </c>
      <c r="E11" s="107">
        <v>28</v>
      </c>
      <c r="F11" s="108">
        <f>D11/E11</f>
        <v>5</v>
      </c>
      <c r="G11" s="107">
        <f>1746</f>
        <v>1746</v>
      </c>
      <c r="H11" s="108">
        <f>F11*G11</f>
        <v>8730</v>
      </c>
      <c r="I11" s="107">
        <f>C11</f>
        <v>0</v>
      </c>
      <c r="J11" s="109">
        <f>H11*I11</f>
        <v>0</v>
      </c>
    </row>
    <row r="12" spans="1:16" ht="12.75" hidden="1" customHeight="1" x14ac:dyDescent="0.2">
      <c r="A12" s="110"/>
      <c r="B12" s="111"/>
      <c r="C12" s="112"/>
      <c r="D12" s="112"/>
      <c r="E12" s="112"/>
      <c r="F12" s="113"/>
      <c r="G12" s="112"/>
      <c r="H12" s="113"/>
      <c r="I12" s="112"/>
      <c r="J12" s="114">
        <f>H12*I12</f>
        <v>0</v>
      </c>
    </row>
    <row r="13" spans="1:16" ht="12.75" hidden="1" customHeight="1" x14ac:dyDescent="0.2">
      <c r="A13" s="115"/>
      <c r="B13" s="116"/>
      <c r="C13" s="106"/>
      <c r="D13" s="106"/>
      <c r="E13" s="106"/>
      <c r="F13" s="108"/>
      <c r="G13" s="106"/>
      <c r="H13" s="108"/>
      <c r="I13" s="106"/>
      <c r="J13" s="109">
        <f>H13*I13</f>
        <v>0</v>
      </c>
    </row>
    <row r="14" spans="1:16" ht="12.75" customHeight="1" x14ac:dyDescent="0.2">
      <c r="A14" s="117"/>
      <c r="B14" s="118"/>
      <c r="C14" s="112"/>
      <c r="D14" s="112"/>
      <c r="E14" s="112"/>
      <c r="F14" s="113"/>
      <c r="G14" s="112"/>
      <c r="H14" s="113"/>
      <c r="I14" s="112"/>
      <c r="J14" s="114"/>
    </row>
    <row r="15" spans="1:16" x14ac:dyDescent="0.2">
      <c r="A15" s="119"/>
      <c r="B15" s="120"/>
      <c r="C15" s="121"/>
      <c r="D15" s="121"/>
      <c r="E15" s="121"/>
      <c r="F15" s="122"/>
      <c r="G15" s="121"/>
      <c r="H15" s="122"/>
      <c r="I15" s="121"/>
      <c r="J15" s="123"/>
    </row>
    <row r="16" spans="1:16" s="95" customFormat="1" x14ac:dyDescent="0.2">
      <c r="A16" s="119"/>
      <c r="B16" s="120"/>
      <c r="C16" s="121"/>
      <c r="D16" s="121"/>
      <c r="E16" s="121"/>
      <c r="F16" s="122"/>
      <c r="G16" s="121"/>
      <c r="H16" s="122"/>
      <c r="I16" s="121"/>
      <c r="J16" s="123"/>
    </row>
    <row r="17" spans="1:10" s="95" customFormat="1" ht="26.25" customHeight="1" x14ac:dyDescent="0.2">
      <c r="A17" s="124"/>
      <c r="B17" s="125"/>
      <c r="C17" s="121"/>
      <c r="D17" s="121"/>
      <c r="E17" s="121"/>
      <c r="F17" s="122"/>
      <c r="G17" s="126"/>
      <c r="H17" s="122"/>
      <c r="I17" s="121"/>
      <c r="J17" s="123"/>
    </row>
    <row r="18" spans="1:10" s="95" customFormat="1" ht="26.25" customHeight="1" thickBot="1" x14ac:dyDescent="0.25">
      <c r="A18" s="127"/>
      <c r="B18" s="128"/>
      <c r="C18" s="129"/>
      <c r="D18" s="129"/>
      <c r="E18" s="129"/>
      <c r="F18" s="130"/>
      <c r="G18" s="131"/>
      <c r="H18" s="130"/>
      <c r="I18" s="129"/>
      <c r="J18" s="132"/>
    </row>
    <row r="19" spans="1:10" ht="13.5" thickBot="1" x14ac:dyDescent="0.25">
      <c r="A19" s="352" t="s">
        <v>73</v>
      </c>
      <c r="B19" s="353"/>
      <c r="C19" s="353"/>
      <c r="D19" s="353"/>
      <c r="E19" s="353"/>
      <c r="F19" s="353"/>
      <c r="G19" s="353"/>
      <c r="H19" s="353"/>
      <c r="I19" s="354"/>
      <c r="J19" s="133">
        <f>SUM(J14:J18)</f>
        <v>0</v>
      </c>
    </row>
    <row r="22" spans="1:10" ht="12.75" customHeight="1" x14ac:dyDescent="0.2">
      <c r="A22" s="92" t="s">
        <v>5</v>
      </c>
      <c r="B22" s="1"/>
      <c r="C22" s="344" t="s">
        <v>6</v>
      </c>
      <c r="D22" s="344"/>
      <c r="E22" s="1"/>
      <c r="F22" s="344" t="s">
        <v>7</v>
      </c>
      <c r="G22" s="344"/>
      <c r="H22" s="344"/>
    </row>
    <row r="23" spans="1:10" x14ac:dyDescent="0.2">
      <c r="A23" s="1"/>
      <c r="B23" s="1"/>
      <c r="C23" s="1"/>
      <c r="D23" s="1"/>
      <c r="E23" s="1"/>
      <c r="F23" s="345" t="s">
        <v>8</v>
      </c>
      <c r="G23" s="345"/>
      <c r="H23" s="345"/>
    </row>
    <row r="24" spans="1:10" x14ac:dyDescent="0.2">
      <c r="G24" s="134"/>
    </row>
    <row r="25" spans="1:10" x14ac:dyDescent="0.2">
      <c r="G25" s="134"/>
    </row>
    <row r="26" spans="1:10" x14ac:dyDescent="0.2">
      <c r="G26" s="134"/>
    </row>
    <row r="27" spans="1:10" x14ac:dyDescent="0.2">
      <c r="G27" s="134"/>
    </row>
    <row r="28" spans="1:10" x14ac:dyDescent="0.2">
      <c r="G28" s="134"/>
    </row>
    <row r="29" spans="1:10" x14ac:dyDescent="0.2">
      <c r="G29" s="134"/>
    </row>
    <row r="30" spans="1:10" x14ac:dyDescent="0.2">
      <c r="G30" s="134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Q29" sqref="Q29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8" x14ac:dyDescent="0.2">
      <c r="A1" s="3" t="s">
        <v>29</v>
      </c>
      <c r="C1" s="41"/>
      <c r="D1" s="41"/>
      <c r="K1" s="366" t="s">
        <v>76</v>
      </c>
      <c r="L1" s="366"/>
      <c r="M1" s="366"/>
    </row>
    <row r="2" spans="1:18" s="4" customFormat="1" x14ac:dyDescent="0.2">
      <c r="A2" s="3" t="s">
        <v>10</v>
      </c>
    </row>
    <row r="5" spans="1:18" x14ac:dyDescent="0.2">
      <c r="A5" s="367" t="s">
        <v>30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</row>
    <row r="6" spans="1:18" x14ac:dyDescent="0.2">
      <c r="A6" s="357" t="s">
        <v>0</v>
      </c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10"/>
    </row>
    <row r="7" spans="1:18" ht="13.5" thickBot="1" x14ac:dyDescent="0.25">
      <c r="A7" s="357" t="s">
        <v>13</v>
      </c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10"/>
    </row>
    <row r="8" spans="1:18" x14ac:dyDescent="0.2">
      <c r="A8" s="368" t="s">
        <v>14</v>
      </c>
      <c r="B8" s="362" t="s">
        <v>31</v>
      </c>
      <c r="C8" s="370" t="s">
        <v>32</v>
      </c>
      <c r="D8" s="370" t="s">
        <v>33</v>
      </c>
      <c r="E8" s="362" t="s">
        <v>34</v>
      </c>
      <c r="F8" s="362" t="s">
        <v>35</v>
      </c>
      <c r="G8" s="362" t="s">
        <v>36</v>
      </c>
      <c r="H8" s="362" t="s">
        <v>37</v>
      </c>
      <c r="I8" s="362"/>
      <c r="J8" s="362"/>
      <c r="K8" s="362" t="s">
        <v>38</v>
      </c>
      <c r="L8" s="362"/>
      <c r="M8" s="364" t="s">
        <v>39</v>
      </c>
    </row>
    <row r="9" spans="1:18" s="45" customFormat="1" ht="42" customHeight="1" x14ac:dyDescent="0.25">
      <c r="A9" s="369"/>
      <c r="B9" s="363"/>
      <c r="C9" s="371"/>
      <c r="D9" s="371"/>
      <c r="E9" s="363"/>
      <c r="F9" s="363"/>
      <c r="G9" s="363"/>
      <c r="H9" s="43" t="s">
        <v>40</v>
      </c>
      <c r="I9" s="43" t="s">
        <v>41</v>
      </c>
      <c r="J9" s="43" t="s">
        <v>42</v>
      </c>
      <c r="K9" s="43" t="s">
        <v>43</v>
      </c>
      <c r="L9" s="43" t="s">
        <v>44</v>
      </c>
      <c r="M9" s="365"/>
      <c r="N9" s="44"/>
    </row>
    <row r="10" spans="1:18" s="49" customFormat="1" ht="13.5" thickBot="1" x14ac:dyDescent="0.25">
      <c r="A10" s="46" t="s">
        <v>45</v>
      </c>
      <c r="B10" s="47" t="s">
        <v>46</v>
      </c>
      <c r="C10" s="47" t="s">
        <v>3</v>
      </c>
      <c r="D10" s="47" t="s">
        <v>47</v>
      </c>
      <c r="E10" s="47" t="s">
        <v>48</v>
      </c>
      <c r="F10" s="47" t="s">
        <v>49</v>
      </c>
      <c r="G10" s="47" t="s">
        <v>50</v>
      </c>
      <c r="H10" s="47" t="s">
        <v>51</v>
      </c>
      <c r="I10" s="47" t="s">
        <v>52</v>
      </c>
      <c r="J10" s="47" t="s">
        <v>53</v>
      </c>
      <c r="K10" s="47" t="s">
        <v>54</v>
      </c>
      <c r="L10" s="47" t="s">
        <v>55</v>
      </c>
      <c r="M10" s="48" t="s">
        <v>56</v>
      </c>
      <c r="N10" s="11"/>
    </row>
    <row r="11" spans="1:18" s="59" customFormat="1" ht="13.5" thickTop="1" x14ac:dyDescent="0.2">
      <c r="A11" s="50"/>
      <c r="B11" s="51"/>
      <c r="C11" s="52"/>
      <c r="D11" s="53"/>
      <c r="E11" s="53"/>
      <c r="F11" s="54"/>
      <c r="G11" s="54"/>
      <c r="H11" s="55"/>
      <c r="I11" s="55"/>
      <c r="J11" s="55"/>
      <c r="K11" s="56"/>
      <c r="L11" s="57"/>
      <c r="M11" s="58"/>
      <c r="N11" s="45"/>
    </row>
    <row r="12" spans="1:18" s="59" customFormat="1" x14ac:dyDescent="0.2">
      <c r="A12" s="60"/>
      <c r="B12" s="61"/>
      <c r="C12" s="62"/>
      <c r="D12" s="63"/>
      <c r="E12" s="64"/>
      <c r="F12" s="65"/>
      <c r="G12" s="65"/>
      <c r="H12" s="66"/>
      <c r="I12" s="66"/>
      <c r="J12" s="66"/>
      <c r="K12" s="64"/>
      <c r="L12" s="64"/>
      <c r="M12" s="67"/>
      <c r="N12" s="68"/>
      <c r="O12" s="69"/>
      <c r="P12" s="69"/>
      <c r="Q12" s="69"/>
      <c r="R12" s="69"/>
    </row>
    <row r="13" spans="1:18" s="59" customFormat="1" x14ac:dyDescent="0.2">
      <c r="A13" s="70"/>
      <c r="B13" s="71"/>
      <c r="C13" s="72"/>
      <c r="D13" s="73"/>
      <c r="E13" s="74"/>
      <c r="F13" s="75"/>
      <c r="G13" s="75"/>
      <c r="H13" s="76"/>
      <c r="I13" s="76"/>
      <c r="J13" s="76"/>
      <c r="K13" s="74"/>
      <c r="L13" s="74"/>
      <c r="M13" s="77"/>
      <c r="N13" s="69"/>
      <c r="O13" s="69"/>
      <c r="P13" s="69"/>
      <c r="Q13" s="69"/>
      <c r="R13" s="69"/>
    </row>
    <row r="14" spans="1:18" s="59" customFormat="1" x14ac:dyDescent="0.2">
      <c r="A14" s="70"/>
      <c r="B14" s="71"/>
      <c r="C14" s="72"/>
      <c r="D14" s="73"/>
      <c r="E14" s="74"/>
      <c r="F14" s="75"/>
      <c r="G14" s="75"/>
      <c r="H14" s="76"/>
      <c r="I14" s="76"/>
      <c r="J14" s="76"/>
      <c r="K14" s="74"/>
      <c r="L14" s="74"/>
      <c r="M14" s="77"/>
      <c r="N14" s="69"/>
      <c r="O14" s="69"/>
      <c r="P14" s="69"/>
      <c r="Q14" s="69"/>
      <c r="R14" s="69"/>
    </row>
    <row r="15" spans="1:18" s="59" customFormat="1" x14ac:dyDescent="0.2">
      <c r="A15" s="70"/>
      <c r="B15" s="71"/>
      <c r="C15" s="72"/>
      <c r="D15" s="73"/>
      <c r="E15" s="74"/>
      <c r="F15" s="75"/>
      <c r="G15" s="75"/>
      <c r="H15" s="76"/>
      <c r="I15" s="76"/>
      <c r="J15" s="76"/>
      <c r="K15" s="74"/>
      <c r="L15" s="74"/>
      <c r="M15" s="77"/>
      <c r="N15" s="69"/>
      <c r="O15" s="69"/>
      <c r="P15" s="69"/>
      <c r="Q15" s="69"/>
      <c r="R15" s="69"/>
    </row>
    <row r="16" spans="1:18" s="59" customFormat="1" x14ac:dyDescent="0.2">
      <c r="A16" s="70"/>
      <c r="B16" s="71"/>
      <c r="C16" s="72"/>
      <c r="D16" s="73"/>
      <c r="E16" s="74"/>
      <c r="F16" s="75"/>
      <c r="G16" s="75"/>
      <c r="H16" s="76"/>
      <c r="I16" s="76"/>
      <c r="J16" s="76"/>
      <c r="K16" s="74"/>
      <c r="L16" s="74"/>
      <c r="M16" s="77"/>
      <c r="N16" s="69"/>
      <c r="O16" s="69"/>
      <c r="P16" s="69"/>
      <c r="Q16" s="69"/>
      <c r="R16" s="69"/>
    </row>
    <row r="17" spans="1:18" s="59" customFormat="1" x14ac:dyDescent="0.2">
      <c r="A17" s="70"/>
      <c r="B17" s="71"/>
      <c r="C17" s="72"/>
      <c r="D17" s="73"/>
      <c r="E17" s="74"/>
      <c r="F17" s="75"/>
      <c r="G17" s="75"/>
      <c r="H17" s="76"/>
      <c r="I17" s="76"/>
      <c r="J17" s="76"/>
      <c r="K17" s="74"/>
      <c r="L17" s="74"/>
      <c r="M17" s="77"/>
      <c r="N17" s="69"/>
      <c r="O17" s="69"/>
      <c r="P17" s="69"/>
      <c r="Q17" s="69"/>
      <c r="R17" s="69"/>
    </row>
    <row r="18" spans="1:18" s="78" customFormat="1" x14ac:dyDescent="0.2">
      <c r="A18" s="70"/>
      <c r="B18" s="71"/>
      <c r="C18" s="72"/>
      <c r="D18" s="73"/>
      <c r="E18" s="74"/>
      <c r="F18" s="75"/>
      <c r="G18" s="75"/>
      <c r="H18" s="76"/>
      <c r="I18" s="76"/>
      <c r="J18" s="76"/>
      <c r="K18" s="74"/>
      <c r="L18" s="74"/>
      <c r="M18" s="77"/>
      <c r="N18" s="69"/>
      <c r="O18" s="11"/>
      <c r="P18" s="11"/>
      <c r="Q18" s="11"/>
      <c r="R18" s="11"/>
    </row>
    <row r="19" spans="1:18" ht="13.5" thickBot="1" x14ac:dyDescent="0.25">
      <c r="A19" s="79"/>
      <c r="B19" s="80"/>
      <c r="C19" s="81"/>
      <c r="D19" s="82"/>
      <c r="E19" s="83"/>
      <c r="F19" s="54"/>
      <c r="G19" s="54"/>
      <c r="H19" s="55"/>
      <c r="I19" s="55"/>
      <c r="J19" s="55"/>
      <c r="K19" s="56"/>
      <c r="L19" s="57"/>
      <c r="M19" s="58"/>
      <c r="N19" s="69"/>
    </row>
    <row r="20" spans="1:18" ht="14.25" thickTop="1" thickBot="1" x14ac:dyDescent="0.25">
      <c r="A20" s="84"/>
      <c r="B20" s="85" t="s">
        <v>57</v>
      </c>
      <c r="C20" s="86"/>
      <c r="D20" s="87"/>
      <c r="E20" s="88"/>
      <c r="F20" s="89"/>
      <c r="G20" s="89"/>
      <c r="H20" s="89"/>
      <c r="I20" s="89"/>
      <c r="J20" s="89"/>
      <c r="K20" s="89"/>
      <c r="L20" s="88"/>
      <c r="M20" s="90">
        <f>SUM(M11:M19)</f>
        <v>0</v>
      </c>
    </row>
    <row r="21" spans="1:18" ht="13.5" thickTop="1" x14ac:dyDescent="0.2">
      <c r="J21" s="358"/>
      <c r="K21" s="359"/>
      <c r="M21" s="91"/>
    </row>
    <row r="22" spans="1:18" s="1" customFormat="1" x14ac:dyDescent="0.2">
      <c r="B22" s="92" t="s">
        <v>5</v>
      </c>
      <c r="D22" s="344" t="s">
        <v>6</v>
      </c>
      <c r="E22" s="344"/>
      <c r="G22" s="344" t="s">
        <v>7</v>
      </c>
      <c r="H22" s="344"/>
      <c r="I22" s="344"/>
    </row>
    <row r="23" spans="1:18" s="1" customFormat="1" x14ac:dyDescent="0.2">
      <c r="G23" s="345" t="s">
        <v>8</v>
      </c>
      <c r="H23" s="345"/>
      <c r="I23" s="345"/>
    </row>
    <row r="24" spans="1:18" s="1" customFormat="1" x14ac:dyDescent="0.2"/>
    <row r="25" spans="1:18" x14ac:dyDescent="0.2">
      <c r="J25" s="358"/>
      <c r="K25" s="359"/>
      <c r="M25" s="91"/>
    </row>
    <row r="26" spans="1:18" x14ac:dyDescent="0.2">
      <c r="K26" s="93"/>
      <c r="M26" s="91"/>
    </row>
    <row r="27" spans="1:18" x14ac:dyDescent="0.2">
      <c r="K27" s="360"/>
    </row>
    <row r="28" spans="1:18" x14ac:dyDescent="0.2">
      <c r="K28" s="361"/>
    </row>
    <row r="29" spans="1:18" x14ac:dyDescent="0.2">
      <c r="K29" s="361"/>
    </row>
    <row r="30" spans="1:18" x14ac:dyDescent="0.2">
      <c r="K30" s="361"/>
    </row>
    <row r="31" spans="1:18" x14ac:dyDescent="0.2">
      <c r="K31" s="361"/>
    </row>
    <row r="32" spans="1:18" x14ac:dyDescent="0.2">
      <c r="K32" s="361"/>
    </row>
    <row r="33" spans="11:11" x14ac:dyDescent="0.2">
      <c r="K33" s="361"/>
    </row>
    <row r="34" spans="11:11" x14ac:dyDescent="0.2">
      <c r="K34" s="361"/>
    </row>
    <row r="35" spans="11:11" x14ac:dyDescent="0.2">
      <c r="K35" s="36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N21" sqref="N21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F1" s="393" t="s">
        <v>75</v>
      </c>
      <c r="G1" s="393"/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x14ac:dyDescent="0.2">
      <c r="A4" s="372" t="s">
        <v>11</v>
      </c>
      <c r="B4" s="372"/>
      <c r="C4" s="372"/>
      <c r="D4" s="372"/>
      <c r="E4" s="372"/>
      <c r="F4" s="372"/>
      <c r="G4" s="372"/>
      <c r="H4" s="372"/>
      <c r="I4" s="9"/>
      <c r="J4" s="9"/>
      <c r="K4" s="9"/>
      <c r="L4" s="9"/>
    </row>
    <row r="5" spans="1:14" s="4" customFormat="1" x14ac:dyDescent="0.2">
      <c r="A5" s="372" t="s">
        <v>12</v>
      </c>
      <c r="B5" s="372"/>
      <c r="C5" s="372"/>
      <c r="D5" s="372"/>
      <c r="E5" s="372"/>
      <c r="F5" s="372"/>
      <c r="G5" s="372"/>
      <c r="H5" s="372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73" t="s">
        <v>14</v>
      </c>
      <c r="B9" s="375" t="s">
        <v>15</v>
      </c>
      <c r="C9" s="377" t="s">
        <v>16</v>
      </c>
      <c r="D9" s="379" t="s">
        <v>17</v>
      </c>
      <c r="E9" s="381" t="s">
        <v>18</v>
      </c>
      <c r="F9" s="381" t="s">
        <v>19</v>
      </c>
      <c r="G9" s="383" t="s">
        <v>20</v>
      </c>
      <c r="H9" s="385" t="s">
        <v>21</v>
      </c>
    </row>
    <row r="10" spans="1:14" s="4" customFormat="1" x14ac:dyDescent="0.2">
      <c r="A10" s="374"/>
      <c r="B10" s="376"/>
      <c r="C10" s="378"/>
      <c r="D10" s="380"/>
      <c r="E10" s="382"/>
      <c r="F10" s="382"/>
      <c r="G10" s="384"/>
      <c r="H10" s="386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87" t="s">
        <v>22</v>
      </c>
      <c r="B12" s="388"/>
      <c r="C12" s="388"/>
      <c r="D12" s="388"/>
      <c r="E12" s="388"/>
      <c r="F12" s="388"/>
      <c r="G12" s="389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23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24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25</v>
      </c>
      <c r="D16" s="32"/>
      <c r="E16" s="32"/>
      <c r="F16" s="32"/>
      <c r="G16" s="33"/>
      <c r="H16" s="34"/>
    </row>
    <row r="17" spans="1:8" s="4" customFormat="1" ht="13.5" x14ac:dyDescent="0.2">
      <c r="A17" s="387" t="s">
        <v>26</v>
      </c>
      <c r="B17" s="388"/>
      <c r="C17" s="388"/>
      <c r="D17" s="388"/>
      <c r="E17" s="388"/>
      <c r="F17" s="388"/>
      <c r="G17" s="389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23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24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27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28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90" t="s">
        <v>5</v>
      </c>
      <c r="B25" s="390"/>
      <c r="C25" s="391" t="s">
        <v>6</v>
      </c>
      <c r="D25" s="391"/>
      <c r="E25" s="1"/>
      <c r="F25" s="392" t="s">
        <v>7</v>
      </c>
      <c r="G25" s="392"/>
      <c r="H25" s="392"/>
    </row>
    <row r="26" spans="1:8" s="37" customFormat="1" x14ac:dyDescent="0.2">
      <c r="A26" s="1"/>
      <c r="B26" s="1"/>
      <c r="C26" s="1"/>
      <c r="D26" s="1"/>
      <c r="E26" s="1"/>
      <c r="F26" s="345" t="s">
        <v>8</v>
      </c>
      <c r="G26" s="345"/>
      <c r="H26" s="345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7">
    <mergeCell ref="F1:G1"/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8.1</vt:lpstr>
      <vt:lpstr>Форма 8.2</vt:lpstr>
      <vt:lpstr>Форма 8.3</vt:lpstr>
      <vt:lpstr>Перебазировка №1</vt:lpstr>
      <vt:lpstr>Транспорт №2</vt:lpstr>
      <vt:lpstr>Материалы №3</vt:lpstr>
      <vt:lpstr>'Материалы №3'!Заголовки_для_печати</vt:lpstr>
      <vt:lpstr>'Транспорт №2'!Заголовки_для_печати</vt:lpstr>
      <vt:lpstr>'Транспорт №2'!Область_печати</vt:lpstr>
      <vt:lpstr>'Форма 8.1'!Область_печати</vt:lpstr>
      <vt:lpstr>'Форма 8.2'!Область_печати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2015-03-18T08:56:15Z</cp:lastPrinted>
  <dcterms:created xsi:type="dcterms:W3CDTF">2014-07-13T09:38:46Z</dcterms:created>
  <dcterms:modified xsi:type="dcterms:W3CDTF">2015-03-18T08:59:49Z</dcterms:modified>
</cp:coreProperties>
</file>