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расчет'!$A$1:$V$60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52" i="7" l="1"/>
  <c r="E51" i="7"/>
  <c r="L12" i="7"/>
  <c r="K12" i="7"/>
  <c r="J12" i="7"/>
  <c r="I12" i="7"/>
  <c r="H12" i="7"/>
  <c r="G12" i="7"/>
  <c r="F12" i="7"/>
  <c r="E12" i="7"/>
  <c r="D12" i="7"/>
  <c r="V23" i="7" l="1"/>
  <c r="G11" i="7" l="1"/>
  <c r="D11" i="7" l="1"/>
  <c r="B10" i="7"/>
  <c r="B11" i="7" s="1"/>
  <c r="B9" i="7"/>
  <c r="S8" i="7" l="1"/>
  <c r="Q8" i="7"/>
  <c r="O8" i="7"/>
  <c r="B8" i="7"/>
</calcChain>
</file>

<file path=xl/sharedStrings.xml><?xml version="1.0" encoding="utf-8"?>
<sst xmlns="http://schemas.openxmlformats.org/spreadsheetml/2006/main" count="90" uniqueCount="77">
  <si>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</si>
  <si>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</si>
  <si>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</si>
  <si>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</si>
  <si>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</si>
  <si>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</si>
  <si>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</si>
  <si>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</si>
  <si>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</si>
  <si>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</si>
  <si>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</si>
  <si>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</si>
  <si>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</si>
  <si>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</si>
  <si>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</si>
  <si>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</si>
  <si>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</si>
  <si>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</si>
  <si>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</si>
  <si>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</si>
  <si>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</si>
  <si>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</si>
  <si>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</si>
  <si>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</si>
  <si>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</si>
  <si>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</si>
  <si>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</si>
  <si>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</si>
  <si>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</si>
  <si>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</si>
  <si>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</si>
  <si>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</si>
  <si>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</si>
  <si>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</si>
  <si>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</si>
  <si>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</si>
  <si>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</si>
  <si>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</si>
  <si>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</si>
  <si>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</si>
  <si>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</si>
  <si>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</si>
  <si>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</si>
  <si>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</si>
  <si>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</si>
  <si>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</si>
  <si>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</si>
  <si>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</si>
  <si>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</si>
  <si>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</si>
  <si>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</si>
  <si>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</si>
  <si>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</si>
  <si>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</si>
  <si>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</si>
  <si>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</si>
  <si>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</si>
  <si>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</si>
  <si>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</si>
  <si>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</si>
  <si>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</si>
  <si>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</si>
  <si>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</si>
  <si>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</si>
  <si>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</si>
  <si>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</si>
  <si>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</si>
  <si>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</si>
  <si>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>Перебазировка техники (Приложение №1)</t>
  </si>
  <si>
    <t>Транспортировка материалов (Приложение №2)</t>
  </si>
  <si>
    <t>Ориентировочная стоимость материалов (Приложение №3)</t>
  </si>
  <si>
    <t>в том числе 2014</t>
  </si>
  <si>
    <t>в том числе 2015</t>
  </si>
  <si>
    <t>Индекс эксплуатации машин и механизмов</t>
  </si>
  <si>
    <t>материалы Заказчика</t>
  </si>
  <si>
    <t>материалы Подрядчика</t>
  </si>
  <si>
    <t>Затраты на эксплуатацию машин и механизмов                  (без учета 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</si>
</sst>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4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8">
      <alignment vertical="top" wrapText="1"/>
    </xf>
  </cellStyleXfs>
  <cellXfs count="239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11" xfId="1" applyFont="1" applyBorder="1"/>
    <xf numFmtId="0" fontId="60" fillId="0" borderId="0" xfId="1" applyFont="1"/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0" borderId="3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57" xfId="989" applyFont="1" applyFill="1" applyBorder="1" applyAlignment="1">
      <alignment horizontal="left" vertical="top"/>
    </xf>
    <xf numFmtId="0" fontId="5" fillId="0" borderId="5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5" xfId="989" applyFont="1" applyFill="1" applyBorder="1" applyAlignment="1">
      <alignment horizontal="left" vertical="top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9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6" applyNumberFormat="1" applyFont="1" applyFill="1" applyBorder="1" applyAlignment="1">
      <alignment horizontal="left" vertical="top" wrapText="1"/>
    </xf>
    <xf numFmtId="0" fontId="5" fillId="0" borderId="48" xfId="1" applyFont="1" applyBorder="1" applyAlignment="1">
      <alignment horizontal="center" vertical="center"/>
    </xf>
    <xf numFmtId="4" fontId="60" fillId="0" borderId="49" xfId="1" applyNumberFormat="1" applyFont="1" applyFill="1" applyBorder="1" applyAlignment="1">
      <alignment vertical="top" wrapText="1"/>
    </xf>
    <xf numFmtId="0" fontId="5" fillId="0" borderId="49" xfId="1" applyFont="1" applyBorder="1"/>
    <xf numFmtId="0" fontId="60" fillId="0" borderId="0" xfId="1" applyFont="1" applyBorder="1"/>
    <xf numFmtId="4" fontId="60" fillId="16" borderId="4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6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1" fontId="5" fillId="28" borderId="36" xfId="988" quotePrefix="1" applyNumberFormat="1" applyFont="1" applyFill="1" applyBorder="1" applyAlignment="1" applyProtection="1">
      <alignment horizontal="center"/>
      <protection locked="0"/>
    </xf>
    <xf numFmtId="1" fontId="5" fillId="28" borderId="37" xfId="988" quotePrefix="1" applyNumberFormat="1" applyFont="1" applyFill="1" applyBorder="1" applyAlignment="1" applyProtection="1">
      <alignment horizontal="center"/>
      <protection locked="0"/>
    </xf>
    <xf numFmtId="4" fontId="5" fillId="0" borderId="8" xfId="1" applyNumberFormat="1" applyFont="1" applyFill="1" applyBorder="1" applyAlignment="1">
      <alignment horizontal="center" vertical="top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9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9" xfId="1" applyNumberFormat="1" applyFont="1" applyBorder="1" applyAlignment="1">
      <alignment horizontal="center" vertical="center"/>
    </xf>
    <xf numFmtId="188" fontId="5" fillId="0" borderId="50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top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0" fontId="5" fillId="0" borderId="49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7" xfId="1" applyFont="1" applyFill="1" applyBorder="1" applyAlignment="1">
      <alignment horizontal="center"/>
    </xf>
    <xf numFmtId="0" fontId="63" fillId="16" borderId="34" xfId="1" applyFont="1" applyFill="1" applyBorder="1" applyAlignment="1">
      <alignment horizontal="center"/>
    </xf>
    <xf numFmtId="0" fontId="63" fillId="16" borderId="48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5" fillId="28" borderId="34" xfId="1" applyFont="1" applyFill="1" applyBorder="1" applyAlignment="1">
      <alignment horizontal="center"/>
    </xf>
    <xf numFmtId="1" fontId="5" fillId="28" borderId="56" xfId="988" quotePrefix="1" applyNumberFormat="1" applyFont="1" applyFill="1" applyBorder="1" applyAlignment="1" applyProtection="1">
      <alignment horizontal="center"/>
      <protection locked="0"/>
    </xf>
    <xf numFmtId="0" fontId="60" fillId="28" borderId="2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center" vertical="top"/>
    </xf>
    <xf numFmtId="3" fontId="5" fillId="28" borderId="9" xfId="1" applyNumberFormat="1" applyFont="1" applyFill="1" applyBorder="1" applyAlignment="1">
      <alignment horizontal="center" vertical="top"/>
    </xf>
    <xf numFmtId="4" fontId="60" fillId="28" borderId="8" xfId="1" applyNumberFormat="1" applyFont="1" applyFill="1" applyBorder="1" applyAlignment="1">
      <alignment vertical="top" wrapText="1"/>
    </xf>
    <xf numFmtId="10" fontId="60" fillId="28" borderId="27" xfId="1" applyNumberFormat="1" applyFont="1" applyFill="1" applyBorder="1" applyAlignment="1">
      <alignment horizontal="center" vertical="center" wrapText="1"/>
    </xf>
    <xf numFmtId="4" fontId="60" fillId="28" borderId="7" xfId="1" applyNumberFormat="1" applyFont="1" applyFill="1" applyBorder="1" applyAlignment="1">
      <alignment vertical="top" wrapText="1"/>
    </xf>
    <xf numFmtId="4" fontId="60" fillId="28" borderId="9" xfId="1" applyNumberFormat="1" applyFont="1" applyFill="1" applyBorder="1" applyAlignment="1">
      <alignment vertical="top" wrapText="1"/>
    </xf>
    <xf numFmtId="49" fontId="60" fillId="28" borderId="8" xfId="986" applyNumberFormat="1" applyFont="1" applyFill="1" applyBorder="1" applyAlignment="1">
      <alignment horizontal="left" vertical="top" wrapText="1"/>
    </xf>
    <xf numFmtId="10" fontId="60" fillId="28" borderId="27" xfId="986" applyNumberFormat="1" applyFont="1" applyFill="1" applyBorder="1" applyAlignment="1">
      <alignment horizontal="center" vertical="center" wrapText="1"/>
    </xf>
    <xf numFmtId="1" fontId="60" fillId="28" borderId="8" xfId="1" applyNumberFormat="1" applyFont="1" applyFill="1" applyBorder="1" applyAlignment="1">
      <alignment vertical="top" wrapText="1"/>
    </xf>
    <xf numFmtId="0" fontId="5" fillId="28" borderId="8" xfId="1" applyFont="1" applyFill="1" applyBorder="1" applyAlignment="1">
      <alignment vertical="top" wrapText="1"/>
    </xf>
    <xf numFmtId="10" fontId="5" fillId="28" borderId="27" xfId="1" applyNumberFormat="1" applyFont="1" applyFill="1" applyBorder="1" applyAlignment="1">
      <alignment vertical="top" wrapText="1"/>
    </xf>
    <xf numFmtId="49" fontId="5" fillId="28" borderId="8" xfId="986" applyNumberFormat="1" applyFont="1" applyFill="1" applyBorder="1" applyAlignment="1">
      <alignment horizontal="left" vertical="top" wrapText="1"/>
    </xf>
    <xf numFmtId="10" fontId="5" fillId="28" borderId="27" xfId="986" applyNumberFormat="1" applyFont="1" applyFill="1" applyBorder="1" applyAlignment="1">
      <alignment horizontal="left" vertical="top" wrapText="1"/>
    </xf>
    <xf numFmtId="49" fontId="5" fillId="28" borderId="8" xfId="989" applyNumberFormat="1" applyFont="1" applyFill="1" applyBorder="1" applyAlignment="1">
      <alignment horizontal="left" vertical="top"/>
    </xf>
    <xf numFmtId="10" fontId="5" fillId="28" borderId="27" xfId="989" applyNumberFormat="1" applyFont="1" applyFill="1" applyBorder="1" applyAlignment="1">
      <alignment horizontal="left" vertical="top"/>
    </xf>
    <xf numFmtId="4" fontId="60" fillId="28" borderId="7" xfId="1029" applyNumberFormat="1" applyFont="1" applyFill="1" applyBorder="1" applyAlignment="1">
      <alignment horizontal="center" vertical="top" wrapText="1"/>
    </xf>
    <xf numFmtId="4" fontId="60" fillId="28" borderId="8" xfId="1029" applyNumberFormat="1" applyFont="1" applyFill="1" applyBorder="1" applyAlignment="1">
      <alignment horizontal="center" vertical="top" wrapText="1"/>
    </xf>
    <xf numFmtId="4" fontId="60" fillId="28" borderId="9" xfId="1029" applyNumberFormat="1" applyFont="1" applyFill="1" applyBorder="1" applyAlignment="1">
      <alignment horizontal="center" vertical="top" wrapText="1"/>
    </xf>
    <xf numFmtId="10" fontId="62" fillId="28" borderId="27" xfId="1" applyNumberFormat="1" applyFont="1" applyFill="1" applyBorder="1" applyAlignment="1">
      <alignment horizontal="center" vertical="center" wrapText="1"/>
    </xf>
    <xf numFmtId="0" fontId="5" fillId="28" borderId="8" xfId="988" applyFont="1" applyFill="1" applyBorder="1" applyAlignment="1" applyProtection="1">
      <alignment vertical="top" wrapText="1"/>
      <protection locked="0"/>
    </xf>
    <xf numFmtId="0" fontId="5" fillId="28" borderId="27" xfId="988" applyFont="1" applyFill="1" applyBorder="1" applyAlignment="1" applyProtection="1">
      <alignment vertical="top" wrapText="1"/>
      <protection locked="0"/>
    </xf>
    <xf numFmtId="0" fontId="63" fillId="31" borderId="45" xfId="1" applyFont="1" applyFill="1" applyBorder="1" applyAlignment="1">
      <alignment horizontal="center"/>
    </xf>
    <xf numFmtId="4" fontId="60" fillId="31" borderId="40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vertical="top" wrapText="1"/>
    </xf>
    <xf numFmtId="4" fontId="60" fillId="31" borderId="39" xfId="1" applyNumberFormat="1" applyFont="1" applyFill="1" applyBorder="1" applyAlignment="1">
      <alignment vertical="top" wrapText="1"/>
    </xf>
    <xf numFmtId="4" fontId="60" fillId="31" borderId="41" xfId="1" applyNumberFormat="1" applyFont="1" applyFill="1" applyBorder="1" applyAlignment="1">
      <alignment vertical="top" wrapText="1"/>
    </xf>
    <xf numFmtId="0" fontId="60" fillId="31" borderId="43" xfId="989" applyFont="1" applyFill="1" applyBorder="1" applyAlignment="1">
      <alignment horizontal="left" vertical="top"/>
    </xf>
    <xf numFmtId="0" fontId="60" fillId="31" borderId="62" xfId="989" applyFont="1" applyFill="1" applyBorder="1" applyAlignment="1">
      <alignment horizontal="left" vertical="top"/>
    </xf>
    <xf numFmtId="9" fontId="60" fillId="31" borderId="42" xfId="1029" applyFont="1" applyFill="1" applyBorder="1" applyAlignment="1">
      <alignment horizontal="center" vertical="top" wrapText="1"/>
    </xf>
    <xf numFmtId="9" fontId="60" fillId="31" borderId="43" xfId="1029" applyFont="1" applyFill="1" applyBorder="1" applyAlignment="1">
      <alignment horizontal="center" vertical="top" wrapText="1"/>
    </xf>
    <xf numFmtId="9" fontId="60" fillId="31" borderId="44" xfId="1029" applyFont="1" applyFill="1" applyBorder="1" applyAlignment="1">
      <alignment horizontal="center" vertical="top" wrapText="1"/>
    </xf>
    <xf numFmtId="0" fontId="63" fillId="31" borderId="10" xfId="1" applyFont="1" applyFill="1" applyBorder="1" applyAlignment="1">
      <alignment horizontal="center"/>
    </xf>
    <xf numFmtId="4" fontId="60" fillId="31" borderId="54" xfId="1" applyNumberFormat="1" applyFont="1" applyFill="1" applyBorder="1" applyAlignment="1">
      <alignment vertical="top" wrapText="1"/>
    </xf>
    <xf numFmtId="4" fontId="60" fillId="31" borderId="63" xfId="1" applyNumberFormat="1" applyFont="1" applyFill="1" applyBorder="1" applyAlignment="1">
      <alignment vertical="top" wrapText="1"/>
    </xf>
    <xf numFmtId="4" fontId="60" fillId="31" borderId="65" xfId="1" applyNumberFormat="1" applyFont="1" applyFill="1" applyBorder="1" applyAlignment="1">
      <alignment vertical="top" wrapText="1"/>
    </xf>
    <xf numFmtId="4" fontId="60" fillId="31" borderId="55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top" wrapText="1"/>
    </xf>
    <xf numFmtId="4" fontId="60" fillId="32" borderId="8" xfId="1" applyNumberFormat="1" applyFont="1" applyFill="1" applyBorder="1" applyAlignment="1">
      <alignment vertical="top" wrapText="1"/>
    </xf>
    <xf numFmtId="10" fontId="60" fillId="32" borderId="27" xfId="1" applyNumberFormat="1" applyFont="1" applyFill="1" applyBorder="1" applyAlignment="1">
      <alignment horizontal="center" vertical="center" wrapText="1"/>
    </xf>
    <xf numFmtId="4" fontId="60" fillId="32" borderId="7" xfId="1" applyNumberFormat="1" applyFont="1" applyFill="1" applyBorder="1" applyAlignment="1">
      <alignment vertical="top" wrapText="1"/>
    </xf>
    <xf numFmtId="4" fontId="60" fillId="32" borderId="9" xfId="1" applyNumberFormat="1" applyFont="1" applyFill="1" applyBorder="1" applyAlignment="1">
      <alignment vertical="top" wrapText="1"/>
    </xf>
    <xf numFmtId="4" fontId="60" fillId="32" borderId="8" xfId="1" applyNumberFormat="1" applyFont="1" applyFill="1" applyBorder="1" applyAlignment="1">
      <alignment horizontal="center" vertical="top" wrapText="1"/>
    </xf>
    <xf numFmtId="49" fontId="60" fillId="32" borderId="8" xfId="986" applyNumberFormat="1" applyFont="1" applyFill="1" applyBorder="1" applyAlignment="1">
      <alignment horizontal="left" vertical="top" wrapText="1"/>
    </xf>
    <xf numFmtId="10" fontId="60" fillId="32" borderId="27" xfId="986" applyNumberFormat="1" applyFont="1" applyFill="1" applyBorder="1" applyAlignment="1">
      <alignment horizontal="left" vertical="top" wrapText="1"/>
    </xf>
    <xf numFmtId="10" fontId="60" fillId="32" borderId="27" xfId="1" applyNumberFormat="1" applyFont="1" applyFill="1" applyBorder="1" applyAlignment="1">
      <alignment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44" xfId="1" applyNumberFormat="1" applyFont="1" applyFill="1" applyBorder="1" applyAlignment="1">
      <alignment horizontal="center" vertical="top" wrapText="1"/>
    </xf>
    <xf numFmtId="3" fontId="60" fillId="16" borderId="55" xfId="1" applyNumberFormat="1" applyFont="1" applyFill="1" applyBorder="1" applyAlignment="1">
      <alignment horizontal="center" vertical="top" wrapText="1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7" xfId="1" applyFont="1" applyFill="1" applyBorder="1" applyAlignment="1">
      <alignment horizontal="center"/>
    </xf>
    <xf numFmtId="3" fontId="5" fillId="0" borderId="9" xfId="1" applyNumberFormat="1" applyFont="1" applyFill="1" applyBorder="1" applyAlignment="1">
      <alignment horizontal="center" vertical="top"/>
    </xf>
    <xf numFmtId="4" fontId="60" fillId="0" borderId="9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28" borderId="7" xfId="1" applyFont="1" applyFill="1" applyBorder="1" applyAlignment="1">
      <alignment horizontal="center"/>
    </xf>
    <xf numFmtId="0" fontId="5" fillId="32" borderId="7" xfId="1" applyFont="1" applyFill="1" applyBorder="1" applyAlignment="1">
      <alignment horizontal="center"/>
    </xf>
    <xf numFmtId="3" fontId="60" fillId="32" borderId="9" xfId="1" applyNumberFormat="1" applyFont="1" applyFill="1" applyBorder="1" applyAlignment="1">
      <alignment horizontal="center" vertical="top" wrapText="1"/>
    </xf>
    <xf numFmtId="3" fontId="60" fillId="28" borderId="9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3" fontId="60" fillId="31" borderId="40" xfId="1" applyNumberFormat="1" applyFont="1" applyFill="1" applyBorder="1" applyAlignment="1">
      <alignment horizontal="left" vertical="top" wrapText="1"/>
    </xf>
    <xf numFmtId="1" fontId="5" fillId="28" borderId="57" xfId="988" quotePrefix="1" applyNumberFormat="1" applyFont="1" applyFill="1" applyBorder="1" applyAlignment="1" applyProtection="1">
      <alignment horizontal="center"/>
      <protection locked="0"/>
    </xf>
    <xf numFmtId="3" fontId="5" fillId="28" borderId="15" xfId="1" applyNumberFormat="1" applyFont="1" applyFill="1" applyBorder="1" applyAlignment="1">
      <alignment horizontal="center" vertical="top"/>
    </xf>
    <xf numFmtId="4" fontId="60" fillId="28" borderId="15" xfId="1" applyNumberFormat="1" applyFont="1" applyFill="1" applyBorder="1" applyAlignment="1">
      <alignment vertical="top" wrapText="1"/>
    </xf>
    <xf numFmtId="4" fontId="60" fillId="32" borderId="15" xfId="1" applyNumberFormat="1" applyFont="1" applyFill="1" applyBorder="1" applyAlignment="1">
      <alignment vertical="top" wrapText="1"/>
    </xf>
    <xf numFmtId="4" fontId="60" fillId="28" borderId="15" xfId="1029" applyNumberFormat="1" applyFont="1" applyFill="1" applyBorder="1" applyAlignment="1">
      <alignment horizontal="center" vertical="top" wrapText="1"/>
    </xf>
    <xf numFmtId="4" fontId="60" fillId="31" borderId="38" xfId="1" applyNumberFormat="1" applyFont="1" applyFill="1" applyBorder="1" applyAlignment="1">
      <alignment vertical="top" wrapText="1"/>
    </xf>
    <xf numFmtId="9" fontId="60" fillId="31" borderId="66" xfId="1029" applyFont="1" applyFill="1" applyBorder="1" applyAlignment="1">
      <alignment horizontal="center" vertical="top" wrapText="1"/>
    </xf>
    <xf numFmtId="4" fontId="60" fillId="31" borderId="67" xfId="1" applyNumberFormat="1" applyFont="1" applyFill="1" applyBorder="1" applyAlignment="1">
      <alignment vertical="top" wrapText="1"/>
    </xf>
    <xf numFmtId="1" fontId="60" fillId="16" borderId="32" xfId="1" applyNumberFormat="1" applyFont="1" applyFill="1" applyBorder="1" applyAlignment="1">
      <alignment horizontal="center" vertical="top" wrapText="1"/>
    </xf>
    <xf numFmtId="0" fontId="5" fillId="0" borderId="45" xfId="1" applyFont="1" applyBorder="1" applyAlignment="1">
      <alignment horizontal="center"/>
    </xf>
    <xf numFmtId="0" fontId="60" fillId="0" borderId="46" xfId="989" applyFont="1" applyFill="1" applyBorder="1" applyAlignment="1">
      <alignment horizontal="left" vertical="top"/>
    </xf>
    <xf numFmtId="0" fontId="5" fillId="0" borderId="46" xfId="1" applyFont="1" applyBorder="1" applyAlignment="1">
      <alignment horizontal="center"/>
    </xf>
    <xf numFmtId="1" fontId="60" fillId="0" borderId="53" xfId="1" applyNumberFormat="1" applyFont="1" applyFill="1" applyBorder="1" applyAlignment="1">
      <alignment horizontal="center" vertical="center" wrapText="1"/>
    </xf>
    <xf numFmtId="0" fontId="60" fillId="0" borderId="1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left" vertical="center" wrapText="1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7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60" xfId="988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0" fontId="65" fillId="29" borderId="64" xfId="1" applyFont="1" applyFill="1" applyBorder="1" applyAlignment="1">
      <alignment horizontal="center"/>
    </xf>
    <xf numFmtId="0" fontId="65" fillId="29" borderId="51" xfId="1" applyFont="1" applyFill="1" applyBorder="1" applyAlignment="1">
      <alignment horizontal="center"/>
    </xf>
    <xf numFmtId="0" fontId="65" fillId="29" borderId="31" xfId="1" applyFont="1" applyFill="1" applyBorder="1" applyAlignment="1">
      <alignment horizontal="center"/>
    </xf>
    <xf numFmtId="0" fontId="5" fillId="28" borderId="45" xfId="988" applyFont="1" applyFill="1" applyBorder="1" applyAlignment="1" applyProtection="1">
      <alignment horizontal="center" vertical="center" wrapText="1"/>
      <protection locked="0"/>
    </xf>
    <xf numFmtId="0" fontId="5" fillId="28" borderId="59" xfId="988" applyFont="1" applyFill="1" applyBorder="1" applyAlignment="1" applyProtection="1">
      <alignment horizontal="center" vertical="center" wrapText="1"/>
      <protection locked="0"/>
    </xf>
    <xf numFmtId="187" fontId="5" fillId="28" borderId="37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3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7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6" xfId="988" applyFont="1" applyFill="1" applyBorder="1" applyAlignment="1" applyProtection="1">
      <alignment horizontal="center" vertical="center" wrapText="1"/>
      <protection locked="0"/>
    </xf>
    <xf numFmtId="0" fontId="5" fillId="28" borderId="32" xfId="988" applyFont="1" applyFill="1" applyBorder="1" applyAlignment="1" applyProtection="1">
      <alignment horizontal="center" vertical="center" wrapText="1"/>
      <protection locked="0"/>
    </xf>
    <xf numFmtId="4" fontId="61" fillId="25" borderId="27" xfId="1" applyNumberFormat="1" applyFont="1" applyFill="1" applyBorder="1" applyAlignment="1">
      <alignment vertical="top" wrapText="1"/>
    </xf>
    <xf numFmtId="4" fontId="61" fillId="25" borderId="15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6" xfId="1" applyNumberFormat="1" applyFont="1" applyFill="1" applyBorder="1" applyAlignment="1">
      <alignment vertical="top" wrapText="1"/>
    </xf>
    <xf numFmtId="4" fontId="61" fillId="25" borderId="57" xfId="1" applyNumberFormat="1" applyFont="1" applyFill="1" applyBorder="1" applyAlignment="1">
      <alignment vertical="top" wrapText="1"/>
    </xf>
    <xf numFmtId="4" fontId="61" fillId="25" borderId="35" xfId="1" applyNumberFormat="1" applyFont="1" applyFill="1" applyBorder="1" applyAlignment="1">
      <alignment vertical="top" wrapText="1"/>
    </xf>
    <xf numFmtId="4" fontId="61" fillId="25" borderId="3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58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0" fontId="5" fillId="28" borderId="37" xfId="988" applyFont="1" applyFill="1" applyBorder="1" applyAlignment="1" applyProtection="1">
      <alignment horizontal="center" vertical="center" wrapText="1"/>
      <protection locked="0"/>
    </xf>
    <xf numFmtId="0" fontId="5" fillId="28" borderId="47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5" fillId="30" borderId="64" xfId="1" applyFont="1" applyFill="1" applyBorder="1" applyAlignment="1">
      <alignment horizontal="center"/>
    </xf>
    <xf numFmtId="0" fontId="65" fillId="30" borderId="51" xfId="1" applyFont="1" applyFill="1" applyBorder="1" applyAlignment="1">
      <alignment horizontal="center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6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32" xfId="987" applyFont="1" applyFill="1" applyBorder="1" applyAlignment="1">
      <alignment horizontal="center" vertical="center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0" fontId="5" fillId="28" borderId="56" xfId="1" applyFont="1" applyFill="1" applyBorder="1" applyAlignment="1">
      <alignment horizontal="center"/>
    </xf>
    <xf numFmtId="0" fontId="5" fillId="28" borderId="57" xfId="1" applyFont="1" applyFill="1" applyBorder="1" applyAlignment="1">
      <alignment horizontal="center"/>
    </xf>
    <xf numFmtId="0" fontId="5" fillId="28" borderId="56" xfId="988" applyFont="1" applyFill="1" applyBorder="1" applyAlignment="1" applyProtection="1">
      <alignment horizontal="center" vertical="center" wrapText="1"/>
      <protection locked="0"/>
    </xf>
    <xf numFmtId="0" fontId="60" fillId="33" borderId="7" xfId="1" applyFont="1" applyFill="1" applyBorder="1" applyAlignment="1">
      <alignment horizontal="center" vertical="center" wrapText="1"/>
    </xf>
    <xf numFmtId="0" fontId="60" fillId="33" borderId="8" xfId="1" applyNumberFormat="1" applyFont="1" applyFill="1" applyBorder="1" applyAlignment="1">
      <alignment horizontal="left" vertical="center" wrapText="1"/>
    </xf>
    <xf numFmtId="1" fontId="5" fillId="33" borderId="27" xfId="988" quotePrefix="1" applyNumberFormat="1" applyFont="1" applyFill="1" applyBorder="1" applyAlignment="1" applyProtection="1">
      <alignment horizontal="center"/>
      <protection locked="0"/>
    </xf>
    <xf numFmtId="1" fontId="5" fillId="33" borderId="7" xfId="988" quotePrefix="1" applyNumberFormat="1" applyFont="1" applyFill="1" applyBorder="1" applyAlignment="1" applyProtection="1">
      <alignment horizontal="center"/>
      <protection locked="0"/>
    </xf>
    <xf numFmtId="1" fontId="5" fillId="33" borderId="8" xfId="988" quotePrefix="1" applyNumberFormat="1" applyFont="1" applyFill="1" applyBorder="1" applyAlignment="1" applyProtection="1">
      <alignment horizontal="center"/>
      <protection locked="0"/>
    </xf>
    <xf numFmtId="1" fontId="5" fillId="33" borderId="9" xfId="988" quotePrefix="1" applyNumberFormat="1" applyFont="1" applyFill="1" applyBorder="1" applyAlignment="1" applyProtection="1">
      <alignment horizontal="center"/>
      <protection locked="0"/>
    </xf>
    <xf numFmtId="1" fontId="5" fillId="33" borderId="15" xfId="988" quotePrefix="1" applyNumberFormat="1" applyFont="1" applyFill="1" applyBorder="1" applyAlignment="1" applyProtection="1">
      <alignment horizontal="center"/>
      <protection locked="0"/>
    </xf>
    <xf numFmtId="0" fontId="5" fillId="33" borderId="0" xfId="1" applyFont="1" applyFill="1"/>
    <xf numFmtId="0" fontId="60" fillId="34" borderId="7" xfId="1" applyFont="1" applyFill="1" applyBorder="1" applyAlignment="1">
      <alignment horizontal="center" vertical="center" wrapText="1"/>
    </xf>
    <xf numFmtId="0" fontId="60" fillId="34" borderId="8" xfId="1" applyNumberFormat="1" applyFont="1" applyFill="1" applyBorder="1" applyAlignment="1">
      <alignment horizontal="left" vertical="center" wrapText="1"/>
    </xf>
    <xf numFmtId="1" fontId="5" fillId="34" borderId="27" xfId="988" quotePrefix="1" applyNumberFormat="1" applyFont="1" applyFill="1" applyBorder="1" applyAlignment="1" applyProtection="1">
      <alignment horizontal="center"/>
      <protection locked="0"/>
    </xf>
    <xf numFmtId="1" fontId="5" fillId="34" borderId="7" xfId="988" quotePrefix="1" applyNumberFormat="1" applyFont="1" applyFill="1" applyBorder="1" applyAlignment="1" applyProtection="1">
      <alignment horizontal="center"/>
      <protection locked="0"/>
    </xf>
    <xf numFmtId="1" fontId="5" fillId="34" borderId="8" xfId="988" quotePrefix="1" applyNumberFormat="1" applyFont="1" applyFill="1" applyBorder="1" applyAlignment="1" applyProtection="1">
      <alignment horizontal="center"/>
      <protection locked="0"/>
    </xf>
    <xf numFmtId="1" fontId="5" fillId="34" borderId="9" xfId="988" quotePrefix="1" applyNumberFormat="1" applyFont="1" applyFill="1" applyBorder="1" applyAlignment="1" applyProtection="1">
      <alignment horizontal="center"/>
      <protection locked="0"/>
    </xf>
    <xf numFmtId="1" fontId="5" fillId="34" borderId="15" xfId="988" quotePrefix="1" applyNumberFormat="1" applyFont="1" applyFill="1" applyBorder="1" applyAlignment="1" applyProtection="1">
      <alignment horizontal="center"/>
      <protection locked="0"/>
    </xf>
    <xf numFmtId="0" fontId="5" fillId="34" borderId="0" xfId="1" applyFont="1" applyFill="1"/>
    <xf numFmtId="0" fontId="5" fillId="30" borderId="7" xfId="1" applyFont="1" applyFill="1" applyBorder="1" applyAlignment="1">
      <alignment horizontal="center"/>
    </xf>
    <xf numFmtId="4" fontId="60" fillId="30" borderId="8" xfId="1" applyNumberFormat="1" applyFont="1" applyFill="1" applyBorder="1" applyAlignment="1">
      <alignment vertical="top" wrapText="1"/>
    </xf>
    <xf numFmtId="10" fontId="60" fillId="30" borderId="27" xfId="1" applyNumberFormat="1" applyFont="1" applyFill="1" applyBorder="1" applyAlignment="1">
      <alignment horizontal="center" vertical="center" wrapText="1"/>
    </xf>
    <xf numFmtId="4" fontId="60" fillId="30" borderId="15" xfId="1" applyNumberFormat="1" applyFont="1" applyFill="1" applyBorder="1" applyAlignment="1">
      <alignment vertical="top" wrapText="1"/>
    </xf>
    <xf numFmtId="4" fontId="60" fillId="30" borderId="8" xfId="1" applyNumberFormat="1" applyFont="1" applyFill="1" applyBorder="1" applyAlignment="1">
      <alignment horizontal="center" vertical="top" wrapText="1"/>
    </xf>
    <xf numFmtId="3" fontId="60" fillId="30" borderId="9" xfId="1" applyNumberFormat="1" applyFont="1" applyFill="1" applyBorder="1" applyAlignment="1">
      <alignment horizontal="center" vertical="top"/>
    </xf>
    <xf numFmtId="0" fontId="5" fillId="30" borderId="0" xfId="1" applyFont="1" applyFill="1"/>
    <xf numFmtId="3" fontId="60" fillId="30" borderId="7" xfId="1" applyNumberFormat="1" applyFont="1" applyFill="1" applyBorder="1" applyAlignment="1">
      <alignment horizontal="center" vertical="top" wrapText="1"/>
    </xf>
    <xf numFmtId="3" fontId="60" fillId="30" borderId="8" xfId="1" applyNumberFormat="1" applyFont="1" applyFill="1" applyBorder="1" applyAlignment="1">
      <alignment horizontal="center" vertical="top" wrapText="1"/>
    </xf>
    <xf numFmtId="3" fontId="60" fillId="30" borderId="9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top"/>
    </xf>
    <xf numFmtId="0" fontId="5" fillId="28" borderId="34" xfId="987" applyFont="1" applyFill="1" applyBorder="1" applyAlignment="1">
      <alignment horizontal="center" vertical="center" wrapText="1"/>
    </xf>
    <xf numFmtId="0" fontId="5" fillId="28" borderId="45" xfId="987" applyFont="1" applyFill="1" applyBorder="1" applyAlignment="1">
      <alignment horizontal="center" vertical="center" wrapText="1"/>
    </xf>
    <xf numFmtId="0" fontId="5" fillId="28" borderId="59" xfId="987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top"/>
    </xf>
    <xf numFmtId="4" fontId="60" fillId="30" borderId="7" xfId="1" applyNumberFormat="1" applyFont="1" applyFill="1" applyBorder="1" applyAlignment="1">
      <alignment horizontal="center" vertical="top" wrapText="1"/>
    </xf>
    <xf numFmtId="4" fontId="60" fillId="0" borderId="7" xfId="1" applyNumberFormat="1" applyFont="1" applyFill="1" applyBorder="1" applyAlignment="1">
      <alignment horizontal="center" vertical="top" wrapText="1"/>
    </xf>
    <xf numFmtId="4" fontId="60" fillId="32" borderId="7" xfId="1" applyNumberFormat="1" applyFont="1" applyFill="1" applyBorder="1" applyAlignment="1">
      <alignment horizontal="center" vertical="top" wrapText="1"/>
    </xf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42" xfId="1" applyNumberFormat="1" applyFont="1" applyFill="1" applyBorder="1" applyAlignment="1">
      <alignment horizontal="center" vertical="top" wrapText="1"/>
    </xf>
    <xf numFmtId="4" fontId="60" fillId="16" borderId="65" xfId="1" applyNumberFormat="1" applyFont="1" applyFill="1" applyBorder="1" applyAlignment="1">
      <alignment horizontal="center" vertical="top" wrapText="1"/>
    </xf>
  </cellXfs>
  <cellStyles count="111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6;&#1072;&#1089;&#1095;&#1077;&#1090;&#1099;/13-585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6;&#1072;&#1089;&#1095;&#1077;&#1090;&#1099;/13-5856%20&#1070;-&#1040;&#1075;&#1072;&#1085;/13-585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Южно-Аганское м/р.</v>
          </cell>
        </row>
        <row r="27">
          <cell r="B27" t="str">
            <v>"ВЛ-6кв дл-5.6км к19ф13 П/ст"3-Аган", Инвентарный № 130000005856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транспорт"/>
      <sheetName val="перебазировка"/>
      <sheetName val="Материалы "/>
    </sheetNames>
    <sheetDataSet>
      <sheetData sheetId="0">
        <row r="11">
          <cell r="G11">
            <v>7453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транспорт"/>
      <sheetName val="перебазировка"/>
      <sheetName val="Материалы "/>
      <sheetName val="Заказчика"/>
    </sheetNames>
    <sheetDataSet>
      <sheetData sheetId="0"/>
      <sheetData sheetId="1"/>
      <sheetData sheetId="2"/>
      <sheetData sheetId="3"/>
      <sheetData sheetId="4"/>
      <sheetData sheetId="5">
        <row r="30">
          <cell r="G30">
            <v>3386447.2648000005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P20" sqref="P20"/>
    </sheetView>
  </sheetViews>
  <sheetFormatPr defaultColWidth="8.85546875" defaultRowHeight="12.75" x14ac:dyDescent="0.2"/>
  <cols>
    <col min="1" max="1" width="9.140625" style="68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42578125" style="1" customWidth="1"/>
    <col min="9" max="12" width="11.7109375" style="1" customWidth="1"/>
    <col min="13" max="13" width="11.7109375" style="1" hidden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1"/>
      <c r="U1" s="188" t="s">
        <v>9</v>
      </c>
      <c r="V1" s="188"/>
    </row>
    <row r="2" spans="1:24" x14ac:dyDescent="0.2">
      <c r="B2" s="189" t="s">
        <v>10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50"/>
      <c r="S2" s="50"/>
      <c r="T2" s="50"/>
      <c r="U2" s="50"/>
      <c r="V2" s="50"/>
      <c r="W2" s="50"/>
      <c r="X2" s="50"/>
    </row>
    <row r="3" spans="1:24" ht="13.5" thickBot="1" x14ac:dyDescent="0.25"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50"/>
      <c r="S3" s="50"/>
      <c r="T3" s="50"/>
      <c r="U3" s="50"/>
      <c r="V3" s="50" t="s">
        <v>11</v>
      </c>
      <c r="W3" s="50"/>
      <c r="X3" s="50"/>
    </row>
    <row r="4" spans="1:24" ht="18" customHeight="1" x14ac:dyDescent="0.3">
      <c r="A4" s="158" t="s">
        <v>12</v>
      </c>
      <c r="B4" s="160" t="s">
        <v>13</v>
      </c>
      <c r="C4" s="162" t="s">
        <v>14</v>
      </c>
      <c r="D4" s="190" t="s">
        <v>15</v>
      </c>
      <c r="E4" s="191"/>
      <c r="F4" s="191"/>
      <c r="G4" s="191"/>
      <c r="H4" s="191"/>
      <c r="I4" s="191"/>
      <c r="J4" s="191"/>
      <c r="K4" s="191"/>
      <c r="L4" s="191"/>
      <c r="M4" s="191"/>
      <c r="N4" s="165" t="s">
        <v>16</v>
      </c>
      <c r="O4" s="166"/>
      <c r="P4" s="166"/>
      <c r="Q4" s="166"/>
      <c r="R4" s="166"/>
      <c r="S4" s="166"/>
      <c r="T4" s="166"/>
      <c r="U4" s="166"/>
      <c r="V4" s="167"/>
    </row>
    <row r="5" spans="1:24" ht="12.75" customHeight="1" x14ac:dyDescent="0.2">
      <c r="A5" s="159"/>
      <c r="B5" s="161"/>
      <c r="C5" s="163"/>
      <c r="D5" s="168" t="s">
        <v>17</v>
      </c>
      <c r="E5" s="199" t="s">
        <v>18</v>
      </c>
      <c r="F5" s="200"/>
      <c r="G5" s="200"/>
      <c r="H5" s="200"/>
      <c r="I5" s="200"/>
      <c r="J5" s="200"/>
      <c r="K5" s="200"/>
      <c r="L5" s="200"/>
      <c r="M5" s="200"/>
      <c r="N5" s="229" t="s">
        <v>19</v>
      </c>
      <c r="O5" s="193" t="s">
        <v>20</v>
      </c>
      <c r="P5" s="193" t="s">
        <v>76</v>
      </c>
      <c r="Q5" s="193" t="s">
        <v>21</v>
      </c>
      <c r="R5" s="193" t="s">
        <v>22</v>
      </c>
      <c r="S5" s="193" t="s">
        <v>23</v>
      </c>
      <c r="T5" s="193" t="s">
        <v>24</v>
      </c>
      <c r="U5" s="193" t="s">
        <v>25</v>
      </c>
      <c r="V5" s="170" t="s">
        <v>26</v>
      </c>
    </row>
    <row r="6" spans="1:24" ht="15" customHeight="1" x14ac:dyDescent="0.2">
      <c r="A6" s="159"/>
      <c r="B6" s="161"/>
      <c r="C6" s="163"/>
      <c r="D6" s="168"/>
      <c r="E6" s="173" t="s">
        <v>27</v>
      </c>
      <c r="F6" s="161" t="s">
        <v>28</v>
      </c>
      <c r="G6" s="161"/>
      <c r="H6" s="161"/>
      <c r="I6" s="161" t="s">
        <v>29</v>
      </c>
      <c r="J6" s="173" t="s">
        <v>24</v>
      </c>
      <c r="K6" s="173" t="s">
        <v>25</v>
      </c>
      <c r="L6" s="186" t="s">
        <v>30</v>
      </c>
      <c r="M6" s="201" t="s">
        <v>34</v>
      </c>
      <c r="N6" s="230"/>
      <c r="O6" s="194"/>
      <c r="P6" s="194"/>
      <c r="Q6" s="194"/>
      <c r="R6" s="194"/>
      <c r="S6" s="194"/>
      <c r="T6" s="194"/>
      <c r="U6" s="194"/>
      <c r="V6" s="171"/>
    </row>
    <row r="7" spans="1:24" ht="25.5" x14ac:dyDescent="0.2">
      <c r="A7" s="159"/>
      <c r="B7" s="161"/>
      <c r="C7" s="164"/>
      <c r="D7" s="169"/>
      <c r="E7" s="174"/>
      <c r="F7" s="128" t="s">
        <v>31</v>
      </c>
      <c r="G7" s="128" t="s">
        <v>67</v>
      </c>
      <c r="H7" s="128" t="s">
        <v>32</v>
      </c>
      <c r="I7" s="161"/>
      <c r="J7" s="174"/>
      <c r="K7" s="174"/>
      <c r="L7" s="187"/>
      <c r="M7" s="164"/>
      <c r="N7" s="231"/>
      <c r="O7" s="195"/>
      <c r="P7" s="195"/>
      <c r="Q7" s="195"/>
      <c r="R7" s="195"/>
      <c r="S7" s="195"/>
      <c r="T7" s="195"/>
      <c r="U7" s="195"/>
      <c r="V7" s="172"/>
    </row>
    <row r="8" spans="1:24" x14ac:dyDescent="0.2">
      <c r="A8" s="77">
        <v>1</v>
      </c>
      <c r="B8" s="55">
        <f>A8+1</f>
        <v>2</v>
      </c>
      <c r="C8" s="78">
        <v>3</v>
      </c>
      <c r="D8" s="66">
        <v>3</v>
      </c>
      <c r="E8" s="55">
        <v>4</v>
      </c>
      <c r="F8" s="55">
        <v>5</v>
      </c>
      <c r="G8" s="55">
        <v>6</v>
      </c>
      <c r="H8" s="55">
        <v>7</v>
      </c>
      <c r="I8" s="55">
        <v>8</v>
      </c>
      <c r="J8" s="55">
        <v>9</v>
      </c>
      <c r="K8" s="55">
        <v>10</v>
      </c>
      <c r="L8" s="56">
        <v>11</v>
      </c>
      <c r="M8" s="139">
        <v>12</v>
      </c>
      <c r="N8" s="66">
        <v>12</v>
      </c>
      <c r="O8" s="55">
        <f>N8+1</f>
        <v>13</v>
      </c>
      <c r="P8" s="55">
        <v>13</v>
      </c>
      <c r="Q8" s="55">
        <f>P8+1</f>
        <v>14</v>
      </c>
      <c r="R8" s="55">
        <v>14</v>
      </c>
      <c r="S8" s="55">
        <f>R8+1</f>
        <v>15</v>
      </c>
      <c r="T8" s="55">
        <v>15</v>
      </c>
      <c r="U8" s="55">
        <v>16</v>
      </c>
      <c r="V8" s="56">
        <v>17</v>
      </c>
    </row>
    <row r="9" spans="1:24" s="209" customFormat="1" ht="33" customHeight="1" x14ac:dyDescent="0.2">
      <c r="A9" s="202" t="s">
        <v>0</v>
      </c>
      <c r="B9" s="203" t="str">
        <f>[5]лот!$B$26</f>
        <v>Южно-Аганское м/р.</v>
      </c>
      <c r="C9" s="204"/>
      <c r="D9" s="205"/>
      <c r="E9" s="206"/>
      <c r="F9" s="206"/>
      <c r="G9" s="206"/>
      <c r="H9" s="206"/>
      <c r="I9" s="206"/>
      <c r="J9" s="206"/>
      <c r="K9" s="206"/>
      <c r="L9" s="207"/>
      <c r="M9" s="208"/>
      <c r="N9" s="205"/>
      <c r="O9" s="206"/>
      <c r="P9" s="206"/>
      <c r="Q9" s="206"/>
      <c r="R9" s="206"/>
      <c r="S9" s="206"/>
      <c r="T9" s="206"/>
      <c r="U9" s="206"/>
      <c r="V9" s="207"/>
    </row>
    <row r="10" spans="1:24" s="217" customFormat="1" ht="26.25" customHeight="1" x14ac:dyDescent="0.2">
      <c r="A10" s="210" t="s">
        <v>8</v>
      </c>
      <c r="B10" s="211" t="str">
        <f>[5]лот!$B$27</f>
        <v>"ВЛ-6кв дл-5.6км к19ф13 П/ст"3-Аган", Инвентарный № 130000005856</v>
      </c>
      <c r="C10" s="212"/>
      <c r="D10" s="213"/>
      <c r="E10" s="214"/>
      <c r="F10" s="214"/>
      <c r="G10" s="214"/>
      <c r="H10" s="214"/>
      <c r="I10" s="214"/>
      <c r="J10" s="214"/>
      <c r="K10" s="214"/>
      <c r="L10" s="215"/>
      <c r="M10" s="216"/>
      <c r="N10" s="213"/>
      <c r="O10" s="214"/>
      <c r="P10" s="214"/>
      <c r="Q10" s="214"/>
      <c r="R10" s="214"/>
      <c r="S10" s="214"/>
      <c r="T10" s="214"/>
      <c r="U10" s="214"/>
      <c r="V10" s="215"/>
    </row>
    <row r="11" spans="1:24" ht="27.75" customHeight="1" x14ac:dyDescent="0.2">
      <c r="A11" s="156">
        <v>1285</v>
      </c>
      <c r="B11" s="157" t="str">
        <f>B10</f>
        <v>"ВЛ-6кв дл-5.6км к19ф13 П/ст"3-Аган", Инвентарный № 130000005856</v>
      </c>
      <c r="C11" s="79"/>
      <c r="D11" s="228">
        <f>E11+F11+I11+J11+K11+L11</f>
        <v>2521259</v>
      </c>
      <c r="E11" s="80">
        <v>323628</v>
      </c>
      <c r="F11" s="80">
        <v>557910</v>
      </c>
      <c r="G11" s="80">
        <f>'[6]Форма 8 наш расчет'!$G$11</f>
        <v>7453</v>
      </c>
      <c r="H11" s="80">
        <v>48386</v>
      </c>
      <c r="I11" s="80">
        <v>1043574</v>
      </c>
      <c r="J11" s="80">
        <v>321103</v>
      </c>
      <c r="K11" s="80">
        <v>171795</v>
      </c>
      <c r="L11" s="81">
        <v>103249</v>
      </c>
      <c r="M11" s="140"/>
      <c r="N11" s="232"/>
      <c r="O11" s="57"/>
      <c r="P11" s="116"/>
      <c r="Q11" s="57"/>
      <c r="R11" s="64"/>
      <c r="S11" s="57"/>
      <c r="T11" s="64"/>
      <c r="U11" s="64"/>
      <c r="V11" s="130"/>
    </row>
    <row r="12" spans="1:24" s="224" customFormat="1" ht="15" customHeight="1" x14ac:dyDescent="0.2">
      <c r="A12" s="218"/>
      <c r="B12" s="219" t="s">
        <v>33</v>
      </c>
      <c r="C12" s="220"/>
      <c r="D12" s="225">
        <f>D11</f>
        <v>2521259</v>
      </c>
      <c r="E12" s="226">
        <f>E11</f>
        <v>323628</v>
      </c>
      <c r="F12" s="226">
        <f>F11</f>
        <v>557910</v>
      </c>
      <c r="G12" s="226">
        <f>G11</f>
        <v>7453</v>
      </c>
      <c r="H12" s="226">
        <f>H11</f>
        <v>48386</v>
      </c>
      <c r="I12" s="226">
        <f>I11</f>
        <v>1043574</v>
      </c>
      <c r="J12" s="226">
        <f>J11</f>
        <v>321103</v>
      </c>
      <c r="K12" s="226">
        <f>K11</f>
        <v>171795</v>
      </c>
      <c r="L12" s="227">
        <f>L11</f>
        <v>103249</v>
      </c>
      <c r="M12" s="221"/>
      <c r="N12" s="233"/>
      <c r="O12" s="222"/>
      <c r="P12" s="222"/>
      <c r="Q12" s="222"/>
      <c r="R12" s="222"/>
      <c r="S12" s="222"/>
      <c r="T12" s="222"/>
      <c r="U12" s="222"/>
      <c r="V12" s="223"/>
    </row>
    <row r="13" spans="1:24" x14ac:dyDescent="0.2">
      <c r="A13" s="129"/>
      <c r="B13" s="82" t="s">
        <v>35</v>
      </c>
      <c r="C13" s="83"/>
      <c r="D13" s="84"/>
      <c r="E13" s="82"/>
      <c r="F13" s="82"/>
      <c r="G13" s="82"/>
      <c r="H13" s="82"/>
      <c r="I13" s="82"/>
      <c r="J13" s="82"/>
      <c r="K13" s="82"/>
      <c r="L13" s="85"/>
      <c r="M13" s="141"/>
      <c r="N13" s="234"/>
      <c r="O13" s="58"/>
      <c r="P13" s="58"/>
      <c r="Q13" s="58"/>
      <c r="R13" s="58"/>
      <c r="S13" s="58"/>
      <c r="T13" s="58"/>
      <c r="U13" s="58"/>
      <c r="V13" s="132"/>
    </row>
    <row r="14" spans="1:24" s="4" customFormat="1" x14ac:dyDescent="0.2">
      <c r="A14" s="133"/>
      <c r="B14" s="86" t="s">
        <v>36</v>
      </c>
      <c r="C14" s="87"/>
      <c r="D14" s="84"/>
      <c r="E14" s="82"/>
      <c r="F14" s="82"/>
      <c r="G14" s="82"/>
      <c r="H14" s="82"/>
      <c r="I14" s="82"/>
      <c r="J14" s="82"/>
      <c r="K14" s="82"/>
      <c r="L14" s="85"/>
      <c r="M14" s="141"/>
      <c r="N14" s="234"/>
      <c r="O14" s="58"/>
      <c r="P14" s="58"/>
      <c r="Q14" s="58"/>
      <c r="R14" s="58"/>
      <c r="S14" s="58"/>
      <c r="T14" s="58"/>
      <c r="U14" s="58"/>
      <c r="V14" s="132"/>
    </row>
    <row r="15" spans="1:24" x14ac:dyDescent="0.2">
      <c r="A15" s="134"/>
      <c r="B15" s="117" t="s">
        <v>37</v>
      </c>
      <c r="C15" s="118"/>
      <c r="D15" s="119"/>
      <c r="E15" s="117"/>
      <c r="F15" s="117"/>
      <c r="G15" s="117"/>
      <c r="H15" s="117"/>
      <c r="I15" s="117"/>
      <c r="J15" s="117"/>
      <c r="K15" s="117"/>
      <c r="L15" s="120"/>
      <c r="M15" s="142"/>
      <c r="N15" s="235"/>
      <c r="O15" s="121"/>
      <c r="P15" s="121"/>
      <c r="Q15" s="121"/>
      <c r="R15" s="121"/>
      <c r="S15" s="121"/>
      <c r="T15" s="121"/>
      <c r="U15" s="121"/>
      <c r="V15" s="135"/>
    </row>
    <row r="16" spans="1:24" x14ac:dyDescent="0.2">
      <c r="A16" s="129"/>
      <c r="B16" s="88" t="s">
        <v>38</v>
      </c>
      <c r="C16" s="83"/>
      <c r="D16" s="84"/>
      <c r="E16" s="82"/>
      <c r="F16" s="82"/>
      <c r="G16" s="82"/>
      <c r="H16" s="82"/>
      <c r="I16" s="82"/>
      <c r="J16" s="82"/>
      <c r="K16" s="82"/>
      <c r="L16" s="85"/>
      <c r="M16" s="141"/>
      <c r="N16" s="234"/>
      <c r="O16" s="58"/>
      <c r="P16" s="58"/>
      <c r="Q16" s="58"/>
      <c r="R16" s="58"/>
      <c r="S16" s="58"/>
      <c r="T16" s="58"/>
      <c r="U16" s="58"/>
      <c r="V16" s="131"/>
    </row>
    <row r="17" spans="1:24" x14ac:dyDescent="0.2">
      <c r="A17" s="129"/>
      <c r="B17" s="89" t="s">
        <v>68</v>
      </c>
      <c r="C17" s="90"/>
      <c r="D17" s="84"/>
      <c r="E17" s="82"/>
      <c r="F17" s="82"/>
      <c r="G17" s="82"/>
      <c r="H17" s="82"/>
      <c r="I17" s="82"/>
      <c r="J17" s="82"/>
      <c r="K17" s="82"/>
      <c r="L17" s="85"/>
      <c r="M17" s="141"/>
      <c r="N17" s="234"/>
      <c r="O17" s="58"/>
      <c r="P17" s="58"/>
      <c r="Q17" s="58"/>
      <c r="R17" s="58"/>
      <c r="S17" s="58"/>
      <c r="T17" s="58"/>
      <c r="U17" s="58"/>
      <c r="V17" s="131"/>
    </row>
    <row r="18" spans="1:24" x14ac:dyDescent="0.2">
      <c r="A18" s="129"/>
      <c r="B18" s="91" t="s">
        <v>69</v>
      </c>
      <c r="C18" s="92"/>
      <c r="D18" s="84"/>
      <c r="E18" s="82"/>
      <c r="F18" s="82"/>
      <c r="G18" s="82"/>
      <c r="H18" s="82"/>
      <c r="I18" s="82"/>
      <c r="J18" s="82"/>
      <c r="K18" s="82"/>
      <c r="L18" s="85"/>
      <c r="M18" s="141"/>
      <c r="N18" s="234"/>
      <c r="O18" s="58"/>
      <c r="P18" s="58"/>
      <c r="Q18" s="58"/>
      <c r="R18" s="58"/>
      <c r="S18" s="58"/>
      <c r="T18" s="58"/>
      <c r="U18" s="58"/>
      <c r="V18" s="132"/>
    </row>
    <row r="19" spans="1:24" x14ac:dyDescent="0.2">
      <c r="A19" s="129"/>
      <c r="B19" s="93" t="s">
        <v>39</v>
      </c>
      <c r="C19" s="94"/>
      <c r="D19" s="95"/>
      <c r="E19" s="96"/>
      <c r="F19" s="96"/>
      <c r="G19" s="96"/>
      <c r="H19" s="96"/>
      <c r="I19" s="96"/>
      <c r="J19" s="96"/>
      <c r="K19" s="96"/>
      <c r="L19" s="97"/>
      <c r="M19" s="143"/>
      <c r="N19" s="234"/>
      <c r="O19" s="58"/>
      <c r="P19" s="58"/>
      <c r="Q19" s="58"/>
      <c r="R19" s="58"/>
      <c r="S19" s="58"/>
      <c r="T19" s="58"/>
      <c r="U19" s="58"/>
      <c r="V19" s="132"/>
    </row>
    <row r="20" spans="1:24" x14ac:dyDescent="0.2">
      <c r="A20" s="134"/>
      <c r="B20" s="122" t="s">
        <v>40</v>
      </c>
      <c r="C20" s="123"/>
      <c r="D20" s="119"/>
      <c r="E20" s="117"/>
      <c r="F20" s="117"/>
      <c r="G20" s="117"/>
      <c r="H20" s="117"/>
      <c r="I20" s="117"/>
      <c r="J20" s="117"/>
      <c r="K20" s="117"/>
      <c r="L20" s="120"/>
      <c r="M20" s="142"/>
      <c r="N20" s="235"/>
      <c r="O20" s="121"/>
      <c r="P20" s="121"/>
      <c r="Q20" s="121"/>
      <c r="R20" s="121"/>
      <c r="S20" s="121"/>
      <c r="T20" s="121"/>
      <c r="U20" s="121"/>
      <c r="V20" s="135"/>
    </row>
    <row r="21" spans="1:24" x14ac:dyDescent="0.2">
      <c r="A21" s="134"/>
      <c r="B21" s="117" t="s">
        <v>41</v>
      </c>
      <c r="C21" s="124"/>
      <c r="D21" s="119"/>
      <c r="E21" s="117"/>
      <c r="F21" s="117"/>
      <c r="G21" s="117"/>
      <c r="H21" s="117"/>
      <c r="I21" s="117"/>
      <c r="J21" s="117"/>
      <c r="K21" s="117"/>
      <c r="L21" s="120"/>
      <c r="M21" s="142"/>
      <c r="N21" s="235"/>
      <c r="O21" s="121"/>
      <c r="P21" s="121"/>
      <c r="Q21" s="121"/>
      <c r="R21" s="121"/>
      <c r="S21" s="121"/>
      <c r="T21" s="121"/>
      <c r="U21" s="121"/>
      <c r="V21" s="135"/>
    </row>
    <row r="22" spans="1:24" x14ac:dyDescent="0.2">
      <c r="A22" s="129"/>
      <c r="B22" s="82" t="s">
        <v>70</v>
      </c>
      <c r="C22" s="98"/>
      <c r="D22" s="84"/>
      <c r="E22" s="82"/>
      <c r="F22" s="82"/>
      <c r="G22" s="82"/>
      <c r="H22" s="82"/>
      <c r="I22" s="82"/>
      <c r="J22" s="82"/>
      <c r="K22" s="82"/>
      <c r="L22" s="85"/>
      <c r="M22" s="141"/>
      <c r="N22" s="234"/>
      <c r="O22" s="58"/>
      <c r="P22" s="58"/>
      <c r="Q22" s="58"/>
      <c r="R22" s="58"/>
      <c r="S22" s="58"/>
      <c r="T22" s="58"/>
      <c r="U22" s="58"/>
      <c r="V22" s="136"/>
    </row>
    <row r="23" spans="1:24" x14ac:dyDescent="0.2">
      <c r="A23" s="129"/>
      <c r="B23" s="82" t="s">
        <v>74</v>
      </c>
      <c r="C23" s="98"/>
      <c r="D23" s="84"/>
      <c r="E23" s="82"/>
      <c r="F23" s="82"/>
      <c r="G23" s="82"/>
      <c r="H23" s="82"/>
      <c r="I23" s="82"/>
      <c r="J23" s="82"/>
      <c r="K23" s="82"/>
      <c r="L23" s="85"/>
      <c r="M23" s="141"/>
      <c r="N23" s="234"/>
      <c r="O23" s="58"/>
      <c r="P23" s="58"/>
      <c r="Q23" s="58"/>
      <c r="R23" s="58"/>
      <c r="S23" s="58"/>
      <c r="T23" s="58"/>
      <c r="U23" s="58"/>
      <c r="V23" s="136">
        <f>[7]Заказчика!$G$30</f>
        <v>3386447.2648000005</v>
      </c>
    </row>
    <row r="24" spans="1:24" x14ac:dyDescent="0.2">
      <c r="A24" s="129"/>
      <c r="B24" s="82" t="s">
        <v>75</v>
      </c>
      <c r="C24" s="98"/>
      <c r="D24" s="84"/>
      <c r="E24" s="82"/>
      <c r="F24" s="82"/>
      <c r="G24" s="82"/>
      <c r="H24" s="82"/>
      <c r="I24" s="82"/>
      <c r="J24" s="82"/>
      <c r="K24" s="82"/>
      <c r="L24" s="85"/>
      <c r="M24" s="141"/>
      <c r="N24" s="234"/>
      <c r="O24" s="58"/>
      <c r="P24" s="58"/>
      <c r="Q24" s="58"/>
      <c r="R24" s="58"/>
      <c r="S24" s="58"/>
      <c r="T24" s="58"/>
      <c r="U24" s="58"/>
      <c r="V24" s="136"/>
    </row>
    <row r="25" spans="1:24" x14ac:dyDescent="0.2">
      <c r="A25" s="129"/>
      <c r="B25" s="82" t="s">
        <v>42</v>
      </c>
      <c r="C25" s="83"/>
      <c r="D25" s="84"/>
      <c r="E25" s="82"/>
      <c r="F25" s="82"/>
      <c r="G25" s="82"/>
      <c r="H25" s="82"/>
      <c r="I25" s="82"/>
      <c r="J25" s="82"/>
      <c r="K25" s="82"/>
      <c r="L25" s="85"/>
      <c r="M25" s="141"/>
      <c r="N25" s="234"/>
      <c r="O25" s="58"/>
      <c r="P25" s="58"/>
      <c r="Q25" s="58"/>
      <c r="R25" s="58"/>
      <c r="S25" s="58"/>
      <c r="T25" s="58"/>
      <c r="U25" s="58"/>
      <c r="V25" s="131"/>
    </row>
    <row r="26" spans="1:24" ht="13.5" customHeight="1" x14ac:dyDescent="0.2">
      <c r="A26" s="129"/>
      <c r="B26" s="99"/>
      <c r="C26" s="100"/>
      <c r="D26" s="84"/>
      <c r="E26" s="82"/>
      <c r="F26" s="82"/>
      <c r="G26" s="82"/>
      <c r="H26" s="82"/>
      <c r="I26" s="82"/>
      <c r="J26" s="82"/>
      <c r="K26" s="82"/>
      <c r="L26" s="85"/>
      <c r="M26" s="141"/>
      <c r="N26" s="234"/>
      <c r="O26" s="58"/>
      <c r="P26" s="58"/>
      <c r="Q26" s="58"/>
      <c r="R26" s="58"/>
      <c r="S26" s="58"/>
      <c r="T26" s="58"/>
      <c r="U26" s="58"/>
      <c r="V26" s="131"/>
    </row>
    <row r="27" spans="1:24" x14ac:dyDescent="0.2">
      <c r="A27" s="101"/>
      <c r="B27" s="102" t="s">
        <v>43</v>
      </c>
      <c r="C27" s="103"/>
      <c r="D27" s="104"/>
      <c r="E27" s="102"/>
      <c r="F27" s="102"/>
      <c r="G27" s="102"/>
      <c r="H27" s="102"/>
      <c r="I27" s="102"/>
      <c r="J27" s="102"/>
      <c r="K27" s="102"/>
      <c r="L27" s="105"/>
      <c r="M27" s="144"/>
      <c r="N27" s="236"/>
      <c r="O27" s="49"/>
      <c r="P27" s="49"/>
      <c r="Q27" s="49"/>
      <c r="R27" s="49"/>
      <c r="S27" s="49"/>
      <c r="T27" s="49"/>
      <c r="U27" s="49"/>
      <c r="V27" s="125"/>
    </row>
    <row r="28" spans="1:24" hidden="1" x14ac:dyDescent="0.2">
      <c r="A28" s="101"/>
      <c r="B28" s="138" t="s">
        <v>71</v>
      </c>
      <c r="C28" s="103"/>
      <c r="D28" s="104"/>
      <c r="E28" s="102"/>
      <c r="F28" s="102"/>
      <c r="G28" s="102"/>
      <c r="H28" s="102"/>
      <c r="I28" s="102"/>
      <c r="J28" s="102"/>
      <c r="K28" s="102"/>
      <c r="L28" s="105"/>
      <c r="M28" s="144"/>
      <c r="N28" s="236"/>
      <c r="O28" s="49"/>
      <c r="P28" s="49"/>
      <c r="Q28" s="49"/>
      <c r="R28" s="49"/>
      <c r="S28" s="49"/>
      <c r="T28" s="49"/>
      <c r="U28" s="49"/>
      <c r="V28" s="125"/>
    </row>
    <row r="29" spans="1:24" x14ac:dyDescent="0.2">
      <c r="A29" s="101"/>
      <c r="B29" s="138" t="s">
        <v>72</v>
      </c>
      <c r="C29" s="103"/>
      <c r="D29" s="104"/>
      <c r="E29" s="102"/>
      <c r="F29" s="102"/>
      <c r="G29" s="102"/>
      <c r="H29" s="102"/>
      <c r="I29" s="102"/>
      <c r="J29" s="102"/>
      <c r="K29" s="102"/>
      <c r="L29" s="105"/>
      <c r="M29" s="144"/>
      <c r="N29" s="236"/>
      <c r="O29" s="49"/>
      <c r="P29" s="49"/>
      <c r="Q29" s="49"/>
      <c r="R29" s="49"/>
      <c r="S29" s="49"/>
      <c r="T29" s="49"/>
      <c r="U29" s="49"/>
      <c r="V29" s="125"/>
    </row>
    <row r="30" spans="1:24" x14ac:dyDescent="0.2">
      <c r="A30" s="101"/>
      <c r="B30" s="106" t="s">
        <v>44</v>
      </c>
      <c r="C30" s="107"/>
      <c r="D30" s="108"/>
      <c r="E30" s="109"/>
      <c r="F30" s="109"/>
      <c r="G30" s="109"/>
      <c r="H30" s="109"/>
      <c r="I30" s="109"/>
      <c r="J30" s="109"/>
      <c r="K30" s="109"/>
      <c r="L30" s="110"/>
      <c r="M30" s="145"/>
      <c r="N30" s="237"/>
      <c r="O30" s="5"/>
      <c r="P30" s="5"/>
      <c r="Q30" s="5"/>
      <c r="R30" s="5"/>
      <c r="S30" s="5"/>
      <c r="T30" s="5"/>
      <c r="U30" s="5"/>
      <c r="V30" s="126"/>
    </row>
    <row r="31" spans="1:24" ht="13.5" thickBot="1" x14ac:dyDescent="0.25">
      <c r="A31" s="111"/>
      <c r="B31" s="112" t="s">
        <v>45</v>
      </c>
      <c r="C31" s="113"/>
      <c r="D31" s="114"/>
      <c r="E31" s="112"/>
      <c r="F31" s="112"/>
      <c r="G31" s="112"/>
      <c r="H31" s="112"/>
      <c r="I31" s="112"/>
      <c r="J31" s="112"/>
      <c r="K31" s="112"/>
      <c r="L31" s="115"/>
      <c r="M31" s="146"/>
      <c r="N31" s="238"/>
      <c r="O31" s="6"/>
      <c r="P31" s="6"/>
      <c r="Q31" s="6"/>
      <c r="R31" s="6"/>
      <c r="S31" s="6"/>
      <c r="T31" s="6"/>
      <c r="U31" s="6"/>
      <c r="V31" s="127"/>
    </row>
    <row r="32" spans="1:24" ht="13.5" hidden="1" customHeight="1" x14ac:dyDescent="0.2">
      <c r="A32" s="72"/>
      <c r="B32" s="7" t="s">
        <v>46</v>
      </c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 ht="13.5" hidden="1" customHeight="1" x14ac:dyDescent="0.2">
      <c r="A33" s="73"/>
      <c r="B33" s="10" t="s">
        <v>47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</row>
    <row r="34" spans="1:24" ht="13.5" hidden="1" customHeight="1" x14ac:dyDescent="0.2">
      <c r="A34" s="73"/>
      <c r="B34" s="10" t="s">
        <v>48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</row>
    <row r="35" spans="1:24" ht="13.5" hidden="1" customHeight="1" x14ac:dyDescent="0.2">
      <c r="A35" s="73"/>
      <c r="B35" s="10" t="s">
        <v>49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</row>
    <row r="36" spans="1:24" ht="13.5" hidden="1" customHeight="1" x14ac:dyDescent="0.2">
      <c r="A36" s="73"/>
      <c r="B36" s="10" t="s">
        <v>50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13.5" hidden="1" customHeight="1" x14ac:dyDescent="0.2">
      <c r="A37" s="74"/>
      <c r="B37" s="10" t="s">
        <v>51</v>
      </c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51"/>
      <c r="Q37" s="51"/>
      <c r="R37" s="51"/>
      <c r="S37" s="51"/>
      <c r="T37" s="51"/>
      <c r="U37" s="51"/>
      <c r="V37" s="51"/>
      <c r="W37" s="51"/>
      <c r="X37" s="51"/>
    </row>
    <row r="38" spans="1:24" ht="13.5" hidden="1" customHeight="1" thickBot="1" x14ac:dyDescent="0.25">
      <c r="A38" s="7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6"/>
      <c r="Q38" s="16"/>
      <c r="R38" s="16"/>
      <c r="S38" s="16"/>
      <c r="T38" s="16"/>
      <c r="U38" s="16"/>
      <c r="V38" s="16"/>
      <c r="W38" s="16"/>
      <c r="X38" s="16"/>
    </row>
    <row r="39" spans="1:24" x14ac:dyDescent="0.2">
      <c r="A39" s="70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  <c r="Q39" s="19"/>
      <c r="R39" s="19"/>
      <c r="S39" s="19"/>
      <c r="T39" s="19"/>
      <c r="U39" s="19"/>
      <c r="V39" s="19"/>
      <c r="W39" s="19"/>
      <c r="X39" s="19"/>
    </row>
    <row r="40" spans="1:24" ht="12.75" hidden="1" customHeight="1" x14ac:dyDescent="0.2">
      <c r="B40" s="178"/>
      <c r="C40" s="179"/>
      <c r="D40" s="180"/>
      <c r="E40" s="184" t="s">
        <v>52</v>
      </c>
      <c r="F40" s="196" t="s">
        <v>53</v>
      </c>
      <c r="G40" s="197"/>
      <c r="H40" s="197"/>
      <c r="I40" s="197"/>
      <c r="J40" s="197"/>
      <c r="K40" s="198"/>
      <c r="L40" s="20"/>
      <c r="M40" s="20"/>
      <c r="N40" s="184" t="s">
        <v>54</v>
      </c>
      <c r="O40" s="53" t="s">
        <v>18</v>
      </c>
      <c r="P40" s="19"/>
    </row>
    <row r="41" spans="1:24" ht="52.5" hidden="1" customHeight="1" x14ac:dyDescent="0.2">
      <c r="B41" s="181"/>
      <c r="C41" s="182"/>
      <c r="D41" s="183"/>
      <c r="E41" s="185"/>
      <c r="F41" s="21">
        <v>2012</v>
      </c>
      <c r="G41" s="21"/>
      <c r="H41" s="21"/>
      <c r="I41" s="21">
        <v>2014</v>
      </c>
      <c r="J41" s="21">
        <v>2015</v>
      </c>
      <c r="K41" s="21">
        <v>2016</v>
      </c>
      <c r="L41" s="21">
        <v>2016</v>
      </c>
      <c r="M41" s="147"/>
      <c r="N41" s="185"/>
      <c r="O41" s="21" t="s">
        <v>55</v>
      </c>
    </row>
    <row r="42" spans="1:24" ht="29.25" hidden="1" customHeight="1" x14ac:dyDescent="0.2">
      <c r="B42" s="175" t="s">
        <v>56</v>
      </c>
      <c r="C42" s="176"/>
      <c r="D42" s="177"/>
      <c r="E42" s="22"/>
      <c r="F42" s="23"/>
      <c r="G42" s="23"/>
      <c r="H42" s="23"/>
      <c r="I42" s="23"/>
      <c r="J42" s="23"/>
      <c r="K42" s="23"/>
      <c r="L42" s="23"/>
      <c r="M42" s="23"/>
      <c r="N42" s="22"/>
      <c r="O42" s="23"/>
    </row>
    <row r="43" spans="1:24" ht="12.75" hidden="1" customHeight="1" x14ac:dyDescent="0.2">
      <c r="A43" s="70"/>
      <c r="B43" s="24"/>
      <c r="C43" s="24"/>
      <c r="D43" s="25"/>
      <c r="E43" s="25"/>
      <c r="F43" s="25"/>
      <c r="G43" s="2"/>
      <c r="H43" s="2"/>
      <c r="I43" s="2"/>
      <c r="J43" s="2"/>
      <c r="K43" s="2"/>
      <c r="L43" s="2"/>
      <c r="M43" s="2"/>
      <c r="N43" s="2"/>
      <c r="O43" s="2"/>
      <c r="P43" s="26"/>
      <c r="Q43" s="26"/>
      <c r="R43" s="26"/>
      <c r="S43" s="26"/>
      <c r="T43" s="26"/>
      <c r="U43" s="26"/>
      <c r="V43" s="27"/>
      <c r="W43" s="28"/>
      <c r="X43" s="27"/>
    </row>
    <row r="44" spans="1:24" ht="13.5" hidden="1" customHeight="1" x14ac:dyDescent="0.2">
      <c r="A44" s="76" t="s">
        <v>57</v>
      </c>
      <c r="B44" s="29"/>
      <c r="C44" s="29"/>
      <c r="D44" s="29"/>
      <c r="E44" s="29"/>
      <c r="F44" s="29"/>
      <c r="G44" s="29"/>
      <c r="H44" s="29"/>
      <c r="I44" s="2"/>
      <c r="J44" s="2"/>
      <c r="K44" s="2"/>
      <c r="L44" s="2"/>
      <c r="M44" s="2"/>
      <c r="N44" s="2"/>
      <c r="O44" s="2"/>
      <c r="P44" s="26"/>
      <c r="Q44" s="26"/>
      <c r="R44" s="26"/>
      <c r="S44" s="26"/>
      <c r="T44" s="26"/>
      <c r="U44" s="26"/>
      <c r="V44" s="27"/>
      <c r="W44" s="28"/>
      <c r="X44" s="27"/>
    </row>
    <row r="45" spans="1:24" ht="13.5" thickBot="1" x14ac:dyDescent="0.25">
      <c r="A45" s="76"/>
      <c r="B45" s="29"/>
      <c r="C45" s="29"/>
      <c r="D45" s="29"/>
      <c r="E45" s="29"/>
      <c r="F45" s="29"/>
      <c r="G45" s="29"/>
      <c r="H45" s="29"/>
      <c r="I45" s="2"/>
      <c r="J45" s="2"/>
      <c r="K45" s="2"/>
      <c r="L45" s="2"/>
      <c r="M45" s="2"/>
      <c r="N45" s="2"/>
      <c r="O45" s="2"/>
      <c r="P45" s="26"/>
      <c r="Q45" s="26"/>
      <c r="R45" s="26"/>
      <c r="S45" s="26"/>
      <c r="T45" s="26"/>
      <c r="U45" s="26"/>
      <c r="V45" s="27"/>
      <c r="W45" s="28"/>
      <c r="X45" s="27"/>
    </row>
    <row r="46" spans="1:24" ht="13.5" thickBot="1" x14ac:dyDescent="0.25">
      <c r="A46" s="152" t="s">
        <v>58</v>
      </c>
      <c r="B46" s="153" t="s">
        <v>1</v>
      </c>
      <c r="C46" s="153"/>
      <c r="D46" s="154" t="s">
        <v>2</v>
      </c>
      <c r="E46" s="155" t="s">
        <v>59</v>
      </c>
      <c r="F46" s="192" t="s">
        <v>60</v>
      </c>
      <c r="G46" s="192"/>
      <c r="H46" s="192"/>
      <c r="I46" s="192"/>
      <c r="J46" s="192"/>
      <c r="K46" s="192"/>
      <c r="L46" s="52"/>
      <c r="M46" s="137"/>
      <c r="N46" s="26"/>
      <c r="O46" s="26"/>
    </row>
    <row r="47" spans="1:24" ht="12.75" hidden="1" customHeight="1" x14ac:dyDescent="0.2">
      <c r="A47" s="148">
        <v>1</v>
      </c>
      <c r="B47" s="149" t="s">
        <v>61</v>
      </c>
      <c r="C47" s="149"/>
      <c r="D47" s="150" t="s">
        <v>62</v>
      </c>
      <c r="E47" s="151"/>
      <c r="F47" s="31">
        <v>2012</v>
      </c>
      <c r="G47" s="31"/>
      <c r="H47" s="31"/>
      <c r="I47" s="31">
        <v>2014</v>
      </c>
      <c r="J47" s="31">
        <v>2015</v>
      </c>
      <c r="K47" s="31">
        <v>2016</v>
      </c>
      <c r="L47" s="31">
        <v>2016</v>
      </c>
      <c r="M47" s="31"/>
      <c r="N47" s="26"/>
      <c r="O47" s="26"/>
    </row>
    <row r="48" spans="1:24" x14ac:dyDescent="0.2">
      <c r="A48" s="35">
        <v>1</v>
      </c>
      <c r="B48" s="30" t="s">
        <v>63</v>
      </c>
      <c r="C48" s="30"/>
      <c r="D48" s="32"/>
      <c r="E48" s="33"/>
      <c r="F48" s="65"/>
      <c r="G48" s="65"/>
      <c r="H48" s="34"/>
      <c r="I48" s="34" t="s">
        <v>64</v>
      </c>
      <c r="J48" s="34" t="s">
        <v>64</v>
      </c>
      <c r="K48" s="34" t="s">
        <v>64</v>
      </c>
      <c r="L48" s="34" t="s">
        <v>64</v>
      </c>
      <c r="M48" s="34"/>
      <c r="N48" s="26"/>
      <c r="O48" s="26"/>
    </row>
    <row r="49" spans="1:15" x14ac:dyDescent="0.2">
      <c r="A49" s="35">
        <v>2</v>
      </c>
      <c r="B49" s="36" t="s">
        <v>73</v>
      </c>
      <c r="C49" s="36"/>
      <c r="D49" s="37"/>
      <c r="E49" s="38"/>
      <c r="F49" s="65"/>
      <c r="G49" s="65"/>
      <c r="H49" s="39"/>
      <c r="I49" s="40"/>
      <c r="J49" s="40"/>
      <c r="K49" s="40"/>
      <c r="L49" s="40"/>
      <c r="M49" s="40"/>
      <c r="N49" s="26"/>
      <c r="O49" s="26"/>
    </row>
    <row r="50" spans="1:15" ht="12.75" hidden="1" customHeight="1" x14ac:dyDescent="0.2">
      <c r="A50" s="35">
        <v>3</v>
      </c>
      <c r="B50" s="36"/>
      <c r="C50" s="36"/>
      <c r="D50" s="37"/>
      <c r="E50" s="41"/>
      <c r="F50" s="34"/>
      <c r="G50" s="34"/>
      <c r="H50" s="27"/>
      <c r="I50" s="26"/>
      <c r="J50" s="26"/>
      <c r="K50" s="26"/>
      <c r="L50" s="26"/>
      <c r="M50" s="26"/>
      <c r="N50" s="26"/>
      <c r="O50" s="26"/>
    </row>
    <row r="51" spans="1:15" x14ac:dyDescent="0.2">
      <c r="A51" s="35">
        <v>4</v>
      </c>
      <c r="B51" s="36" t="s">
        <v>65</v>
      </c>
      <c r="C51" s="36"/>
      <c r="D51" s="37" t="s">
        <v>3</v>
      </c>
      <c r="E51" s="54">
        <f>(J12/(E12+H12))*0.85</f>
        <v>0.73367547995505544</v>
      </c>
      <c r="F51" s="34"/>
      <c r="G51" s="34"/>
      <c r="H51" s="27"/>
      <c r="I51" s="26"/>
      <c r="J51" s="26"/>
      <c r="K51" s="26"/>
      <c r="L51" s="26"/>
      <c r="M51" s="26"/>
      <c r="N51" s="26"/>
      <c r="O51" s="26"/>
    </row>
    <row r="52" spans="1:15" x14ac:dyDescent="0.2">
      <c r="A52" s="35">
        <v>5</v>
      </c>
      <c r="B52" s="36" t="s">
        <v>66</v>
      </c>
      <c r="C52" s="36"/>
      <c r="D52" s="37" t="s">
        <v>3</v>
      </c>
      <c r="E52" s="63">
        <f>(K12/(E12+H12))*0.8</f>
        <v>0.36943770933351971</v>
      </c>
      <c r="F52" s="27"/>
      <c r="G52" s="27"/>
      <c r="H52" s="27"/>
      <c r="I52" s="26"/>
      <c r="J52" s="26"/>
      <c r="K52" s="26"/>
      <c r="L52" s="26"/>
      <c r="M52" s="26"/>
      <c r="N52" s="26"/>
      <c r="O52" s="26"/>
    </row>
    <row r="53" spans="1:15" x14ac:dyDescent="0.2">
      <c r="A53" s="35">
        <v>6</v>
      </c>
      <c r="B53" s="42" t="s">
        <v>35</v>
      </c>
      <c r="C53" s="43"/>
      <c r="D53" s="37" t="s">
        <v>3</v>
      </c>
      <c r="E53" s="59">
        <v>4.2700000000000002E-2</v>
      </c>
    </row>
    <row r="54" spans="1:15" x14ac:dyDescent="0.2">
      <c r="A54" s="35">
        <v>7</v>
      </c>
      <c r="B54" s="44" t="s">
        <v>36</v>
      </c>
      <c r="C54" s="43"/>
      <c r="D54" s="37" t="s">
        <v>3</v>
      </c>
      <c r="E54" s="61">
        <v>1.4999999999999999E-2</v>
      </c>
    </row>
    <row r="55" spans="1:15" ht="13.5" thickBot="1" x14ac:dyDescent="0.25">
      <c r="A55" s="45">
        <v>9</v>
      </c>
      <c r="B55" s="46" t="s">
        <v>42</v>
      </c>
      <c r="C55" s="47"/>
      <c r="D55" s="67" t="s">
        <v>3</v>
      </c>
      <c r="E55" s="62">
        <v>1.4999999999999999E-2</v>
      </c>
    </row>
    <row r="56" spans="1:15" x14ac:dyDescent="0.2">
      <c r="E56" s="60"/>
    </row>
    <row r="57" spans="1:15" x14ac:dyDescent="0.2">
      <c r="B57" s="48"/>
      <c r="C57" s="48"/>
    </row>
    <row r="58" spans="1:15" x14ac:dyDescent="0.2">
      <c r="B58" s="3" t="s">
        <v>4</v>
      </c>
      <c r="E58" s="3" t="s">
        <v>5</v>
      </c>
      <c r="H58" s="69" t="s">
        <v>6</v>
      </c>
    </row>
    <row r="59" spans="1:15" x14ac:dyDescent="0.2">
      <c r="H59" s="68" t="s">
        <v>7</v>
      </c>
    </row>
  </sheetData>
  <mergeCells count="32">
    <mergeCell ref="F46:K46"/>
    <mergeCell ref="T5:T7"/>
    <mergeCell ref="U5:U7"/>
    <mergeCell ref="F40:K40"/>
    <mergeCell ref="Q5:Q7"/>
    <mergeCell ref="R5:R7"/>
    <mergeCell ref="S5:S7"/>
    <mergeCell ref="N40:N41"/>
    <mergeCell ref="N5:N7"/>
    <mergeCell ref="O5:O7"/>
    <mergeCell ref="P5:P7"/>
    <mergeCell ref="E5:M5"/>
    <mergeCell ref="M6:M7"/>
    <mergeCell ref="B42:D42"/>
    <mergeCell ref="B40:D41"/>
    <mergeCell ref="E40:E41"/>
    <mergeCell ref="L6:L7"/>
    <mergeCell ref="U1:V1"/>
    <mergeCell ref="B2:Q2"/>
    <mergeCell ref="B3:Q3"/>
    <mergeCell ref="D4:M4"/>
    <mergeCell ref="A4:A7"/>
    <mergeCell ref="B4:B7"/>
    <mergeCell ref="C4:C7"/>
    <mergeCell ref="N4:V4"/>
    <mergeCell ref="D5:D7"/>
    <mergeCell ref="V5:V7"/>
    <mergeCell ref="E6:E7"/>
    <mergeCell ref="F6:H6"/>
    <mergeCell ref="I6:I7"/>
    <mergeCell ref="J6:J7"/>
    <mergeCell ref="K6:K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2015-03-11T03:30:23Z</cp:lastPrinted>
  <dcterms:created xsi:type="dcterms:W3CDTF">2014-07-13T09:38:46Z</dcterms:created>
  <dcterms:modified xsi:type="dcterms:W3CDTF">2015-03-11T03:30:25Z</dcterms:modified>
</cp:coreProperties>
</file>