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3\Desktop\Тендерная работа итог\Разведочное бурение\Телеметрическое сопровождение\Форма договора\"/>
    </mc:Choice>
  </mc:AlternateContent>
  <bookViews>
    <workbookView xWindow="360" yWindow="135" windowWidth="15480" windowHeight="9990" tabRatio="628"/>
  </bookViews>
  <sheets>
    <sheet name="протокол" sheetId="1" r:id="rId1"/>
    <sheet name="протокол (2)" sheetId="3" state="hidden" r:id="rId2"/>
  </sheets>
  <externalReferences>
    <externalReference r:id="rId3"/>
  </externalReferences>
  <definedNames>
    <definedName name="___JV1">#REF!</definedName>
    <definedName name="___NPT9">#REF!</definedName>
    <definedName name="___PT9">#REF!</definedName>
    <definedName name="___TT9">#REF!</definedName>
    <definedName name="__JV1">#REF!</definedName>
    <definedName name="__NPT9">#REF!</definedName>
    <definedName name="__PT9">#REF!</definedName>
    <definedName name="__TT9">#REF!</definedName>
    <definedName name="_JV1">#REF!</definedName>
    <definedName name="_Key1" hidden="1">#REF!</definedName>
    <definedName name="_NPT9">#REF!</definedName>
    <definedName name="_Order1" hidden="1">255</definedName>
    <definedName name="_PT9">#REF!</definedName>
    <definedName name="_Sort" hidden="1">#REF!</definedName>
    <definedName name="_TT9">#REF!</definedName>
    <definedName name="_рррр" hidden="1">#REF!</definedName>
    <definedName name="a" hidden="1">#REF!</definedName>
    <definedName name="ad">#REF!</definedName>
    <definedName name="af">#REF!</definedName>
    <definedName name="Excel_BuiltIn__FilterDatabase_10_1">#REF!</definedName>
    <definedName name="Excel_BuiltIn_Print_Area_4_1">#REF!</definedName>
    <definedName name="Excel_BuiltIn_Print_Area_7">#REF!</definedName>
    <definedName name="Expected_End">#REF!</definedName>
    <definedName name="NPT_1">#REF!</definedName>
    <definedName name="NPT1a">#REF!</definedName>
    <definedName name="NPT1b">#REF!</definedName>
    <definedName name="NPT2a">#REF!</definedName>
    <definedName name="NPT2b">#REF!</definedName>
    <definedName name="NPT2c">#REF!</definedName>
    <definedName name="NPT2d">#REF!</definedName>
    <definedName name="NPT3a">#REF!</definedName>
    <definedName name="NPT3b">#REF!</definedName>
    <definedName name="NPT4a">#REF!</definedName>
    <definedName name="NPT4b">#REF!</definedName>
    <definedName name="NPT4c">#REF!</definedName>
    <definedName name="NPT5a">#REF!</definedName>
    <definedName name="NPT5b">#REF!</definedName>
    <definedName name="NPT5c">#REF!</definedName>
    <definedName name="Planned_End">#REF!</definedName>
    <definedName name="PT1a">#REF!</definedName>
    <definedName name="PT1b">#REF!</definedName>
    <definedName name="PT2a">#REF!</definedName>
    <definedName name="PT2b">#REF!</definedName>
    <definedName name="PT2c">#REF!</definedName>
    <definedName name="PT2d">#REF!</definedName>
    <definedName name="PT3a">#REF!</definedName>
    <definedName name="PT3b">#REF!</definedName>
    <definedName name="PT4a">#REF!</definedName>
    <definedName name="PT4b">#REF!</definedName>
    <definedName name="PT4c">#REF!</definedName>
    <definedName name="PT5a">#REF!</definedName>
    <definedName name="PT5b">#REF!</definedName>
    <definedName name="PT5c">#REF!</definedName>
    <definedName name="q">#REF!</definedName>
    <definedName name="RDP">#REF!</definedName>
    <definedName name="Reached_TD">#REF!</definedName>
    <definedName name="Rig">#REF!</definedName>
    <definedName name="Rig_released">#REF!</definedName>
    <definedName name="s" hidden="1">#REF!</definedName>
    <definedName name="sd">#REF!</definedName>
    <definedName name="Spud_in">#REF!</definedName>
    <definedName name="Start_move">#REF!</definedName>
    <definedName name="Surface">#REF!</definedName>
    <definedName name="tghy">#REF!</definedName>
    <definedName name="TT1a">#REF!</definedName>
    <definedName name="TT1b">#REF!</definedName>
    <definedName name="TT2a">#REF!</definedName>
    <definedName name="TT2b">#REF!</definedName>
    <definedName name="TT2c">#REF!</definedName>
    <definedName name="TT2d">#REF!</definedName>
    <definedName name="TT3a">#REF!</definedName>
    <definedName name="TT3b">#REF!</definedName>
    <definedName name="TT4a">#REF!</definedName>
    <definedName name="TT4b">#REF!</definedName>
    <definedName name="TT4c">#REF!</definedName>
    <definedName name="TT5a">#REF!</definedName>
    <definedName name="TT5b">#REF!</definedName>
    <definedName name="TT5c">#REF!</definedName>
    <definedName name="Well_Name">#REF!</definedName>
    <definedName name="ва" hidden="1">#REF!</definedName>
    <definedName name="ваа">'[1]Коды операций'!$B$70:$B$112</definedName>
    <definedName name="ввв">'[1]Коды операций'!$D$70:$D$117</definedName>
    <definedName name="вввв">#REF!</definedName>
    <definedName name="КОДЫ">#REF!</definedName>
    <definedName name="Колонны">#REF!</definedName>
    <definedName name="лллл">#REF!</definedName>
    <definedName name="ллллл">#REF!</definedName>
    <definedName name="Месторождения">#REF!</definedName>
    <definedName name="Насосы">#REF!</definedName>
    <definedName name="_xlnm.Print_Area" localSheetId="0">протокол!$A$1:$J$101</definedName>
    <definedName name="_xlnm.Print_Area" localSheetId="1">'протокол (2)'!$A$1:$I$88</definedName>
    <definedName name="_xlnm.Print_Area">#REF!</definedName>
    <definedName name="олд">#REF!</definedName>
    <definedName name="Подряд">#REF!</definedName>
    <definedName name="ппппрррр" hidden="1">#REF!</definedName>
    <definedName name="про">#REF!</definedName>
    <definedName name="Раствор">#REF!</definedName>
    <definedName name="рото">#REF!</definedName>
    <definedName name="рр" hidden="1">#REF!</definedName>
    <definedName name="Скв">#REF!</definedName>
    <definedName name="Станок">#REF!</definedName>
    <definedName name="Цемент">#REF!</definedName>
  </definedNames>
  <calcPr calcId="152511"/>
</workbook>
</file>

<file path=xl/calcChain.xml><?xml version="1.0" encoding="utf-8"?>
<calcChain xmlns="http://schemas.openxmlformats.org/spreadsheetml/2006/main">
  <c r="D21" i="1" l="1"/>
  <c r="J64" i="3" l="1"/>
  <c r="B59" i="3"/>
  <c r="F59" i="3" s="1"/>
  <c r="D57" i="3"/>
  <c r="F57" i="3" s="1"/>
  <c r="E52" i="3"/>
  <c r="J65" i="3" s="1"/>
  <c r="M48" i="3"/>
  <c r="J35" i="3"/>
  <c r="J36" i="3" s="1"/>
  <c r="J37" i="3" s="1"/>
  <c r="K35" i="3" s="1"/>
  <c r="K36" i="3" s="1"/>
  <c r="K37" i="3" s="1"/>
  <c r="J32" i="3"/>
  <c r="F31" i="3"/>
  <c r="J31" i="3" s="1"/>
  <c r="H46" i="3" s="1"/>
  <c r="B64" i="3" s="1"/>
  <c r="J66" i="3" l="1"/>
  <c r="D64" i="3"/>
  <c r="F64" i="3" s="1"/>
  <c r="H38" i="3"/>
</calcChain>
</file>

<file path=xl/sharedStrings.xml><?xml version="1.0" encoding="utf-8"?>
<sst xmlns="http://schemas.openxmlformats.org/spreadsheetml/2006/main" count="218" uniqueCount="155">
  <si>
    <t>Присутствовали:</t>
  </si>
  <si>
    <t>От ОАО «Печоранефть»:</t>
  </si>
  <si>
    <t>УТВЕРЖДАЮ</t>
  </si>
  <si>
    <t>Генеральный директор</t>
  </si>
  <si>
    <t>НЕФТЕГАЗСЕРВИС»</t>
  </si>
  <si>
    <t xml:space="preserve">ООО «ЭРИЭЛЛ </t>
  </si>
  <si>
    <t>_______________ Латипов Х.Х.</t>
  </si>
  <si>
    <t>г. Усинск</t>
  </si>
  <si>
    <t xml:space="preserve">ПРОТОКОЛ </t>
  </si>
  <si>
    <t>«__» ____________________2012 г.</t>
  </si>
  <si>
    <t>«__» ___________________2012 г.</t>
  </si>
  <si>
    <t>Пархоменко А.Н.</t>
  </si>
  <si>
    <t>Председатель: Ильясов Р.А.</t>
  </si>
  <si>
    <t>главный инженер ОАО "Печоранефть"</t>
  </si>
  <si>
    <t>Первый заместитель управляющего-</t>
  </si>
  <si>
    <t xml:space="preserve">_____________________ Ильясов Р.А.                                           </t>
  </si>
  <si>
    <t>Ханжин А.В.</t>
  </si>
  <si>
    <t>Начальник отдела ОТ ПБ и ООС</t>
  </si>
  <si>
    <t>Разин В.Е</t>
  </si>
  <si>
    <t xml:space="preserve">Латипов Х.Х. </t>
  </si>
  <si>
    <t xml:space="preserve">Латыпов У.Х. </t>
  </si>
  <si>
    <t>Хасанов Л.И.</t>
  </si>
  <si>
    <t>Глубина скважины по стволу</t>
  </si>
  <si>
    <t xml:space="preserve">Дата начала бурения скважины         </t>
  </si>
  <si>
    <t xml:space="preserve">Дата окончания бурения скважины  </t>
  </si>
  <si>
    <t xml:space="preserve">Нормативный срок строительства скважины </t>
  </si>
  <si>
    <t xml:space="preserve">Фактически срок строительства составил            </t>
  </si>
  <si>
    <t>сут</t>
  </si>
  <si>
    <t xml:space="preserve">Стоимость строительства скважины без стоимости материалов </t>
  </si>
  <si>
    <t>Стоимость 1 метра:</t>
  </si>
  <si>
    <t>Стоимость отбора 1м керна</t>
  </si>
  <si>
    <t>Стоимость материалов по договору</t>
  </si>
  <si>
    <t>Компенсация фактической стоимости материалов</t>
  </si>
  <si>
    <t>Стоимость строительства скважины без учета компенсации разницы стоимости</t>
  </si>
  <si>
    <t>При бурении скважины были допущены следующие нарушения договорных обязательств:</t>
  </si>
  <si>
    <t xml:space="preserve">Итого </t>
  </si>
  <si>
    <t>Обсудив положение дел, решили:</t>
  </si>
  <si>
    <t>=</t>
  </si>
  <si>
    <t xml:space="preserve">Подрядчик, в течении одного года после ввода скважины в эксплуатацию, гарантирует качество на все выполненные </t>
  </si>
  <si>
    <t>Заказчик резервирует 15% от стоимости скважины до предоставления дела скважины</t>
  </si>
  <si>
    <t xml:space="preserve">Заместитель главного инженера - Начальник отдела охраны труда,               </t>
  </si>
  <si>
    <t>промышленной и экологической безопасности</t>
  </si>
  <si>
    <t>Мусоянц А.А.</t>
  </si>
  <si>
    <t>Директор Усинского филиала ООО «ЭРИЭЛЛ НЕФТЕГАЗСЕРВИС»</t>
  </si>
  <si>
    <t xml:space="preserve">                              Латыпов У.Х. </t>
  </si>
  <si>
    <t>Менеджер по проектам ООО «ЭРИЭЛЛ НЕФТЕГАЗСЕРВИС»</t>
  </si>
  <si>
    <t xml:space="preserve">                           Хасанов Л.И.</t>
  </si>
  <si>
    <t>м</t>
  </si>
  <si>
    <t>руб без учета НДС</t>
  </si>
  <si>
    <t>Заместитель управляющего по ЭБ</t>
  </si>
  <si>
    <t>Разин В.Е.</t>
  </si>
  <si>
    <t>Ведущий инженер ОБС</t>
  </si>
  <si>
    <t xml:space="preserve">Совместного  технического совещания по оценке качества </t>
  </si>
  <si>
    <t xml:space="preserve">и сроков  выполнения работ </t>
  </si>
  <si>
    <t>работы  в соответствиии с условиями Договора  №12-17801 от 22.12.2011г., п.п. 11.4. и 11.5.</t>
  </si>
  <si>
    <t>Неудачин Д.Ю.</t>
  </si>
  <si>
    <t>Заместитель управляющего по геологии</t>
  </si>
  <si>
    <t>Секретарь:       Сидоров Ю.Л.</t>
  </si>
  <si>
    <t>Сидоров Ю.Л.</t>
  </si>
  <si>
    <t>Начальник юридического управления</t>
  </si>
  <si>
    <t>Директор Усинского филиала ООО «ЭРИЭЛЛ НЕФТЕГАЗСЕРВИС».</t>
  </si>
  <si>
    <t>60 суток при глубине - 4300м.</t>
  </si>
  <si>
    <t>Время на дополнительные работы (Дополнительный ГИС)</t>
  </si>
  <si>
    <t xml:space="preserve">2. </t>
  </si>
  <si>
    <t>Начальник отдела бурения скважин</t>
  </si>
  <si>
    <t>Емцов В.А.</t>
  </si>
  <si>
    <t>начальник отдела бурения скважин</t>
  </si>
  <si>
    <r>
      <t>От ООО «ЭРИЭЛЛ НЕФТЕГАЗСЕРВИС»</t>
    </r>
    <r>
      <rPr>
        <sz val="14"/>
        <color theme="1"/>
        <rFont val="Times New Roman"/>
        <family val="1"/>
        <charset val="204"/>
      </rPr>
      <t>:</t>
    </r>
  </si>
  <si>
    <t>Генеральный директор ООО «ЭРИЭЛЛ НЕФТЕГАЗСЕРВИС».</t>
  </si>
  <si>
    <t>Менеджер по проектам ООО «ЭРИЭЛЛ НЕФТЕГАЗСЕРВИС».</t>
  </si>
  <si>
    <t>Главный инженер Усинского филиала ООО «ЭРИЭЛЛ НЕФТЕГАЗСЕРВИС».</t>
  </si>
  <si>
    <t>1.      Текущее положение дел:</t>
  </si>
  <si>
    <t>1.</t>
  </si>
  <si>
    <t>по скважине №403 куст №4 колвинского месторождения</t>
  </si>
  <si>
    <t>24 декабря 2012г</t>
  </si>
  <si>
    <t>50 суток при глубине 2879м, с учётом отбора керна</t>
  </si>
  <si>
    <t>по ДС 1 к дог № 12-17801 от 11.12.12г.</t>
  </si>
  <si>
    <t xml:space="preserve">Слушали Емцова В.А. </t>
  </si>
  <si>
    <t>3.</t>
  </si>
  <si>
    <t xml:space="preserve"> 2. </t>
  </si>
  <si>
    <t>*</t>
  </si>
  <si>
    <t>Стоимость дополнительного ГИС  по суточной  ставке составляет :</t>
  </si>
  <si>
    <t>Стоимость отбора керна 96 м :</t>
  </si>
  <si>
    <t xml:space="preserve"> Итого стоимость строительства скважины без учета компенсации разницы стоимости материалов:</t>
  </si>
  <si>
    <t>+</t>
  </si>
  <si>
    <t>суточная ставка работа</t>
  </si>
  <si>
    <t>суточная ставка тех.дежурство</t>
  </si>
  <si>
    <t>За период строительства  скважины 403 подрядчик не допустил нарушений по ТБ и ООС. 
По распоряжению заказчика в стандартный комплекс каротажа были внесены коррективы и произведены  дополнительные работы на который потрачено 2.33 сут по суточной ставке,  а так же произведен отбор керна в объеме 96м. что подтверждено актами и ИСР.</t>
  </si>
  <si>
    <t>№ п/п</t>
  </si>
  <si>
    <t>Содержание нарушения. Акты</t>
  </si>
  <si>
    <t xml:space="preserve">
К    качества
</t>
  </si>
  <si>
    <t>Сумма снижения, руб. без НДС.</t>
  </si>
  <si>
    <t>1. Текущее положение дел:</t>
  </si>
  <si>
    <t xml:space="preserve">Совместного технического совещания по оценке качества </t>
  </si>
  <si>
    <t xml:space="preserve">и сроков выполнения работ </t>
  </si>
  <si>
    <t>Слушали:</t>
  </si>
  <si>
    <t>1.1</t>
  </si>
  <si>
    <t>1.2</t>
  </si>
  <si>
    <t>1.3</t>
  </si>
  <si>
    <t>1.4</t>
  </si>
  <si>
    <t>1.5</t>
  </si>
  <si>
    <t>Наименование работ</t>
  </si>
  <si>
    <t>Кол-во</t>
  </si>
  <si>
    <t>Стоимость</t>
  </si>
  <si>
    <t>Сумма</t>
  </si>
  <si>
    <t>Примечание</t>
  </si>
  <si>
    <t>Итого затраты вычитаемые из стоимости этапа бурения под эксплуатационную колонну</t>
  </si>
  <si>
    <t xml:space="preserve">без учета НДС </t>
  </si>
  <si>
    <t>Итого дополнительные затраты Подрядчика подлежащие компенсации Заказчиком</t>
  </si>
  <si>
    <t>3. При бурении скважины были допущены следующие нарушения договорных обязательств:</t>
  </si>
  <si>
    <t>Ед.изм.</t>
  </si>
  <si>
    <t>ООО "Славнефть-Красноярскнефтегаз"</t>
  </si>
  <si>
    <t>__________________ В.В. Дронов</t>
  </si>
  <si>
    <t>«__» ___________________2014 г.</t>
  </si>
  <si>
    <t xml:space="preserve">_______________ </t>
  </si>
  <si>
    <t>«__» ____________________2014 г.</t>
  </si>
  <si>
    <t>Подрядная организация</t>
  </si>
  <si>
    <t>г. Красноярск</t>
  </si>
  <si>
    <t>Председатель: В.В. Дронов</t>
  </si>
  <si>
    <t>От ООО "Славнефть-Красноярснефтегаз":</t>
  </si>
  <si>
    <t>Стоимость строительства скважины в ин. __________ м.</t>
  </si>
  <si>
    <t>___________________</t>
  </si>
  <si>
    <t>Стоимость 1 метра, руб:</t>
  </si>
  <si>
    <t>1. ______________________________________________________________________________________________________________________________________________________________________________________________________</t>
  </si>
  <si>
    <t>Заместитель генерального директора по бурению</t>
  </si>
  <si>
    <t>Начальник юридического отдеда</t>
  </si>
  <si>
    <t>Директор департамента охраны труда,</t>
  </si>
  <si>
    <t>Лист согласования протокола "Совместного технического совещания по оценке качества и сроков выполнения работ по бурению скважины №___ куст №___ Куюмбинского месторождения"</t>
  </si>
  <si>
    <t>Заместитель генерального директора - Главный геолог</t>
  </si>
  <si>
    <t>Директор департамента ОТ, ПБ И ЭБ</t>
  </si>
  <si>
    <t xml:space="preserve">  </t>
  </si>
  <si>
    <t xml:space="preserve"> </t>
  </si>
  <si>
    <t xml:space="preserve">                __ ________ 2014 г.</t>
  </si>
  <si>
    <r>
      <t>2. В связи с ______________________________"</t>
    </r>
    <r>
      <rPr>
        <b/>
        <i/>
        <sz val="24"/>
        <color theme="1"/>
        <rFont val="Times New Roman"/>
        <family val="1"/>
        <charset val="204"/>
      </rPr>
      <t>Подрядная организация</t>
    </r>
    <r>
      <rPr>
        <b/>
        <sz val="24"/>
        <color theme="1"/>
        <rFont val="Times New Roman"/>
        <family val="1"/>
        <charset val="204"/>
      </rPr>
      <t>" выполнило дополнительные работы и понесло дополнительные затраты:</t>
    </r>
  </si>
  <si>
    <r>
      <t>От Подрядная организация</t>
    </r>
    <r>
      <rPr>
        <sz val="24"/>
        <color theme="1"/>
        <rFont val="Times New Roman"/>
        <family val="1"/>
        <charset val="204"/>
      </rPr>
      <t>:</t>
    </r>
  </si>
  <si>
    <t>Глубина пробуренного ствола скважины:</t>
  </si>
  <si>
    <t>Дата начала бурения скважины:</t>
  </si>
  <si>
    <t>Дата окончания бурения скважины:</t>
  </si>
  <si>
    <t>Срок строительства скважины (по договору; графику "Глубина-день"):</t>
  </si>
  <si>
    <t>Фактический срок строительства составил:</t>
  </si>
  <si>
    <t>Компенсация фактической стоимости материалов, руб.:</t>
  </si>
  <si>
    <t>по бурению скважины №  ___   куст №  ___   Куюмбинского месторождения</t>
  </si>
  <si>
    <t>Начальник отдела экономики</t>
  </si>
  <si>
    <t>Игнатьева Н.М.</t>
  </si>
  <si>
    <t>Директор департамента управления сервисами</t>
  </si>
  <si>
    <t>Директор производственного департамента</t>
  </si>
  <si>
    <t>Руководитель службы супервайзинга</t>
  </si>
  <si>
    <t>Директор департамента по разработке нефтяных и газовых месторождений</t>
  </si>
  <si>
    <t>ФИО</t>
  </si>
  <si>
    <t>Заказчик:</t>
  </si>
  <si>
    <t>Заместитель генерального директора</t>
  </si>
  <si>
    <t>по бурению</t>
  </si>
  <si>
    <t>___________________Ю.Л. Сидоров</t>
  </si>
  <si>
    <t>Исполнитель</t>
  </si>
  <si>
    <t>Приложение №1 к регламенту приемки выполненных работ (Приложение 9 к  договору №_____от_________)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</si>
</sst>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\ _р_._-;\-* #,##0\ _р_._-;_-* &quot;-&quot;\ _р_._-;_-@_-"/>
    <numFmt numFmtId="168" formatCode="_-* #,##0.00_р_-;\-* #,##0.00_р_-;_-* &quot;-&quot;??_р_-;_-@_-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  <numFmt numFmtId="171" formatCode="dd/mm/yy;@"/>
    <numFmt numFmtId="172" formatCode="#,##0.00_р_."/>
    <numFmt numFmtId="173" formatCode="#,##0.00&quot;р.&quot;"/>
    <numFmt numFmtId="174" formatCode="0.0"/>
    <numFmt numFmtId="175" formatCode="[$-FC19]dd\ mmmm\ yyyy\ \г\.;@"/>
    <numFmt numFmtId="176" formatCode="&quot;$&quot;#.;\(&quot;$&quot;#,\)"/>
    <numFmt numFmtId="177" formatCode="&quot;$&quot;#,##0_);\(&quot;$&quot;#,##0\)"/>
    <numFmt numFmtId="178" formatCode="_-* #,##0\ _D_M_-;\-* #,##0\ _D_M_-;_-* &quot;-&quot;\ _D_M_-;_-@_-"/>
    <numFmt numFmtId="179" formatCode="_-* #,##0.00\ _D_M_-;\-* #,##0.00\ _D_M_-;_-* &quot;-&quot;??\ _D_M_-;_-@_-"/>
    <numFmt numFmtId="180" formatCode="#,##0.00\ &quot;Pts&quot;;\-#,##0.00\ &quot;Pts&quot;"/>
    <numFmt numFmtId="181" formatCode="0.0\ &quot;° C&quot;"/>
    <numFmt numFmtId="182" formatCode="_(* #,##0.00_);_(* \(#,##0.00\);_(* &quot;-&quot;??_);_(@_)"/>
    <numFmt numFmtId="183" formatCode="#,##0&quot;р.&quot;"/>
  </numFmts>
  <fonts count="7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8"/>
      <name val="Arial Narrow"/>
      <family val="2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FFFF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theme="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4"/>
      <color rgb="FFFF00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Times New Roman"/>
      <family val="1"/>
      <charset val="204"/>
    </font>
    <font>
      <sz val="12"/>
      <name val="Tms Rmn"/>
      <charset val="204"/>
    </font>
    <font>
      <sz val="11"/>
      <color indexed="17"/>
      <name val="Calibri"/>
      <family val="2"/>
    </font>
    <font>
      <sz val="10"/>
      <name val="Geneva"/>
      <charset val="204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MS Serif"/>
      <family val="2"/>
      <charset val="204"/>
    </font>
    <font>
      <sz val="10"/>
      <name val="Arial"/>
      <family val="2"/>
    </font>
    <font>
      <b/>
      <sz val="11"/>
      <color indexed="56"/>
      <name val="Calibri"/>
      <family val="2"/>
    </font>
    <font>
      <sz val="10"/>
      <color indexed="16"/>
      <name val="MS Serif"/>
      <family val="2"/>
      <charset val="204"/>
    </font>
    <font>
      <sz val="11"/>
      <color indexed="62"/>
      <name val="Calibri"/>
      <family val="2"/>
    </font>
    <font>
      <u/>
      <sz val="10"/>
      <color indexed="14"/>
      <name val="MS Sans Serif"/>
      <family val="2"/>
      <charset val="204"/>
    </font>
    <font>
      <sz val="8"/>
      <name val="Helv"/>
      <charset val="204"/>
    </font>
    <font>
      <sz val="8"/>
      <name val="Arial"/>
      <family val="2"/>
      <charset val="204"/>
    </font>
    <font>
      <b/>
      <sz val="12"/>
      <color indexed="9"/>
      <name val="Tms Rmn"/>
      <charset val="204"/>
    </font>
    <font>
      <b/>
      <sz val="12"/>
      <name val="Arial"/>
      <family val="2"/>
      <charset val="204"/>
    </font>
    <font>
      <b/>
      <sz val="8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sz val="11"/>
      <color indexed="20"/>
      <name val="Calibri"/>
      <family val="2"/>
    </font>
    <font>
      <b/>
      <i/>
      <sz val="11"/>
      <name val="Arial"/>
      <family val="2"/>
      <charset val="178"/>
    </font>
    <font>
      <sz val="11"/>
      <color indexed="60"/>
      <name val="Calibri"/>
      <family val="2"/>
    </font>
    <font>
      <sz val="8"/>
      <name val="Wingdings"/>
      <charset val="2"/>
    </font>
    <font>
      <b/>
      <sz val="11"/>
      <color indexed="63"/>
      <name val="Calibri"/>
      <family val="2"/>
    </font>
    <font>
      <sz val="8"/>
      <name val="MS Sans Serif"/>
      <family val="2"/>
      <charset val="204"/>
    </font>
    <font>
      <b/>
      <sz val="8"/>
      <color indexed="8"/>
      <name val="Helv"/>
      <charset val="204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u/>
      <sz val="7.5"/>
      <color indexed="12"/>
      <name val="Arial"/>
      <family val="2"/>
      <charset val="204"/>
    </font>
    <font>
      <sz val="2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i/>
      <sz val="24"/>
      <color theme="1"/>
      <name val="Times New Roman"/>
      <family val="1"/>
      <charset val="204"/>
    </font>
    <font>
      <b/>
      <sz val="24"/>
      <color rgb="FFFFFF00"/>
      <name val="Times New Roman"/>
      <family val="1"/>
      <charset val="204"/>
    </font>
    <font>
      <b/>
      <i/>
      <sz val="24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4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color indexed="8"/>
      <name val="Times New Roman"/>
      <family val="1"/>
      <charset val="204"/>
    </font>
    <font>
      <b/>
      <sz val="24"/>
      <color rgb="FFFF0000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</fills>
  <borders count="3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3">
    <xf numFmtId="0" fontId="0" fillId="0" borderId="0"/>
    <xf numFmtId="0" fontId="2" fillId="0" borderId="0"/>
    <xf numFmtId="0" fontId="4" fillId="0" borderId="0"/>
    <xf numFmtId="0" fontId="5" fillId="0" borderId="0"/>
    <xf numFmtId="166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3" fillId="0" borderId="0" applyFont="0" applyFill="0" applyBorder="0" applyAlignment="0" applyProtection="0"/>
    <xf numFmtId="169" fontId="7" fillId="0" borderId="0" applyFont="0" applyFill="0" applyBorder="0" applyAlignment="0" applyProtection="0"/>
    <xf numFmtId="12" fontId="8" fillId="3" borderId="1" applyNumberFormat="0" applyFont="0" applyBorder="0" applyAlignment="0">
      <alignment horizontal="center"/>
      <protection locked="0"/>
    </xf>
    <xf numFmtId="0" fontId="4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3" fillId="0" borderId="0"/>
    <xf numFmtId="0" fontId="3" fillId="0" borderId="0"/>
    <xf numFmtId="0" fontId="25" fillId="0" borderId="0"/>
    <xf numFmtId="175" fontId="25" fillId="0" borderId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8" fillId="0" borderId="0">
      <alignment horizontal="center" wrapText="1"/>
      <protection locked="0"/>
    </xf>
    <xf numFmtId="175" fontId="28" fillId="0" borderId="0">
      <alignment horizontal="center" wrapText="1"/>
      <protection locked="0"/>
    </xf>
    <xf numFmtId="0" fontId="29" fillId="0" borderId="0" applyNumberFormat="0" applyFill="0" applyBorder="0" applyAlignment="0" applyProtection="0"/>
    <xf numFmtId="175" fontId="29" fillId="0" borderId="0" applyNumberFormat="0" applyFill="0" applyBorder="0" applyAlignment="0" applyProtection="0"/>
    <xf numFmtId="0" fontId="30" fillId="9" borderId="0" applyNumberFormat="0" applyBorder="0" applyAlignment="0" applyProtection="0"/>
    <xf numFmtId="176" fontId="31" fillId="0" borderId="0" applyFill="0" applyBorder="0" applyAlignment="0"/>
    <xf numFmtId="0" fontId="32" fillId="3" borderId="19" applyNumberFormat="0" applyAlignment="0" applyProtection="0"/>
    <xf numFmtId="0" fontId="33" fillId="21" borderId="20" applyNumberFormat="0" applyAlignment="0" applyProtection="0"/>
    <xf numFmtId="0" fontId="34" fillId="0" borderId="21" applyNumberFormat="0" applyFill="0" applyAlignment="0" applyProtection="0"/>
    <xf numFmtId="0" fontId="35" fillId="0" borderId="0" applyNumberFormat="0" applyAlignment="0">
      <alignment horizontal="left"/>
    </xf>
    <xf numFmtId="175" fontId="35" fillId="0" borderId="0" applyNumberFormat="0" applyAlignment="0">
      <alignment horizontal="left"/>
    </xf>
    <xf numFmtId="177" fontId="36" fillId="6" borderId="16" applyFill="0" applyBorder="0"/>
    <xf numFmtId="178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5" borderId="0" applyNumberFormat="0" applyBorder="0" applyAlignment="0" applyProtection="0"/>
    <xf numFmtId="0" fontId="38" fillId="0" borderId="0" applyNumberFormat="0" applyAlignment="0">
      <alignment horizontal="left"/>
    </xf>
    <xf numFmtId="175" fontId="38" fillId="0" borderId="0" applyNumberFormat="0" applyAlignment="0">
      <alignment horizontal="left"/>
    </xf>
    <xf numFmtId="0" fontId="39" fillId="12" borderId="19" applyNumberFormat="0" applyAlignment="0" applyProtection="0"/>
    <xf numFmtId="0" fontId="40" fillId="0" borderId="0" applyNumberFormat="0" applyFill="0" applyBorder="0" applyAlignment="0" applyProtection="0"/>
    <xf numFmtId="175" fontId="40" fillId="0" borderId="0" applyNumberFormat="0" applyFill="0" applyBorder="0" applyAlignment="0" applyProtection="0"/>
    <xf numFmtId="0" fontId="41" fillId="0" borderId="0"/>
    <xf numFmtId="175" fontId="41" fillId="0" borderId="0"/>
    <xf numFmtId="38" fontId="42" fillId="26" borderId="0" applyNumberFormat="0" applyBorder="0" applyAlignment="0" applyProtection="0"/>
    <xf numFmtId="0" fontId="43" fillId="5" borderId="0"/>
    <xf numFmtId="175" fontId="43" fillId="5" borderId="0"/>
    <xf numFmtId="0" fontId="44" fillId="0" borderId="15" applyNumberFormat="0" applyAlignment="0" applyProtection="0">
      <alignment horizontal="left" vertical="center"/>
    </xf>
    <xf numFmtId="175" fontId="44" fillId="0" borderId="15" applyNumberFormat="0" applyAlignment="0" applyProtection="0">
      <alignment horizontal="left" vertical="center"/>
    </xf>
    <xf numFmtId="0" fontId="44" fillId="0" borderId="18">
      <alignment horizontal="left" vertical="center"/>
    </xf>
    <xf numFmtId="175" fontId="44" fillId="0" borderId="18">
      <alignment horizontal="left" vertical="center"/>
    </xf>
    <xf numFmtId="0" fontId="45" fillId="0" borderId="17">
      <alignment horizontal="center"/>
    </xf>
    <xf numFmtId="175" fontId="45" fillId="0" borderId="17">
      <alignment horizontal="center"/>
    </xf>
    <xf numFmtId="0" fontId="45" fillId="0" borderId="0">
      <alignment horizontal="center"/>
    </xf>
    <xf numFmtId="175" fontId="45" fillId="0" borderId="0">
      <alignment horizontal="center"/>
    </xf>
    <xf numFmtId="0" fontId="46" fillId="0" borderId="0" applyNumberFormat="0" applyFill="0" applyBorder="0" applyAlignment="0" applyProtection="0"/>
    <xf numFmtId="175" fontId="46" fillId="0" borderId="0" applyNumberFormat="0" applyFill="0" applyBorder="0" applyAlignment="0" applyProtection="0"/>
    <xf numFmtId="0" fontId="47" fillId="8" borderId="0" applyNumberFormat="0" applyBorder="0" applyAlignment="0" applyProtection="0"/>
    <xf numFmtId="10" fontId="42" fillId="27" borderId="16" applyNumberFormat="0" applyBorder="0" applyAlignment="0" applyProtection="0"/>
    <xf numFmtId="1" fontId="48" fillId="27" borderId="2" applyFill="0">
      <alignment horizontal="left"/>
    </xf>
    <xf numFmtId="0" fontId="49" fillId="28" borderId="0" applyNumberFormat="0" applyBorder="0" applyAlignment="0" applyProtection="0"/>
    <xf numFmtId="180" fontId="3" fillId="0" borderId="0"/>
    <xf numFmtId="180" fontId="3" fillId="0" borderId="0"/>
    <xf numFmtId="180" fontId="3" fillId="0" borderId="0"/>
    <xf numFmtId="0" fontId="3" fillId="0" borderId="0"/>
    <xf numFmtId="175" fontId="3" fillId="0" borderId="0"/>
    <xf numFmtId="0" fontId="3" fillId="0" borderId="0"/>
    <xf numFmtId="175" fontId="3" fillId="0" borderId="0"/>
    <xf numFmtId="0" fontId="3" fillId="0" borderId="0"/>
    <xf numFmtId="0" fontId="3" fillId="29" borderId="22" applyNumberFormat="0" applyFont="0" applyAlignment="0" applyProtection="0"/>
    <xf numFmtId="14" fontId="28" fillId="0" borderId="0">
      <alignment horizontal="center" wrapText="1"/>
      <protection locked="0"/>
    </xf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0" fontId="50" fillId="30" borderId="0" applyNumberFormat="0" applyFont="0" applyBorder="0" applyAlignment="0">
      <alignment horizontal="center"/>
    </xf>
    <xf numFmtId="175" fontId="50" fillId="30" borderId="0" applyNumberFormat="0" applyFont="0" applyBorder="0" applyAlignment="0">
      <alignment horizontal="center"/>
    </xf>
    <xf numFmtId="14" fontId="41" fillId="0" borderId="0" applyNumberFormat="0" applyFill="0" applyBorder="0" applyAlignment="0" applyProtection="0">
      <alignment horizontal="left"/>
    </xf>
    <xf numFmtId="0" fontId="51" fillId="3" borderId="23" applyNumberFormat="0" applyAlignment="0" applyProtection="0"/>
    <xf numFmtId="0" fontId="50" fillId="1" borderId="18" applyNumberFormat="0" applyFont="0" applyAlignment="0">
      <alignment horizontal="center"/>
    </xf>
    <xf numFmtId="175" fontId="50" fillId="1" borderId="18" applyNumberFormat="0" applyFont="0" applyAlignment="0">
      <alignment horizontal="center"/>
    </xf>
    <xf numFmtId="0" fontId="41" fillId="0" borderId="24"/>
    <xf numFmtId="175" fontId="41" fillId="0" borderId="24"/>
    <xf numFmtId="0" fontId="52" fillId="0" borderId="0" applyNumberFormat="0" applyFill="0" applyBorder="0" applyAlignment="0">
      <alignment horizontal="center"/>
    </xf>
    <xf numFmtId="175" fontId="52" fillId="0" borderId="0" applyNumberFormat="0" applyFill="0" applyBorder="0" applyAlignment="0">
      <alignment horizontal="center"/>
    </xf>
    <xf numFmtId="0" fontId="3" fillId="0" borderId="0"/>
    <xf numFmtId="40" fontId="53" fillId="0" borderId="0" applyBorder="0">
      <alignment horizontal="right"/>
    </xf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25" applyNumberFormat="0" applyFill="0" applyAlignment="0" applyProtection="0"/>
    <xf numFmtId="0" fontId="58" fillId="0" borderId="26" applyNumberFormat="0" applyFill="0" applyAlignment="0" applyProtection="0"/>
    <xf numFmtId="0" fontId="37" fillId="0" borderId="27" applyNumberFormat="0" applyFill="0" applyAlignment="0" applyProtection="0"/>
    <xf numFmtId="0" fontId="59" fillId="0" borderId="28" applyNumberFormat="0" applyFill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18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9" fillId="0" borderId="0"/>
    <xf numFmtId="0" fontId="3" fillId="0" borderId="0"/>
    <xf numFmtId="0" fontId="3" fillId="0" borderId="0"/>
    <xf numFmtId="0" fontId="3" fillId="0" borderId="0"/>
    <xf numFmtId="175" fontId="3" fillId="0" borderId="0"/>
    <xf numFmtId="175" fontId="3" fillId="0" borderId="0"/>
    <xf numFmtId="0" fontId="3" fillId="0" borderId="0"/>
    <xf numFmtId="0" fontId="3" fillId="0" borderId="0"/>
    <xf numFmtId="175" fontId="3" fillId="0" borderId="0"/>
    <xf numFmtId="175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Border="0" applyAlignment="0" applyProtection="0"/>
    <xf numFmtId="175" fontId="25" fillId="0" borderId="0"/>
    <xf numFmtId="182" fontId="3" fillId="0" borderId="0" applyFont="0" applyFill="0" applyBorder="0" applyAlignment="0" applyProtection="0"/>
  </cellStyleXfs>
  <cellXfs count="206">
    <xf numFmtId="0" fontId="0" fillId="0" borderId="0" xfId="0"/>
    <xf numFmtId="0" fontId="1" fillId="0" borderId="0" xfId="0" applyFont="1" applyAlignment="1"/>
    <xf numFmtId="0" fontId="10" fillId="0" borderId="0" xfId="0" applyFont="1"/>
    <xf numFmtId="0" fontId="11" fillId="0" borderId="0" xfId="0" applyFont="1" applyAlignment="1"/>
    <xf numFmtId="0" fontId="1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2" fontId="12" fillId="0" borderId="0" xfId="0" applyNumberFormat="1" applyFont="1" applyAlignment="1">
      <alignment horizontal="left"/>
    </xf>
    <xf numFmtId="0" fontId="10" fillId="2" borderId="0" xfId="0" applyFont="1" applyFill="1"/>
    <xf numFmtId="0" fontId="12" fillId="2" borderId="0" xfId="0" applyFont="1" applyFill="1"/>
    <xf numFmtId="14" fontId="12" fillId="2" borderId="0" xfId="0" applyNumberFormat="1" applyFont="1" applyFill="1" applyAlignment="1"/>
    <xf numFmtId="0" fontId="1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4" fillId="0" borderId="0" xfId="0" applyFont="1" applyAlignment="1"/>
    <xf numFmtId="171" fontId="10" fillId="0" borderId="0" xfId="0" applyNumberFormat="1" applyFont="1"/>
    <xf numFmtId="14" fontId="12" fillId="2" borderId="0" xfId="0" applyNumberFormat="1" applyFont="1" applyFill="1" applyAlignment="1">
      <alignment horizontal="right"/>
    </xf>
    <xf numFmtId="0" fontId="12" fillId="0" borderId="0" xfId="0" applyFont="1" applyAlignment="1">
      <alignment horizontal="right"/>
    </xf>
    <xf numFmtId="2" fontId="10" fillId="0" borderId="0" xfId="0" applyNumberFormat="1" applyFont="1" applyAlignment="1">
      <alignment horizontal="right"/>
    </xf>
    <xf numFmtId="2" fontId="10" fillId="0" borderId="0" xfId="0" applyNumberFormat="1" applyFont="1"/>
    <xf numFmtId="14" fontId="10" fillId="0" borderId="0" xfId="0" applyNumberFormat="1" applyFont="1"/>
    <xf numFmtId="14" fontId="13" fillId="2" borderId="0" xfId="0" applyNumberFormat="1" applyFont="1" applyFill="1" applyAlignment="1">
      <alignment horizontal="right"/>
    </xf>
    <xf numFmtId="0" fontId="13" fillId="0" borderId="0" xfId="0" applyFont="1" applyAlignment="1">
      <alignment horizontal="right"/>
    </xf>
    <xf numFmtId="2" fontId="15" fillId="0" borderId="0" xfId="0" applyNumberFormat="1" applyFont="1" applyAlignment="1">
      <alignment horizontal="right"/>
    </xf>
    <xf numFmtId="14" fontId="10" fillId="0" borderId="0" xfId="0" applyNumberFormat="1" applyFont="1" applyBorder="1"/>
    <xf numFmtId="0" fontId="10" fillId="0" borderId="0" xfId="0" applyFont="1" applyBorder="1"/>
    <xf numFmtId="14" fontId="12" fillId="0" borderId="0" xfId="0" applyNumberFormat="1" applyFont="1" applyAlignment="1">
      <alignment horizontal="left"/>
    </xf>
    <xf numFmtId="0" fontId="13" fillId="0" borderId="0" xfId="0" applyFont="1" applyAlignment="1"/>
    <xf numFmtId="0" fontId="12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4" fontId="10" fillId="0" borderId="0" xfId="0" applyNumberFormat="1" applyFont="1"/>
    <xf numFmtId="0" fontId="1" fillId="0" borderId="0" xfId="0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center" wrapText="1"/>
    </xf>
    <xf numFmtId="165" fontId="1" fillId="0" borderId="0" xfId="12" applyFont="1" applyBorder="1" applyAlignment="1">
      <alignment horizontal="center" wrapText="1"/>
    </xf>
    <xf numFmtId="172" fontId="1" fillId="0" borderId="0" xfId="0" applyNumberFormat="1" applyFont="1" applyAlignment="1">
      <alignment horizontal="left"/>
    </xf>
    <xf numFmtId="4" fontId="10" fillId="2" borderId="0" xfId="0" applyNumberFormat="1" applyFont="1" applyFill="1"/>
    <xf numFmtId="4" fontId="10" fillId="2" borderId="0" xfId="0" applyNumberFormat="1" applyFont="1" applyFill="1" applyBorder="1"/>
    <xf numFmtId="0" fontId="10" fillId="2" borderId="0" xfId="0" applyFont="1" applyFill="1" applyBorder="1"/>
    <xf numFmtId="4" fontId="1" fillId="0" borderId="0" xfId="0" applyNumberFormat="1" applyFont="1" applyAlignment="1">
      <alignment horizontal="center"/>
    </xf>
    <xf numFmtId="14" fontId="17" fillId="2" borderId="0" xfId="0" applyNumberFormat="1" applyFont="1" applyFill="1"/>
    <xf numFmtId="0" fontId="17" fillId="2" borderId="0" xfId="0" applyFont="1" applyFill="1"/>
    <xf numFmtId="0" fontId="18" fillId="2" borderId="0" xfId="0" applyFont="1" applyFill="1"/>
    <xf numFmtId="0" fontId="10" fillId="2" borderId="0" xfId="0" applyFont="1" applyFill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20" fillId="0" borderId="0" xfId="0" applyFont="1"/>
    <xf numFmtId="0" fontId="22" fillId="4" borderId="0" xfId="0" applyFont="1" applyFill="1"/>
    <xf numFmtId="4" fontId="20" fillId="0" borderId="0" xfId="0" applyNumberFormat="1" applyFont="1"/>
    <xf numFmtId="0" fontId="20" fillId="0" borderId="0" xfId="0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23" fillId="0" borderId="0" xfId="0" applyFont="1"/>
    <xf numFmtId="0" fontId="12" fillId="0" borderId="0" xfId="0" applyFont="1"/>
    <xf numFmtId="4" fontId="20" fillId="0" borderId="0" xfId="0" applyNumberFormat="1" applyFont="1" applyAlignment="1">
      <alignment horizontal="center" vertical="center"/>
    </xf>
    <xf numFmtId="4" fontId="23" fillId="0" borderId="0" xfId="0" applyNumberFormat="1" applyFont="1" applyAlignment="1">
      <alignment horizontal="center"/>
    </xf>
    <xf numFmtId="173" fontId="10" fillId="0" borderId="0" xfId="0" applyNumberFormat="1" applyFont="1"/>
    <xf numFmtId="4" fontId="12" fillId="0" borderId="0" xfId="0" applyNumberFormat="1" applyFont="1"/>
    <xf numFmtId="0" fontId="12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0" xfId="0" applyFont="1" applyAlignment="1"/>
    <xf numFmtId="0" fontId="20" fillId="0" borderId="0" xfId="0" applyFont="1" applyAlignment="1">
      <alignment horizontal="right" vertical="center"/>
    </xf>
    <xf numFmtId="172" fontId="1" fillId="0" borderId="0" xfId="0" applyNumberFormat="1" applyFont="1" applyAlignment="1">
      <alignment horizontal="center" vertical="center"/>
    </xf>
    <xf numFmtId="173" fontId="1" fillId="0" borderId="0" xfId="0" applyNumberFormat="1" applyFont="1" applyAlignment="1">
      <alignment horizontal="center"/>
    </xf>
    <xf numFmtId="4" fontId="16" fillId="0" borderId="0" xfId="2" applyNumberFormat="1" applyFont="1" applyFill="1" applyAlignment="1">
      <alignment horizontal="center" vertical="center"/>
    </xf>
    <xf numFmtId="0" fontId="19" fillId="2" borderId="2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left" vertical="center" wrapText="1"/>
    </xf>
    <xf numFmtId="173" fontId="10" fillId="2" borderId="6" xfId="0" applyNumberFormat="1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" fontId="20" fillId="0" borderId="0" xfId="0" applyNumberFormat="1" applyFont="1" applyAlignment="1">
      <alignment vertical="top" wrapText="1"/>
    </xf>
    <xf numFmtId="0" fontId="2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2" borderId="0" xfId="0" applyFont="1" applyFill="1" applyAlignment="1">
      <alignment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2" fillId="2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" fontId="20" fillId="0" borderId="0" xfId="0" applyNumberFormat="1" applyFont="1" applyAlignment="1">
      <alignment horizontal="left"/>
    </xf>
    <xf numFmtId="4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2" fontId="24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left"/>
    </xf>
    <xf numFmtId="0" fontId="24" fillId="0" borderId="0" xfId="0" applyNumberFormat="1" applyFont="1" applyAlignment="1">
      <alignment horizontal="center"/>
    </xf>
    <xf numFmtId="4" fontId="24" fillId="0" borderId="0" xfId="0" applyNumberFormat="1" applyFont="1" applyAlignment="1">
      <alignment vertical="top" wrapText="1"/>
    </xf>
    <xf numFmtId="0" fontId="61" fillId="2" borderId="0" xfId="0" applyFont="1" applyFill="1" applyAlignment="1">
      <alignment vertical="center"/>
    </xf>
    <xf numFmtId="0" fontId="61" fillId="2" borderId="0" xfId="0" applyFont="1" applyFill="1" applyAlignment="1">
      <alignment vertical="center" wrapText="1"/>
    </xf>
    <xf numFmtId="0" fontId="62" fillId="2" borderId="0" xfId="0" applyFont="1" applyFill="1" applyAlignment="1">
      <alignment vertical="center"/>
    </xf>
    <xf numFmtId="0" fontId="64" fillId="2" borderId="0" xfId="0" applyFont="1" applyFill="1" applyAlignment="1">
      <alignment vertical="center"/>
    </xf>
    <xf numFmtId="0" fontId="62" fillId="2" borderId="0" xfId="0" applyFont="1" applyFill="1" applyAlignment="1">
      <alignment horizontal="center" vertical="center"/>
    </xf>
    <xf numFmtId="0" fontId="61" fillId="2" borderId="0" xfId="0" applyFont="1" applyFill="1" applyAlignment="1">
      <alignment horizontal="left" vertical="center"/>
    </xf>
    <xf numFmtId="0" fontId="61" fillId="2" borderId="0" xfId="0" applyFont="1" applyFill="1" applyAlignment="1">
      <alignment horizontal="center" vertical="center"/>
    </xf>
    <xf numFmtId="2" fontId="61" fillId="2" borderId="0" xfId="0" applyNumberFormat="1" applyFont="1" applyFill="1" applyAlignment="1">
      <alignment horizontal="left" vertical="center"/>
    </xf>
    <xf numFmtId="14" fontId="61" fillId="2" borderId="0" xfId="0" applyNumberFormat="1" applyFont="1" applyFill="1" applyAlignment="1">
      <alignment vertical="center"/>
    </xf>
    <xf numFmtId="0" fontId="62" fillId="2" borderId="0" xfId="0" applyFont="1" applyFill="1" applyAlignment="1">
      <alignment horizontal="left" vertical="center"/>
    </xf>
    <xf numFmtId="171" fontId="61" fillId="2" borderId="0" xfId="0" applyNumberFormat="1" applyFont="1" applyFill="1" applyAlignment="1">
      <alignment vertical="center"/>
    </xf>
    <xf numFmtId="2" fontId="61" fillId="2" borderId="0" xfId="0" applyNumberFormat="1" applyFont="1" applyFill="1" applyAlignment="1">
      <alignment vertical="center"/>
    </xf>
    <xf numFmtId="2" fontId="66" fillId="2" borderId="0" xfId="0" applyNumberFormat="1" applyFont="1" applyFill="1" applyAlignment="1">
      <alignment horizontal="left" vertical="center"/>
    </xf>
    <xf numFmtId="14" fontId="61" fillId="2" borderId="0" xfId="0" applyNumberFormat="1" applyFont="1" applyFill="1" applyBorder="1" applyAlignment="1">
      <alignment vertical="center"/>
    </xf>
    <xf numFmtId="0" fontId="61" fillId="2" borderId="0" xfId="0" applyFont="1" applyFill="1" applyBorder="1" applyAlignment="1">
      <alignment vertical="center"/>
    </xf>
    <xf numFmtId="14" fontId="61" fillId="2" borderId="0" xfId="0" applyNumberFormat="1" applyFont="1" applyFill="1" applyAlignment="1">
      <alignment horizontal="left" vertical="center"/>
    </xf>
    <xf numFmtId="0" fontId="66" fillId="2" borderId="0" xfId="0" applyFont="1" applyFill="1" applyAlignment="1">
      <alignment vertical="center" wrapText="1"/>
    </xf>
    <xf numFmtId="0" fontId="61" fillId="2" borderId="0" xfId="0" applyFont="1" applyFill="1" applyAlignment="1">
      <alignment horizontal="left" vertical="center" wrapText="1"/>
    </xf>
    <xf numFmtId="4" fontId="61" fillId="2" borderId="0" xfId="0" applyNumberFormat="1" applyFont="1" applyFill="1" applyAlignment="1">
      <alignment vertical="center"/>
    </xf>
    <xf numFmtId="0" fontId="62" fillId="2" borderId="0" xfId="0" applyFont="1" applyFill="1" applyBorder="1" applyAlignment="1">
      <alignment horizontal="center" vertical="center" wrapText="1"/>
    </xf>
    <xf numFmtId="4" fontId="62" fillId="2" borderId="0" xfId="0" applyNumberFormat="1" applyFont="1" applyFill="1" applyBorder="1" applyAlignment="1">
      <alignment horizontal="center" vertical="center" wrapText="1"/>
    </xf>
    <xf numFmtId="165" fontId="62" fillId="2" borderId="0" xfId="12" applyFont="1" applyFill="1" applyBorder="1" applyAlignment="1">
      <alignment horizontal="center" vertical="center" wrapText="1"/>
    </xf>
    <xf numFmtId="4" fontId="62" fillId="2" borderId="0" xfId="0" applyNumberFormat="1" applyFont="1" applyFill="1" applyAlignment="1">
      <alignment horizontal="center" vertical="center"/>
    </xf>
    <xf numFmtId="4" fontId="61" fillId="2" borderId="0" xfId="12" applyNumberFormat="1" applyFont="1" applyFill="1" applyAlignment="1">
      <alignment vertical="center"/>
    </xf>
    <xf numFmtId="0" fontId="62" fillId="2" borderId="16" xfId="0" applyFont="1" applyFill="1" applyBorder="1" applyAlignment="1">
      <alignment horizontal="center" vertical="center" wrapText="1"/>
    </xf>
    <xf numFmtId="49" fontId="62" fillId="2" borderId="16" xfId="0" applyNumberFormat="1" applyFont="1" applyFill="1" applyBorder="1" applyAlignment="1">
      <alignment horizontal="center" vertical="center" wrapText="1"/>
    </xf>
    <xf numFmtId="4" fontId="62" fillId="2" borderId="16" xfId="0" applyNumberFormat="1" applyFont="1" applyFill="1" applyBorder="1" applyAlignment="1">
      <alignment horizontal="center" vertical="center" wrapText="1"/>
    </xf>
    <xf numFmtId="3" fontId="62" fillId="2" borderId="16" xfId="0" applyNumberFormat="1" applyFont="1" applyFill="1" applyBorder="1" applyAlignment="1">
      <alignment horizontal="center" vertical="center" wrapText="1"/>
    </xf>
    <xf numFmtId="4" fontId="61" fillId="2" borderId="0" xfId="12" applyNumberFormat="1" applyFont="1" applyFill="1" applyAlignment="1">
      <alignment horizontal="center" vertical="center" wrapText="1"/>
    </xf>
    <xf numFmtId="0" fontId="61" fillId="2" borderId="0" xfId="0" applyFont="1" applyFill="1" applyAlignment="1">
      <alignment horizontal="center" vertical="center" wrapText="1"/>
    </xf>
    <xf numFmtId="0" fontId="61" fillId="2" borderId="0" xfId="0" applyFont="1" applyFill="1" applyBorder="1" applyAlignment="1">
      <alignment horizontal="center" vertical="center" wrapText="1"/>
    </xf>
    <xf numFmtId="49" fontId="62" fillId="2" borderId="31" xfId="0" applyNumberFormat="1" applyFont="1" applyFill="1" applyBorder="1" applyAlignment="1">
      <alignment horizontal="center" vertical="center" wrapText="1"/>
    </xf>
    <xf numFmtId="4" fontId="62" fillId="2" borderId="31" xfId="0" applyNumberFormat="1" applyFont="1" applyFill="1" applyBorder="1" applyAlignment="1">
      <alignment horizontal="center" vertical="center" wrapText="1"/>
    </xf>
    <xf numFmtId="49" fontId="62" fillId="2" borderId="0" xfId="0" applyNumberFormat="1" applyFont="1" applyFill="1" applyBorder="1" applyAlignment="1">
      <alignment horizontal="center" vertical="center" wrapText="1"/>
    </xf>
    <xf numFmtId="49" fontId="62" fillId="2" borderId="0" xfId="0" applyNumberFormat="1" applyFont="1" applyFill="1" applyBorder="1" applyAlignment="1">
      <alignment horizontal="left" vertical="center" wrapText="1"/>
    </xf>
    <xf numFmtId="3" fontId="62" fillId="2" borderId="0" xfId="0" applyNumberFormat="1" applyFont="1" applyFill="1" applyBorder="1" applyAlignment="1">
      <alignment horizontal="center" vertical="center" wrapText="1"/>
    </xf>
    <xf numFmtId="174" fontId="67" fillId="2" borderId="0" xfId="0" applyNumberFormat="1" applyFont="1" applyFill="1" applyAlignment="1">
      <alignment vertical="center"/>
    </xf>
    <xf numFmtId="4" fontId="67" fillId="2" borderId="0" xfId="0" applyNumberFormat="1" applyFont="1" applyFill="1" applyAlignment="1">
      <alignment vertical="center"/>
    </xf>
    <xf numFmtId="0" fontId="67" fillId="2" borderId="0" xfId="0" applyFont="1" applyFill="1" applyAlignment="1">
      <alignment vertical="center"/>
    </xf>
    <xf numFmtId="0" fontId="68" fillId="2" borderId="16" xfId="0" applyFont="1" applyFill="1" applyBorder="1" applyAlignment="1">
      <alignment horizontal="center" vertical="center"/>
    </xf>
    <xf numFmtId="165" fontId="68" fillId="2" borderId="16" xfId="12" applyFont="1" applyFill="1" applyBorder="1" applyAlignment="1">
      <alignment horizontal="center" vertical="center"/>
    </xf>
    <xf numFmtId="0" fontId="61" fillId="2" borderId="0" xfId="0" applyFont="1" applyFill="1" applyBorder="1" applyAlignment="1">
      <alignment horizontal="left" vertical="center"/>
    </xf>
    <xf numFmtId="0" fontId="68" fillId="2" borderId="16" xfId="0" applyFont="1" applyFill="1" applyBorder="1" applyAlignment="1">
      <alignment vertical="center" wrapText="1"/>
    </xf>
    <xf numFmtId="0" fontId="68" fillId="2" borderId="16" xfId="0" applyFont="1" applyFill="1" applyBorder="1" applyAlignment="1">
      <alignment horizontal="center" vertical="center" wrapText="1"/>
    </xf>
    <xf numFmtId="0" fontId="68" fillId="2" borderId="0" xfId="0" applyFont="1" applyFill="1" applyBorder="1" applyAlignment="1">
      <alignment vertical="center" wrapText="1"/>
    </xf>
    <xf numFmtId="0" fontId="68" fillId="2" borderId="0" xfId="0" applyFont="1" applyFill="1" applyBorder="1" applyAlignment="1">
      <alignment horizontal="left" vertical="center" wrapText="1"/>
    </xf>
    <xf numFmtId="0" fontId="68" fillId="2" borderId="0" xfId="0" applyFont="1" applyFill="1" applyBorder="1" applyAlignment="1">
      <alignment horizontal="center" vertical="center" wrapText="1"/>
    </xf>
    <xf numFmtId="173" fontId="68" fillId="2" borderId="0" xfId="0" applyNumberFormat="1" applyFont="1" applyFill="1" applyBorder="1" applyAlignment="1">
      <alignment horizontal="center" vertical="center"/>
    </xf>
    <xf numFmtId="0" fontId="69" fillId="2" borderId="0" xfId="0" applyFont="1" applyFill="1" applyAlignment="1">
      <alignment vertical="center"/>
    </xf>
    <xf numFmtId="183" fontId="70" fillId="2" borderId="0" xfId="0" applyNumberFormat="1" applyFont="1" applyFill="1" applyAlignment="1">
      <alignment vertical="center"/>
    </xf>
    <xf numFmtId="0" fontId="70" fillId="2" borderId="0" xfId="0" applyFont="1" applyFill="1" applyAlignment="1">
      <alignment vertical="center"/>
    </xf>
    <xf numFmtId="0" fontId="69" fillId="2" borderId="0" xfId="0" applyFont="1" applyFill="1" applyAlignment="1">
      <alignment horizontal="right" vertical="center"/>
    </xf>
    <xf numFmtId="173" fontId="61" fillId="2" borderId="0" xfId="0" applyNumberFormat="1" applyFont="1" applyFill="1" applyAlignment="1">
      <alignment vertical="center"/>
    </xf>
    <xf numFmtId="0" fontId="61" fillId="2" borderId="0" xfId="0" applyFont="1" applyFill="1" applyAlignment="1">
      <alignment horizontal="left" vertical="center"/>
    </xf>
    <xf numFmtId="0" fontId="72" fillId="2" borderId="0" xfId="0" applyFont="1" applyFill="1" applyAlignment="1">
      <alignment horizontal="left" vertical="center"/>
    </xf>
    <xf numFmtId="0" fontId="73" fillId="2" borderId="0" xfId="0" applyFont="1" applyFill="1" applyAlignment="1">
      <alignment horizontal="left" vertical="center"/>
    </xf>
    <xf numFmtId="0" fontId="62" fillId="2" borderId="0" xfId="0" applyFont="1" applyFill="1" applyAlignment="1">
      <alignment horizontal="left" vertical="center"/>
    </xf>
    <xf numFmtId="0" fontId="61" fillId="2" borderId="0" xfId="0" applyFont="1" applyFill="1" applyAlignment="1">
      <alignment horizontal="left" vertical="center"/>
    </xf>
    <xf numFmtId="0" fontId="73" fillId="2" borderId="0" xfId="0" applyFont="1" applyFill="1" applyAlignment="1">
      <alignment horizontal="right" vertical="center"/>
    </xf>
    <xf numFmtId="0" fontId="61" fillId="2" borderId="0" xfId="0" applyFont="1" applyFill="1" applyAlignment="1">
      <alignment horizontal="left" vertical="center"/>
    </xf>
    <xf numFmtId="0" fontId="61" fillId="2" borderId="0" xfId="0" applyFont="1" applyFill="1" applyAlignment="1">
      <alignment horizontal="left" vertical="center"/>
    </xf>
    <xf numFmtId="49" fontId="62" fillId="2" borderId="16" xfId="0" applyNumberFormat="1" applyFont="1" applyFill="1" applyBorder="1" applyAlignment="1">
      <alignment horizontal="left" vertical="center" wrapText="1"/>
    </xf>
    <xf numFmtId="49" fontId="62" fillId="2" borderId="29" xfId="0" applyNumberFormat="1" applyFont="1" applyFill="1" applyBorder="1" applyAlignment="1">
      <alignment horizontal="left" vertical="center" wrapText="1"/>
    </xf>
    <xf numFmtId="49" fontId="62" fillId="2" borderId="18" xfId="0" applyNumberFormat="1" applyFont="1" applyFill="1" applyBorder="1" applyAlignment="1">
      <alignment horizontal="left" vertical="center" wrapText="1"/>
    </xf>
    <xf numFmtId="49" fontId="62" fillId="2" borderId="30" xfId="0" applyNumberFormat="1" applyFont="1" applyFill="1" applyBorder="1" applyAlignment="1">
      <alignment horizontal="left" vertical="center" wrapText="1"/>
    </xf>
    <xf numFmtId="0" fontId="62" fillId="2" borderId="0" xfId="0" applyFont="1" applyFill="1" applyAlignment="1">
      <alignment horizontal="left" vertical="center" wrapText="1"/>
    </xf>
    <xf numFmtId="49" fontId="62" fillId="2" borderId="32" xfId="0" applyNumberFormat="1" applyFont="1" applyFill="1" applyBorder="1" applyAlignment="1">
      <alignment horizontal="left" vertical="center" wrapText="1"/>
    </xf>
    <xf numFmtId="49" fontId="62" fillId="2" borderId="6" xfId="0" applyNumberFormat="1" applyFont="1" applyFill="1" applyBorder="1" applyAlignment="1">
      <alignment horizontal="left" vertical="center" wrapText="1"/>
    </xf>
    <xf numFmtId="49" fontId="62" fillId="2" borderId="33" xfId="0" applyNumberFormat="1" applyFont="1" applyFill="1" applyBorder="1" applyAlignment="1">
      <alignment horizontal="left" vertical="center" wrapText="1"/>
    </xf>
    <xf numFmtId="49" fontId="62" fillId="2" borderId="16" xfId="0" applyNumberFormat="1" applyFont="1" applyFill="1" applyBorder="1" applyAlignment="1">
      <alignment horizontal="center" vertical="center" wrapText="1"/>
    </xf>
    <xf numFmtId="0" fontId="62" fillId="2" borderId="0" xfId="0" applyFont="1" applyFill="1" applyAlignment="1">
      <alignment horizontal="left" vertical="center"/>
    </xf>
    <xf numFmtId="14" fontId="62" fillId="2" borderId="0" xfId="0" applyNumberFormat="1" applyFont="1" applyFill="1" applyAlignment="1">
      <alignment horizontal="left" vertical="center"/>
    </xf>
    <xf numFmtId="0" fontId="63" fillId="2" borderId="0" xfId="0" applyFont="1" applyFill="1" applyAlignment="1">
      <alignment horizontal="left" vertical="center"/>
    </xf>
    <xf numFmtId="0" fontId="62" fillId="2" borderId="0" xfId="0" applyFont="1" applyFill="1" applyAlignment="1">
      <alignment horizontal="right" vertical="center"/>
    </xf>
    <xf numFmtId="0" fontId="62" fillId="2" borderId="0" xfId="0" applyFont="1" applyFill="1" applyAlignment="1">
      <alignment horizontal="center" vertical="center"/>
    </xf>
    <xf numFmtId="173" fontId="68" fillId="2" borderId="16" xfId="0" applyNumberFormat="1" applyFont="1" applyFill="1" applyBorder="1" applyAlignment="1">
      <alignment horizontal="center" vertical="center"/>
    </xf>
    <xf numFmtId="0" fontId="62" fillId="2" borderId="16" xfId="0" applyFont="1" applyFill="1" applyBorder="1" applyAlignment="1">
      <alignment horizontal="center" vertical="center" wrapText="1"/>
    </xf>
    <xf numFmtId="0" fontId="68" fillId="2" borderId="29" xfId="0" applyFont="1" applyFill="1" applyBorder="1" applyAlignment="1">
      <alignment horizontal="left" vertical="center" wrapText="1"/>
    </xf>
    <xf numFmtId="0" fontId="68" fillId="2" borderId="18" xfId="0" applyFont="1" applyFill="1" applyBorder="1" applyAlignment="1">
      <alignment horizontal="left" vertical="center" wrapText="1"/>
    </xf>
    <xf numFmtId="0" fontId="68" fillId="2" borderId="30" xfId="0" applyFont="1" applyFill="1" applyBorder="1" applyAlignment="1">
      <alignment horizontal="left" vertical="center" wrapText="1"/>
    </xf>
    <xf numFmtId="0" fontId="68" fillId="2" borderId="16" xfId="0" applyFont="1" applyFill="1" applyBorder="1" applyAlignment="1">
      <alignment horizontal="left" vertical="center" wrapText="1" indent="1"/>
    </xf>
    <xf numFmtId="0" fontId="71" fillId="2" borderId="0" xfId="0" applyFont="1" applyFill="1" applyAlignment="1">
      <alignment horizontal="center" wrapText="1"/>
    </xf>
    <xf numFmtId="0" fontId="61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2" fillId="0" borderId="0" xfId="0" applyFont="1" applyAlignment="1">
      <alignment horizontal="left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/>
    </xf>
    <xf numFmtId="0" fontId="14" fillId="0" borderId="0" xfId="0" applyFont="1" applyAlignment="1">
      <alignment horizontal="left"/>
    </xf>
    <xf numFmtId="0" fontId="12" fillId="2" borderId="0" xfId="0" applyFont="1" applyFill="1" applyAlignment="1">
      <alignment horizontal="left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4" fontId="24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horizontal="left" vertical="center" wrapText="1"/>
    </xf>
    <xf numFmtId="4" fontId="2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173" fontId="10" fillId="2" borderId="3" xfId="0" applyNumberFormat="1" applyFont="1" applyFill="1" applyBorder="1" applyAlignment="1">
      <alignment horizontal="center" vertical="center"/>
    </xf>
    <xf numFmtId="173" fontId="10" fillId="2" borderId="5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173" fontId="19" fillId="2" borderId="3" xfId="0" applyNumberFormat="1" applyFont="1" applyFill="1" applyBorder="1" applyAlignment="1">
      <alignment horizontal="center"/>
    </xf>
    <xf numFmtId="0" fontId="19" fillId="2" borderId="4" xfId="0" applyFont="1" applyFill="1" applyBorder="1" applyAlignment="1">
      <alignment horizontal="center"/>
    </xf>
    <xf numFmtId="0" fontId="19" fillId="2" borderId="5" xfId="0" applyFont="1" applyFill="1" applyBorder="1" applyAlignment="1">
      <alignment horizontal="center"/>
    </xf>
    <xf numFmtId="0" fontId="21" fillId="0" borderId="0" xfId="0" applyFont="1" applyAlignment="1">
      <alignment horizontal="left"/>
    </xf>
    <xf numFmtId="4" fontId="20" fillId="0" borderId="0" xfId="0" applyNumberFormat="1" applyFont="1" applyAlignment="1">
      <alignment horizontal="left" vertical="top" wrapText="1"/>
    </xf>
    <xf numFmtId="4" fontId="24" fillId="0" borderId="0" xfId="0" applyNumberFormat="1" applyFont="1" applyAlignment="1">
      <alignment horizontal="left" vertical="center" wrapText="1"/>
    </xf>
  </cellXfs>
  <cellStyles count="133">
    <cellStyle name=" 1" xfId="15"/>
    <cellStyle name=" 1 2" xfId="16"/>
    <cellStyle name="20% - Énfasis1" xfId="17"/>
    <cellStyle name="20% - Énfasis2" xfId="18"/>
    <cellStyle name="20% - Énfasis3" xfId="19"/>
    <cellStyle name="20% - Énfasis4" xfId="20"/>
    <cellStyle name="20% - Énfasis5" xfId="21"/>
    <cellStyle name="20% - Énfasis6" xfId="22"/>
    <cellStyle name="40% - Énfasis1" xfId="23"/>
    <cellStyle name="40% - Énfasis2" xfId="24"/>
    <cellStyle name="40% - Énfasis3" xfId="25"/>
    <cellStyle name="40% - Énfasis4" xfId="26"/>
    <cellStyle name="40% - Énfasis5" xfId="27"/>
    <cellStyle name="40% - Énfasis6" xfId="28"/>
    <cellStyle name="60% - Énfasis1" xfId="29"/>
    <cellStyle name="60% - Énfasis2" xfId="30"/>
    <cellStyle name="60% - Énfasis3" xfId="31"/>
    <cellStyle name="60% - Énfasis4" xfId="32"/>
    <cellStyle name="60% - Énfasis5" xfId="33"/>
    <cellStyle name="60% - Énfasis6" xfId="34"/>
    <cellStyle name="args.style" xfId="35"/>
    <cellStyle name="args.style 2" xfId="36"/>
    <cellStyle name="Body" xfId="37"/>
    <cellStyle name="Body 2" xfId="38"/>
    <cellStyle name="Buena" xfId="39"/>
    <cellStyle name="Calc Currency (0)" xfId="40"/>
    <cellStyle name="Cálculo" xfId="41"/>
    <cellStyle name="Celda de comprobación" xfId="42"/>
    <cellStyle name="Celda vinculada" xfId="43"/>
    <cellStyle name="Comma [0]" xfId="5"/>
    <cellStyle name="Comma_laroux" xfId="6"/>
    <cellStyle name="Copied" xfId="44"/>
    <cellStyle name="Copied 2" xfId="45"/>
    <cellStyle name="Currency [0]" xfId="7"/>
    <cellStyle name="Currency_AFEWell 77210" xfId="46"/>
    <cellStyle name="Dezimal [0]_NEGS" xfId="47"/>
    <cellStyle name="Dezimal_NEGS" xfId="48"/>
    <cellStyle name="Encabezado 4" xfId="49"/>
    <cellStyle name="Énfasis1" xfId="50"/>
    <cellStyle name="Énfasis2" xfId="51"/>
    <cellStyle name="Énfasis3" xfId="52"/>
    <cellStyle name="Énfasis4" xfId="53"/>
    <cellStyle name="Énfasis5" xfId="54"/>
    <cellStyle name="Énfasis6" xfId="55"/>
    <cellStyle name="Entered" xfId="56"/>
    <cellStyle name="Entered 2" xfId="57"/>
    <cellStyle name="Entrada" xfId="58"/>
    <cellStyle name="Followed Hyperlink" xfId="59"/>
    <cellStyle name="Followed Hyperlink 2" xfId="60"/>
    <cellStyle name="form" xfId="61"/>
    <cellStyle name="form 2" xfId="62"/>
    <cellStyle name="Grey" xfId="63"/>
    <cellStyle name="Head 1" xfId="64"/>
    <cellStyle name="Head 1 2" xfId="65"/>
    <cellStyle name="Header1" xfId="66"/>
    <cellStyle name="Header1 2" xfId="67"/>
    <cellStyle name="Header2" xfId="68"/>
    <cellStyle name="Header2 2" xfId="69"/>
    <cellStyle name="HEADINGS" xfId="70"/>
    <cellStyle name="HEADINGS 2" xfId="71"/>
    <cellStyle name="HEADINGSTOP" xfId="72"/>
    <cellStyle name="HEADINGSTOP 2" xfId="73"/>
    <cellStyle name="Hyperlink" xfId="74"/>
    <cellStyle name="Hyperlink 2" xfId="75"/>
    <cellStyle name="Incorrecto" xfId="76"/>
    <cellStyle name="Input [yellow]" xfId="77"/>
    <cellStyle name="Input cells" xfId="8"/>
    <cellStyle name="m1" xfId="78"/>
    <cellStyle name="Neutral" xfId="79"/>
    <cellStyle name="Normal - Style1" xfId="80"/>
    <cellStyle name="Normal - Style1 2" xfId="81"/>
    <cellStyle name="Normal - Style1_СОБ -ШАБЛОН (№2_скв. №137_ 06.02.12 г.)" xfId="82"/>
    <cellStyle name="Normal 2" xfId="83"/>
    <cellStyle name="Normal 2 2" xfId="84"/>
    <cellStyle name="Normal 3" xfId="85"/>
    <cellStyle name="Normal 3 2" xfId="86"/>
    <cellStyle name="Normal_20050705 A20 DRAFT Completion Diagram v1.4" xfId="87"/>
    <cellStyle name="Notas" xfId="88"/>
    <cellStyle name="per.style" xfId="89"/>
    <cellStyle name="Percent [2]" xfId="90"/>
    <cellStyle name="Percent [2] 2" xfId="91"/>
    <cellStyle name="regstoresfromspecstores" xfId="92"/>
    <cellStyle name="regstoresfromspecstores 2" xfId="93"/>
    <cellStyle name="RevList" xfId="94"/>
    <cellStyle name="Salida" xfId="95"/>
    <cellStyle name="SHADEDSTORES" xfId="96"/>
    <cellStyle name="SHADEDSTORES 2" xfId="97"/>
    <cellStyle name="Shell" xfId="98"/>
    <cellStyle name="Shell 2" xfId="99"/>
    <cellStyle name="specstores" xfId="100"/>
    <cellStyle name="specstores 2" xfId="101"/>
    <cellStyle name="Standard_NEGS" xfId="102"/>
    <cellStyle name="Subtotal" xfId="103"/>
    <cellStyle name="Texto de advertencia" xfId="104"/>
    <cellStyle name="Texto explicativo" xfId="105"/>
    <cellStyle name="Título" xfId="106"/>
    <cellStyle name="Título 1" xfId="107"/>
    <cellStyle name="Título 2" xfId="108"/>
    <cellStyle name="Título 3" xfId="109"/>
    <cellStyle name="Total" xfId="110"/>
    <cellStyle name="Гиперссылка 2" xfId="111"/>
    <cellStyle name="Денежный" xfId="12" builtinId="4"/>
    <cellStyle name="Денежный 2" xfId="112"/>
    <cellStyle name="Денежный 3" xfId="113"/>
    <cellStyle name="Обычный" xfId="0" builtinId="0"/>
    <cellStyle name="Обычный 10" xfId="114"/>
    <cellStyle name="Обычный 11" xfId="115"/>
    <cellStyle name="Обычный 12" xfId="14"/>
    <cellStyle name="Обычный 2" xfId="2"/>
    <cellStyle name="Обычный 2 2" xfId="116"/>
    <cellStyle name="Обычный 2 2 2" xfId="117"/>
    <cellStyle name="Обычный 2 2 2 2" xfId="118"/>
    <cellStyle name="Обычный 2 2 3" xfId="119"/>
    <cellStyle name="Обычный 2 2_СОБ -ШАБЛОН (№2_скв. №137_ 06.02.12 г.)" xfId="120"/>
    <cellStyle name="Обычный 2 3" xfId="121"/>
    <cellStyle name="Обычный 2 3 2" xfId="122"/>
    <cellStyle name="Обычный 2 4" xfId="123"/>
    <cellStyle name="Обычный 2_20536026_Ванкор_2_331_суточный рапорт_05_05_09" xfId="124"/>
    <cellStyle name="Обычный 3" xfId="9"/>
    <cellStyle name="Обычный 3 2" xfId="13"/>
    <cellStyle name="Обычный 4" xfId="1"/>
    <cellStyle name="Обычный 5" xfId="125"/>
    <cellStyle name="Обычный 6" xfId="126"/>
    <cellStyle name="Обычный 7" xfId="127"/>
    <cellStyle name="Обычный 8" xfId="128"/>
    <cellStyle name="Обычный 9" xfId="129"/>
    <cellStyle name="Процентный 2" xfId="130"/>
    <cellStyle name="Стиль 1" xfId="3"/>
    <cellStyle name="Стиль 1 2" xfId="131"/>
    <cellStyle name="Тысячи [0]_laroux" xfId="10"/>
    <cellStyle name="Тысячи_laroux" xfId="11"/>
    <cellStyle name="Финансовый 2" xfId="4"/>
    <cellStyle name="Финансовый 4" xfId="1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Admin\LOCALS~1\Temp\&#1076;&#1086;&#1082;&#1091;&#1084;&#1077;&#1085;&#1090;&#1099;\&#1056;-124\&#1089;&#1074;&#1086;&#1076;&#1082;&#1080;,&#1079;&#1072;&#1103;&#1074;&#1082;&#1080;\&#1057;&#1091;&#1090;%20&#1055;&#1077;&#1095;&#1086;&#1088;&#1072;\DOCUME~1\Admin\LOCALS~1\Temp\Documents%20and%20Settings\pogadaev.sv\Local%20Settings\Temporary%20Internet%20Files\OLK37\0%20&#1088;&#1072;&#1087;&#1086;&#108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порт"/>
      <sheetName val="Планирование"/>
      <sheetName val="Крепление"/>
      <sheetName val="Баланс"/>
      <sheetName val="КНБК"/>
      <sheetName val="Проблемы"/>
      <sheetName val="Инструкции по заполнению"/>
      <sheetName val="Коды операций"/>
      <sheetName val="DVD"/>
      <sheetName val="Дата"/>
      <sheetName val="DWO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70">
          <cell r="B70" t="str">
            <v>ОАО "СУСС"</v>
          </cell>
          <cell r="D70" t="str">
            <v>Ай-Хеттинское</v>
          </cell>
        </row>
        <row r="71">
          <cell r="B71" t="str">
            <v>"Виктория Групп, Инк"</v>
          </cell>
          <cell r="D71" t="str">
            <v>Валынтойское</v>
          </cell>
        </row>
        <row r="72">
          <cell r="B72" t="str">
            <v>"Халлибуртон Интернэшнл Инк"</v>
          </cell>
          <cell r="D72" t="str">
            <v>Верхне-Телекайское</v>
          </cell>
        </row>
        <row r="73">
          <cell r="B73" t="str">
            <v>"Шлюмберже Лоджелко, Инк"</v>
          </cell>
          <cell r="D73" t="str">
            <v>Воргенское</v>
          </cell>
        </row>
        <row r="74">
          <cell r="B74" t="str">
            <v>"Эм-Ай Дриллинг Флуидз"</v>
          </cell>
          <cell r="D74" t="str">
            <v>Восточно-Етыпуровское</v>
          </cell>
        </row>
        <row r="75">
          <cell r="B75" t="str">
            <v>Weatherford</v>
          </cell>
          <cell r="D75" t="str">
            <v>Восточно-Пякутинское</v>
          </cell>
        </row>
        <row r="76">
          <cell r="B76" t="str">
            <v>Бейкер Хьюз Б.В.</v>
          </cell>
          <cell r="D76" t="str">
            <v>Вынгапуровское</v>
          </cell>
        </row>
        <row r="77">
          <cell r="B77" t="str">
            <v>Газпромдобыча Ноябрьск</v>
          </cell>
          <cell r="D77" t="str">
            <v>Вынгаяхинское</v>
          </cell>
        </row>
        <row r="78">
          <cell r="B78" t="str">
            <v>ЗАО "Аган-Бурение"</v>
          </cell>
          <cell r="D78" t="str">
            <v>Дрообское</v>
          </cell>
        </row>
        <row r="79">
          <cell r="B79" t="str">
            <v>ЗАО "Нефтемашвнедрение"</v>
          </cell>
          <cell r="D79" t="str">
            <v>Еты-Пуровское</v>
          </cell>
        </row>
        <row r="80">
          <cell r="B80" t="str">
            <v>ЗАО "Сибнефтепроект"</v>
          </cell>
          <cell r="D80" t="str">
            <v>Западно-Вынгапуровское</v>
          </cell>
        </row>
        <row r="81">
          <cell r="B81" t="str">
            <v>ЗАО "Тюменьгеопроект"</v>
          </cell>
          <cell r="D81" t="str">
            <v>Западно-Ноябрьское</v>
          </cell>
        </row>
        <row r="82">
          <cell r="B82" t="str">
            <v>Ноябрьскгеофизика</v>
          </cell>
          <cell r="D82" t="str">
            <v>Западно-Суторминское</v>
          </cell>
        </row>
        <row r="83">
          <cell r="B83" t="str">
            <v>ОАО "Газпромнефть"</v>
          </cell>
          <cell r="D83" t="str">
            <v>Имилорское</v>
          </cell>
        </row>
        <row r="84">
          <cell r="B84" t="str">
            <v>ОАО "Обънефтегазгеология"</v>
          </cell>
          <cell r="D84" t="str">
            <v>Карамовское</v>
          </cell>
        </row>
        <row r="85">
          <cell r="B85" t="str">
            <v>ОАО НПП "Бурсервис"</v>
          </cell>
          <cell r="D85" t="str">
            <v>Карасевское</v>
          </cell>
        </row>
        <row r="86">
          <cell r="B86" t="str">
            <v>ОАО СибНАЦ</v>
          </cell>
          <cell r="D86" t="str">
            <v>Крайнее</v>
          </cell>
        </row>
        <row r="87">
          <cell r="B87" t="str">
            <v>ООО "Азимут-Сервис"</v>
          </cell>
          <cell r="D87" t="str">
            <v>Меретояхинское</v>
          </cell>
        </row>
        <row r="88">
          <cell r="B88" t="str">
            <v>ООО "ВБМ-Сервис"</v>
          </cell>
          <cell r="D88" t="str">
            <v>Муравленковское</v>
          </cell>
        </row>
        <row r="89">
          <cell r="B89" t="str">
            <v>ООО "Газпромнефть-НТЦ"</v>
          </cell>
          <cell r="D89" t="str">
            <v>Новогоднее</v>
          </cell>
        </row>
        <row r="90">
          <cell r="B90" t="str">
            <v>ООО "Катойл-Дриллинг"</v>
          </cell>
          <cell r="D90" t="str">
            <v>Новороссийское</v>
          </cell>
        </row>
        <row r="91">
          <cell r="B91" t="str">
            <v>ООО "Л-Бурение"</v>
          </cell>
          <cell r="D91" t="str">
            <v>Ортьягунское</v>
          </cell>
        </row>
        <row r="92">
          <cell r="B92" t="str">
            <v>ООО "Л-Сервис"</v>
          </cell>
          <cell r="D92" t="str">
            <v>Пограничное</v>
          </cell>
        </row>
        <row r="93">
          <cell r="B93" t="str">
            <v>ООО "Новые Технологии-Сервис"</v>
          </cell>
          <cell r="D93" t="str">
            <v>Пякутинское</v>
          </cell>
        </row>
        <row r="94">
          <cell r="B94" t="str">
            <v>ООО "НЦТБ"</v>
          </cell>
          <cell r="D94" t="str">
            <v>Равнинное</v>
          </cell>
        </row>
        <row r="95">
          <cell r="B95" t="str">
            <v>ООО "ПСК"Буртехнологии"</v>
          </cell>
          <cell r="D95" t="str">
            <v>Романовское</v>
          </cell>
        </row>
        <row r="96">
          <cell r="B96" t="str">
            <v>ООО "СБК"</v>
          </cell>
          <cell r="D96" t="str">
            <v>Северо-Вынгапуровское</v>
          </cell>
        </row>
        <row r="97">
          <cell r="B97" t="str">
            <v>ООО "Сервис-ТЭК"</v>
          </cell>
          <cell r="D97" t="str">
            <v>Северо-Кетское</v>
          </cell>
        </row>
        <row r="98">
          <cell r="B98" t="str">
            <v>ООО "Сибтехнобурпроект"</v>
          </cell>
          <cell r="D98" t="str">
            <v>Северо-Пямалияхское</v>
          </cell>
        </row>
        <row r="99">
          <cell r="B99" t="str">
            <v>ООО "Системный буровой сервис"</v>
          </cell>
          <cell r="D99" t="str">
            <v>Северо-Романовское</v>
          </cell>
        </row>
        <row r="100">
          <cell r="B100" t="str">
            <v>ООО "Смит Интернэшнл Си-Ай-Эс"</v>
          </cell>
          <cell r="D100" t="str">
            <v>Северо-Янгтинское</v>
          </cell>
        </row>
        <row r="101">
          <cell r="B101" t="str">
            <v>ООО "СТК"</v>
          </cell>
          <cell r="D101" t="str">
            <v>Северо-Янгтинское</v>
          </cell>
        </row>
        <row r="102">
          <cell r="B102" t="str">
            <v>ООО БСК "Ринако"</v>
          </cell>
          <cell r="D102" t="str">
            <v>Спорышевское</v>
          </cell>
        </row>
        <row r="103">
          <cell r="B103" t="str">
            <v>ООО Геотайм</v>
          </cell>
          <cell r="D103" t="str">
            <v>Средне-Итурское</v>
          </cell>
        </row>
        <row r="104">
          <cell r="B104" t="str">
            <v>ООО ЗСФ "БК "Евразия"</v>
          </cell>
          <cell r="D104" t="str">
            <v>Средне-Таймуринское</v>
          </cell>
        </row>
        <row r="105">
          <cell r="B105" t="str">
            <v>ООО НПП "Буринтех"</v>
          </cell>
          <cell r="D105" t="str">
            <v>Сугмутское</v>
          </cell>
        </row>
        <row r="106">
          <cell r="B106" t="str">
            <v>ООО НТЦ "ЗЭРС"</v>
          </cell>
          <cell r="D106" t="str">
            <v>Суторминское</v>
          </cell>
        </row>
        <row r="107">
          <cell r="B107" t="str">
            <v>ООО РуссИнтеграл ЗСНБК Пионер</v>
          </cell>
          <cell r="D107" t="str">
            <v>Троянское</v>
          </cell>
        </row>
        <row r="108">
          <cell r="B108" t="str">
            <v>ООО Спец. УБР  Уват"</v>
          </cell>
          <cell r="D108" t="str">
            <v>Умсейское</v>
          </cell>
        </row>
        <row r="109">
          <cell r="B109" t="str">
            <v>Ринако</v>
          </cell>
          <cell r="D109" t="str">
            <v>Холмистое</v>
          </cell>
        </row>
        <row r="110">
          <cell r="B110" t="str">
            <v>Тюменьпромгеофизика</v>
          </cell>
          <cell r="D110" t="str">
            <v>Холмогорское</v>
          </cell>
        </row>
        <row r="111">
          <cell r="B111" t="str">
            <v>ФГУП НПЦ Недра</v>
          </cell>
          <cell r="D111" t="str">
            <v>Хотого-Мурбайское</v>
          </cell>
        </row>
        <row r="112">
          <cell r="B112" t="str">
            <v>ООО НПП "ПромГеоСервис"</v>
          </cell>
          <cell r="D112" t="str">
            <v>Чатылькинское</v>
          </cell>
        </row>
        <row r="113">
          <cell r="D113" t="str">
            <v>Южно-Памельяхинское</v>
          </cell>
        </row>
        <row r="114">
          <cell r="D114" t="str">
            <v>Южно-Пурпейское</v>
          </cell>
        </row>
        <row r="115">
          <cell r="D115" t="str">
            <v>Южно-Торавейское</v>
          </cell>
        </row>
        <row r="116">
          <cell r="D116" t="str">
            <v>Южно-Удмуртское</v>
          </cell>
        </row>
        <row r="117">
          <cell r="D117" t="str">
            <v>Ярайнерское</v>
          </cell>
        </row>
      </sheetData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99"/>
  <sheetViews>
    <sheetView showGridLines="0" tabSelected="1" view="pageBreakPreview" zoomScale="40" zoomScaleNormal="100" zoomScaleSheetLayoutView="40" workbookViewId="0">
      <selection activeCell="J17" sqref="J17"/>
    </sheetView>
  </sheetViews>
  <sheetFormatPr defaultRowHeight="30.75"/>
  <cols>
    <col min="1" max="1" width="12.5703125" style="87" customWidth="1"/>
    <col min="2" max="2" width="33.5703125" style="87" customWidth="1"/>
    <col min="3" max="3" width="20.85546875" style="87" customWidth="1"/>
    <col min="4" max="4" width="23.28515625" style="87" customWidth="1"/>
    <col min="5" max="5" width="32.140625" style="87" customWidth="1"/>
    <col min="6" max="6" width="28.42578125" style="87" customWidth="1"/>
    <col min="7" max="7" width="22.7109375" style="87" customWidth="1"/>
    <col min="8" max="8" width="21.28515625" style="87" customWidth="1"/>
    <col min="9" max="9" width="32.7109375" style="87" customWidth="1"/>
    <col min="10" max="10" width="52.5703125" style="87" customWidth="1"/>
    <col min="11" max="11" width="58.7109375" style="87" customWidth="1"/>
    <col min="12" max="12" width="27.7109375" style="87" bestFit="1" customWidth="1"/>
    <col min="13" max="13" width="29.28515625" style="87" customWidth="1"/>
    <col min="14" max="14" width="9.140625" style="87"/>
    <col min="15" max="15" width="22.5703125" style="87" bestFit="1" customWidth="1"/>
    <col min="16" max="16" width="10.140625" style="87" bestFit="1" customWidth="1"/>
    <col min="17" max="16384" width="9.140625" style="87"/>
  </cols>
  <sheetData>
    <row r="1" spans="1:10" ht="184.5">
      <c r="J1" s="88" t="s">
        <v>154</v>
      </c>
    </row>
    <row r="2" spans="1:10">
      <c r="J2" s="88"/>
    </row>
    <row r="3" spans="1:10" ht="36.75" customHeight="1">
      <c r="A3" s="157" t="s">
        <v>2</v>
      </c>
      <c r="B3" s="157"/>
      <c r="C3" s="157"/>
      <c r="D3" s="157"/>
      <c r="E3" s="89"/>
      <c r="F3" s="89"/>
      <c r="H3" s="160" t="s">
        <v>2</v>
      </c>
      <c r="I3" s="160"/>
      <c r="J3" s="160"/>
    </row>
    <row r="4" spans="1:10" ht="36.75" customHeight="1">
      <c r="A4" s="159" t="s">
        <v>116</v>
      </c>
      <c r="B4" s="159"/>
      <c r="C4" s="159"/>
      <c r="D4" s="159"/>
      <c r="E4" s="89"/>
      <c r="F4" s="89"/>
      <c r="H4" s="160" t="s">
        <v>3</v>
      </c>
      <c r="I4" s="160"/>
      <c r="J4" s="160"/>
    </row>
    <row r="5" spans="1:10" ht="36.75" customHeight="1">
      <c r="A5" s="157"/>
      <c r="B5" s="157"/>
      <c r="C5" s="157"/>
      <c r="D5" s="157"/>
      <c r="E5" s="90"/>
      <c r="F5" s="89"/>
      <c r="H5" s="160" t="s">
        <v>111</v>
      </c>
      <c r="I5" s="160"/>
      <c r="J5" s="160"/>
    </row>
    <row r="6" spans="1:10" ht="50.25" customHeight="1">
      <c r="A6" s="157"/>
      <c r="B6" s="157"/>
      <c r="C6" s="157"/>
      <c r="D6" s="157"/>
      <c r="E6" s="91"/>
      <c r="F6" s="91"/>
      <c r="H6" s="160"/>
      <c r="I6" s="160"/>
      <c r="J6" s="160"/>
    </row>
    <row r="7" spans="1:10" ht="50.25" customHeight="1">
      <c r="A7" s="157" t="s">
        <v>114</v>
      </c>
      <c r="B7" s="157"/>
      <c r="C7" s="157"/>
      <c r="D7" s="157"/>
      <c r="E7" s="89"/>
      <c r="F7" s="89"/>
      <c r="H7" s="160" t="s">
        <v>112</v>
      </c>
      <c r="I7" s="160"/>
      <c r="J7" s="160"/>
    </row>
    <row r="8" spans="1:10" ht="50.25" customHeight="1">
      <c r="A8" s="157" t="s">
        <v>115</v>
      </c>
      <c r="B8" s="157"/>
      <c r="C8" s="157"/>
      <c r="D8" s="157"/>
      <c r="E8" s="89"/>
      <c r="F8" s="89"/>
      <c r="H8" s="160" t="s">
        <v>113</v>
      </c>
      <c r="I8" s="160"/>
      <c r="J8" s="160"/>
    </row>
    <row r="9" spans="1:10" ht="36.75" hidden="1" customHeight="1">
      <c r="A9" s="91"/>
      <c r="B9" s="91"/>
      <c r="C9" s="91"/>
      <c r="D9" s="91"/>
      <c r="E9" s="89"/>
      <c r="F9" s="89"/>
      <c r="H9" s="91"/>
      <c r="I9" s="91"/>
      <c r="J9" s="91"/>
    </row>
    <row r="10" spans="1:10" ht="36.75" hidden="1" customHeight="1">
      <c r="A10" s="91"/>
      <c r="B10" s="89"/>
      <c r="C10" s="89"/>
      <c r="D10" s="89"/>
      <c r="E10" s="89"/>
      <c r="F10" s="89"/>
      <c r="H10" s="91"/>
      <c r="I10" s="91"/>
      <c r="J10" s="91"/>
    </row>
    <row r="11" spans="1:10" ht="33" customHeight="1">
      <c r="A11" s="161" t="s">
        <v>8</v>
      </c>
      <c r="B11" s="161"/>
      <c r="C11" s="161"/>
      <c r="D11" s="161"/>
      <c r="E11" s="161"/>
      <c r="F11" s="161"/>
      <c r="G11" s="161"/>
      <c r="H11" s="161"/>
      <c r="I11" s="161"/>
      <c r="J11" s="161"/>
    </row>
    <row r="12" spans="1:10" ht="33" customHeight="1">
      <c r="A12" s="161" t="s">
        <v>93</v>
      </c>
      <c r="B12" s="161"/>
      <c r="C12" s="161"/>
      <c r="D12" s="161"/>
      <c r="E12" s="161"/>
      <c r="F12" s="161"/>
      <c r="G12" s="161"/>
      <c r="H12" s="161"/>
      <c r="I12" s="161"/>
      <c r="J12" s="161"/>
    </row>
    <row r="13" spans="1:10" ht="33" customHeight="1">
      <c r="A13" s="161" t="s">
        <v>94</v>
      </c>
      <c r="B13" s="161"/>
      <c r="C13" s="161"/>
      <c r="D13" s="161"/>
      <c r="E13" s="161"/>
      <c r="F13" s="161"/>
      <c r="G13" s="161"/>
      <c r="H13" s="161"/>
      <c r="I13" s="161"/>
      <c r="J13" s="161"/>
    </row>
    <row r="14" spans="1:10" ht="33" customHeight="1">
      <c r="A14" s="161" t="s">
        <v>141</v>
      </c>
      <c r="B14" s="161"/>
      <c r="C14" s="161"/>
      <c r="D14" s="161"/>
      <c r="E14" s="161"/>
      <c r="F14" s="161"/>
      <c r="G14" s="161"/>
      <c r="H14" s="161"/>
      <c r="I14" s="161"/>
      <c r="J14" s="161"/>
    </row>
    <row r="15" spans="1:10" ht="33" customHeight="1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ht="35.25" customHeight="1">
      <c r="A16" s="147" t="s">
        <v>117</v>
      </c>
      <c r="B16" s="147"/>
      <c r="C16" s="92"/>
      <c r="J16" s="93" t="s">
        <v>132</v>
      </c>
    </row>
    <row r="17" spans="1:10" ht="35.25" customHeight="1">
      <c r="A17" s="147" t="s">
        <v>118</v>
      </c>
      <c r="B17" s="147"/>
      <c r="C17" s="147"/>
      <c r="D17" s="147"/>
    </row>
    <row r="18" spans="1:10" ht="35.25" customHeight="1">
      <c r="A18" s="157" t="s">
        <v>0</v>
      </c>
      <c r="B18" s="157"/>
      <c r="C18" s="157"/>
      <c r="D18" s="157"/>
    </row>
    <row r="19" spans="1:10" s="92" customFormat="1" ht="35.25" customHeight="1">
      <c r="A19" s="157" t="s">
        <v>119</v>
      </c>
      <c r="B19" s="157"/>
      <c r="C19" s="157"/>
      <c r="D19" s="157"/>
    </row>
    <row r="20" spans="1:10" ht="42.75" customHeight="1">
      <c r="A20" s="92" t="s">
        <v>148</v>
      </c>
      <c r="B20" s="92"/>
      <c r="C20" s="92"/>
      <c r="D20" s="147" t="s">
        <v>128</v>
      </c>
      <c r="E20" s="147"/>
      <c r="F20" s="147"/>
      <c r="G20" s="147"/>
      <c r="H20" s="147"/>
      <c r="I20" s="147"/>
      <c r="J20" s="147"/>
    </row>
    <row r="21" spans="1:10" ht="25.5" customHeight="1">
      <c r="A21" s="147" t="s">
        <v>148</v>
      </c>
      <c r="B21" s="147"/>
      <c r="C21" s="92"/>
      <c r="D21" s="147" t="str">
        <f>A80</f>
        <v>Заместитель генерального директора по бурению</v>
      </c>
      <c r="E21" s="147"/>
      <c r="F21" s="147"/>
      <c r="G21" s="147"/>
      <c r="H21" s="147"/>
      <c r="I21" s="147"/>
      <c r="J21" s="147"/>
    </row>
    <row r="22" spans="1:10" ht="35.25" customHeight="1">
      <c r="A22" s="146" t="s">
        <v>148</v>
      </c>
      <c r="B22" s="146"/>
      <c r="C22" s="92"/>
      <c r="D22" s="92" t="s">
        <v>129</v>
      </c>
      <c r="E22" s="92"/>
      <c r="F22" s="92"/>
      <c r="G22" s="92"/>
      <c r="H22" s="92"/>
      <c r="I22" s="92"/>
      <c r="J22" s="92"/>
    </row>
    <row r="23" spans="1:10" ht="33" customHeight="1">
      <c r="A23" s="146" t="s">
        <v>148</v>
      </c>
      <c r="B23" s="146"/>
      <c r="C23" s="92"/>
      <c r="D23" s="92" t="s">
        <v>125</v>
      </c>
      <c r="E23" s="92"/>
      <c r="F23" s="92"/>
      <c r="G23" s="94"/>
      <c r="H23" s="92"/>
      <c r="I23" s="92"/>
      <c r="J23" s="92"/>
    </row>
    <row r="24" spans="1:10" ht="39" customHeight="1">
      <c r="A24" s="146" t="s">
        <v>148</v>
      </c>
      <c r="B24" s="142"/>
      <c r="C24" s="142"/>
      <c r="D24" s="142" t="s">
        <v>142</v>
      </c>
      <c r="E24" s="141"/>
      <c r="F24" s="141"/>
      <c r="G24" s="94"/>
      <c r="H24" s="92"/>
      <c r="I24" s="92"/>
      <c r="J24" s="92"/>
    </row>
    <row r="25" spans="1:10" ht="29.25" customHeight="1">
      <c r="A25" s="146" t="s">
        <v>148</v>
      </c>
      <c r="B25" s="142"/>
      <c r="C25" s="142"/>
      <c r="D25" s="142" t="s">
        <v>145</v>
      </c>
      <c r="E25" s="141"/>
      <c r="F25" s="141"/>
      <c r="G25" s="94"/>
      <c r="H25" s="140"/>
      <c r="I25" s="140"/>
      <c r="J25" s="140"/>
    </row>
    <row r="26" spans="1:10" ht="35.25" customHeight="1">
      <c r="A26" s="146" t="s">
        <v>148</v>
      </c>
      <c r="B26" s="142"/>
      <c r="C26" s="142"/>
      <c r="D26" s="142" t="s">
        <v>144</v>
      </c>
      <c r="E26" s="141"/>
      <c r="F26" s="141"/>
      <c r="G26" s="94"/>
      <c r="H26" s="140"/>
      <c r="I26" s="140"/>
      <c r="J26" s="140"/>
    </row>
    <row r="27" spans="1:10" ht="35.25" customHeight="1">
      <c r="A27" s="146" t="s">
        <v>148</v>
      </c>
      <c r="B27" s="142"/>
      <c r="C27" s="142"/>
      <c r="D27" s="142" t="s">
        <v>146</v>
      </c>
      <c r="E27" s="141"/>
      <c r="F27" s="141"/>
      <c r="G27" s="94"/>
      <c r="H27" s="140"/>
      <c r="I27" s="140"/>
      <c r="J27" s="140"/>
    </row>
    <row r="28" spans="1:10" ht="35.25" customHeight="1">
      <c r="A28" s="146" t="s">
        <v>148</v>
      </c>
      <c r="B28" s="142"/>
      <c r="C28" s="142"/>
      <c r="D28" s="142" t="s">
        <v>147</v>
      </c>
      <c r="E28" s="141"/>
      <c r="F28" s="141"/>
      <c r="G28" s="94"/>
      <c r="H28" s="140"/>
      <c r="I28" s="140"/>
      <c r="J28" s="140"/>
    </row>
    <row r="29" spans="1:10" ht="22.5" customHeight="1"/>
    <row r="30" spans="1:10" ht="32.25" customHeight="1">
      <c r="A30" s="157" t="s">
        <v>134</v>
      </c>
      <c r="B30" s="157"/>
      <c r="C30" s="157"/>
      <c r="D30" s="157"/>
      <c r="E30" s="157"/>
      <c r="F30" s="157"/>
      <c r="G30" s="157"/>
      <c r="H30" s="157"/>
      <c r="I30" s="157"/>
      <c r="J30" s="157"/>
    </row>
    <row r="31" spans="1:10" ht="32.25" customHeight="1">
      <c r="A31" s="147"/>
      <c r="B31" s="147"/>
      <c r="C31" s="92"/>
      <c r="D31" s="147"/>
      <c r="E31" s="147"/>
      <c r="F31" s="147"/>
      <c r="G31" s="147"/>
      <c r="H31" s="147"/>
      <c r="I31" s="147"/>
      <c r="J31" s="147"/>
    </row>
    <row r="33" spans="1:15" ht="32.25" customHeight="1">
      <c r="A33" s="157" t="s">
        <v>92</v>
      </c>
      <c r="B33" s="157"/>
      <c r="C33" s="157"/>
      <c r="D33" s="157"/>
      <c r="E33" s="157"/>
      <c r="F33" s="157"/>
      <c r="G33" s="157"/>
      <c r="H33" s="157"/>
      <c r="I33" s="157"/>
      <c r="J33" s="157"/>
      <c r="K33" s="95"/>
      <c r="M33" s="95"/>
      <c r="O33" s="95"/>
    </row>
    <row r="34" spans="1:15" ht="32.25" customHeight="1">
      <c r="A34" s="92" t="s">
        <v>135</v>
      </c>
      <c r="B34" s="96"/>
      <c r="C34" s="96"/>
      <c r="D34" s="96"/>
      <c r="G34" s="157"/>
      <c r="H34" s="157"/>
      <c r="I34" s="157"/>
      <c r="J34" s="96"/>
      <c r="K34" s="89"/>
      <c r="L34" s="89"/>
    </row>
    <row r="35" spans="1:15" ht="32.25" customHeight="1">
      <c r="A35" s="147" t="s">
        <v>136</v>
      </c>
      <c r="B35" s="147"/>
      <c r="C35" s="147"/>
      <c r="D35" s="147"/>
      <c r="E35" s="97"/>
      <c r="G35" s="158"/>
      <c r="H35" s="158"/>
      <c r="I35" s="158"/>
      <c r="J35" s="94"/>
      <c r="K35" s="98"/>
      <c r="L35" s="95"/>
    </row>
    <row r="36" spans="1:15" ht="32.25" customHeight="1">
      <c r="A36" s="147" t="s">
        <v>137</v>
      </c>
      <c r="B36" s="147"/>
      <c r="C36" s="147"/>
      <c r="D36" s="147"/>
      <c r="E36" s="97"/>
      <c r="G36" s="158"/>
      <c r="H36" s="158"/>
      <c r="I36" s="158"/>
      <c r="J36" s="99"/>
      <c r="L36" s="100"/>
      <c r="M36" s="101"/>
      <c r="N36" s="101"/>
      <c r="O36" s="101"/>
    </row>
    <row r="37" spans="1:15" ht="32.25" customHeight="1">
      <c r="A37" s="92" t="s">
        <v>138</v>
      </c>
      <c r="B37" s="92"/>
      <c r="C37" s="92"/>
      <c r="D37" s="92"/>
      <c r="E37" s="92"/>
      <c r="F37" s="102"/>
      <c r="G37" s="157"/>
      <c r="H37" s="157"/>
      <c r="I37" s="157"/>
      <c r="J37" s="103"/>
      <c r="M37" s="101"/>
      <c r="N37" s="101"/>
      <c r="O37" s="101"/>
    </row>
    <row r="38" spans="1:15" ht="32.25" customHeight="1">
      <c r="A38" s="147" t="s">
        <v>139</v>
      </c>
      <c r="B38" s="147"/>
      <c r="C38" s="147"/>
      <c r="D38" s="147"/>
      <c r="E38" s="147"/>
      <c r="F38" s="92"/>
      <c r="G38" s="157"/>
      <c r="H38" s="157"/>
      <c r="I38" s="157"/>
      <c r="J38" s="103"/>
      <c r="M38" s="101"/>
      <c r="N38" s="101"/>
      <c r="O38" s="101"/>
    </row>
    <row r="39" spans="1:15" ht="32.25" customHeight="1">
      <c r="A39" s="104"/>
      <c r="B39" s="104"/>
      <c r="C39" s="104"/>
      <c r="D39" s="104"/>
      <c r="E39" s="104"/>
      <c r="F39" s="104"/>
      <c r="G39" s="157"/>
      <c r="H39" s="157"/>
      <c r="I39" s="157"/>
      <c r="J39" s="103"/>
      <c r="K39" s="105"/>
      <c r="L39" s="105"/>
      <c r="M39" s="106"/>
      <c r="N39" s="106"/>
      <c r="O39" s="101"/>
    </row>
    <row r="40" spans="1:15" ht="32.25" customHeight="1">
      <c r="A40" s="89" t="s">
        <v>120</v>
      </c>
      <c r="B40" s="89"/>
      <c r="C40" s="89"/>
      <c r="D40" s="89"/>
      <c r="E40" s="89"/>
      <c r="F40" s="89"/>
      <c r="G40" s="157" t="s">
        <v>121</v>
      </c>
      <c r="H40" s="157"/>
      <c r="I40" s="157"/>
      <c r="K40" s="105"/>
      <c r="L40" s="107"/>
      <c r="M40" s="106"/>
      <c r="N40" s="106"/>
      <c r="O40" s="101"/>
    </row>
    <row r="41" spans="1:15" ht="32.25" customHeight="1">
      <c r="A41" s="89" t="s">
        <v>122</v>
      </c>
      <c r="B41" s="89"/>
      <c r="C41" s="89"/>
      <c r="D41" s="89"/>
      <c r="E41" s="89"/>
      <c r="F41" s="89"/>
      <c r="G41" s="157" t="s">
        <v>121</v>
      </c>
      <c r="H41" s="157"/>
      <c r="I41" s="157"/>
      <c r="L41" s="108"/>
      <c r="M41" s="106"/>
      <c r="N41" s="106"/>
      <c r="O41" s="101"/>
    </row>
    <row r="42" spans="1:15" ht="32.25" customHeight="1">
      <c r="A42" s="89" t="s">
        <v>140</v>
      </c>
      <c r="B42" s="89"/>
      <c r="C42" s="89"/>
      <c r="D42" s="89"/>
      <c r="E42" s="89"/>
      <c r="F42" s="89"/>
      <c r="G42" s="157" t="s">
        <v>121</v>
      </c>
      <c r="H42" s="157"/>
      <c r="I42" s="157"/>
      <c r="K42" s="105"/>
      <c r="L42" s="107"/>
      <c r="M42" s="106"/>
      <c r="N42" s="106"/>
      <c r="O42" s="101"/>
    </row>
    <row r="43" spans="1:15">
      <c r="A43" s="96"/>
      <c r="B43" s="96"/>
      <c r="C43" s="96"/>
      <c r="D43" s="96"/>
      <c r="E43" s="96"/>
      <c r="F43" s="96"/>
      <c r="G43" s="96"/>
      <c r="H43" s="96"/>
      <c r="I43" s="96"/>
      <c r="J43" s="109"/>
      <c r="K43" s="110"/>
      <c r="L43" s="110"/>
      <c r="M43" s="110"/>
      <c r="O43" s="101"/>
    </row>
    <row r="44" spans="1:15">
      <c r="A44" s="96" t="s">
        <v>95</v>
      </c>
      <c r="B44" s="96"/>
      <c r="C44" s="96"/>
      <c r="D44" s="96"/>
      <c r="E44" s="96"/>
      <c r="F44" s="96"/>
      <c r="G44" s="96"/>
      <c r="H44" s="96"/>
      <c r="I44" s="96"/>
      <c r="J44" s="109"/>
      <c r="K44" s="110"/>
      <c r="L44" s="110"/>
      <c r="M44" s="110"/>
      <c r="O44" s="101"/>
    </row>
    <row r="45" spans="1:15">
      <c r="A45" s="96" t="s">
        <v>143</v>
      </c>
      <c r="B45" s="96"/>
      <c r="C45" s="96"/>
      <c r="D45" s="96"/>
      <c r="E45" s="96"/>
      <c r="F45" s="96"/>
      <c r="G45" s="96"/>
      <c r="H45" s="96"/>
      <c r="I45" s="96"/>
      <c r="J45" s="109"/>
      <c r="K45" s="110"/>
      <c r="L45" s="110"/>
      <c r="M45" s="110"/>
      <c r="O45" s="101"/>
    </row>
    <row r="46" spans="1:15" ht="93" customHeight="1">
      <c r="A46" s="152" t="s">
        <v>123</v>
      </c>
      <c r="B46" s="152"/>
      <c r="C46" s="152"/>
      <c r="D46" s="152"/>
      <c r="E46" s="152"/>
      <c r="F46" s="152"/>
      <c r="G46" s="152"/>
      <c r="H46" s="152"/>
      <c r="I46" s="152"/>
      <c r="J46" s="152"/>
      <c r="K46" s="110"/>
      <c r="L46" s="110"/>
      <c r="M46" s="110"/>
      <c r="O46" s="101"/>
    </row>
    <row r="47" spans="1:15" ht="64.5" customHeight="1">
      <c r="A47" s="111" t="s">
        <v>88</v>
      </c>
      <c r="B47" s="156" t="s">
        <v>101</v>
      </c>
      <c r="C47" s="156"/>
      <c r="D47" s="156"/>
      <c r="E47" s="156"/>
      <c r="F47" s="111" t="s">
        <v>110</v>
      </c>
      <c r="G47" s="111" t="s">
        <v>102</v>
      </c>
      <c r="H47" s="111" t="s">
        <v>103</v>
      </c>
      <c r="I47" s="111" t="s">
        <v>104</v>
      </c>
      <c r="J47" s="111" t="s">
        <v>105</v>
      </c>
      <c r="K47" s="110"/>
      <c r="L47" s="110"/>
      <c r="M47" s="110"/>
      <c r="O47" s="101"/>
    </row>
    <row r="48" spans="1:15" s="116" customFormat="1" ht="64.5" customHeight="1">
      <c r="A48" s="112" t="s">
        <v>96</v>
      </c>
      <c r="B48" s="148"/>
      <c r="C48" s="148"/>
      <c r="D48" s="148"/>
      <c r="E48" s="148"/>
      <c r="F48" s="113"/>
      <c r="G48" s="113"/>
      <c r="H48" s="114"/>
      <c r="I48" s="114"/>
      <c r="J48" s="113"/>
      <c r="K48" s="115"/>
      <c r="L48" s="115"/>
      <c r="M48" s="115"/>
      <c r="O48" s="117"/>
    </row>
    <row r="49" spans="1:15" s="116" customFormat="1" ht="64.5" customHeight="1">
      <c r="A49" s="112" t="s">
        <v>97</v>
      </c>
      <c r="B49" s="148"/>
      <c r="C49" s="148"/>
      <c r="D49" s="148"/>
      <c r="E49" s="148"/>
      <c r="F49" s="113"/>
      <c r="G49" s="113"/>
      <c r="H49" s="114"/>
      <c r="I49" s="114"/>
      <c r="J49" s="113"/>
      <c r="K49" s="115"/>
      <c r="L49" s="115"/>
      <c r="M49" s="115"/>
      <c r="O49" s="117"/>
    </row>
    <row r="50" spans="1:15" s="116" customFormat="1" ht="64.5" customHeight="1">
      <c r="A50" s="112" t="s">
        <v>98</v>
      </c>
      <c r="B50" s="148"/>
      <c r="C50" s="148"/>
      <c r="D50" s="148"/>
      <c r="E50" s="148"/>
      <c r="F50" s="113"/>
      <c r="G50" s="113"/>
      <c r="H50" s="114"/>
      <c r="I50" s="114"/>
      <c r="J50" s="113"/>
      <c r="K50" s="115"/>
      <c r="L50" s="115"/>
      <c r="M50" s="115"/>
      <c r="O50" s="117"/>
    </row>
    <row r="51" spans="1:15" s="116" customFormat="1" ht="64.5" customHeight="1">
      <c r="A51" s="112" t="s">
        <v>99</v>
      </c>
      <c r="B51" s="148"/>
      <c r="C51" s="148"/>
      <c r="D51" s="148"/>
      <c r="E51" s="148"/>
      <c r="F51" s="113"/>
      <c r="G51" s="113"/>
      <c r="H51" s="114"/>
      <c r="I51" s="114"/>
      <c r="J51" s="113"/>
      <c r="K51" s="115"/>
      <c r="L51" s="115"/>
      <c r="M51" s="115"/>
      <c r="O51" s="117"/>
    </row>
    <row r="52" spans="1:15" s="116" customFormat="1" ht="64.5" customHeight="1">
      <c r="A52" s="112" t="s">
        <v>100</v>
      </c>
      <c r="B52" s="148"/>
      <c r="C52" s="148"/>
      <c r="D52" s="148"/>
      <c r="E52" s="148"/>
      <c r="F52" s="113"/>
      <c r="G52" s="113"/>
      <c r="H52" s="114"/>
      <c r="I52" s="114"/>
      <c r="J52" s="113"/>
      <c r="K52" s="115"/>
      <c r="L52" s="115"/>
      <c r="M52" s="115"/>
      <c r="O52" s="117"/>
    </row>
    <row r="53" spans="1:15" s="116" customFormat="1" ht="49.5" customHeight="1">
      <c r="A53" s="112"/>
      <c r="B53" s="149" t="s">
        <v>106</v>
      </c>
      <c r="C53" s="150"/>
      <c r="D53" s="150"/>
      <c r="E53" s="150"/>
      <c r="F53" s="150"/>
      <c r="G53" s="150"/>
      <c r="H53" s="151"/>
      <c r="I53" s="114"/>
      <c r="J53" s="113" t="s">
        <v>107</v>
      </c>
      <c r="K53" s="115"/>
      <c r="L53" s="115"/>
      <c r="M53" s="115"/>
      <c r="O53" s="117"/>
    </row>
    <row r="54" spans="1:15" s="116" customFormat="1" ht="61.5" customHeight="1">
      <c r="A54" s="152" t="s">
        <v>133</v>
      </c>
      <c r="B54" s="152"/>
      <c r="C54" s="152"/>
      <c r="D54" s="152"/>
      <c r="E54" s="152"/>
      <c r="F54" s="152"/>
      <c r="G54" s="152"/>
      <c r="H54" s="152"/>
      <c r="I54" s="152"/>
      <c r="J54" s="152"/>
      <c r="K54" s="115"/>
      <c r="L54" s="115"/>
      <c r="M54" s="115"/>
      <c r="O54" s="117"/>
    </row>
    <row r="55" spans="1:15" s="116" customFormat="1" ht="60.75" customHeight="1">
      <c r="A55" s="111" t="s">
        <v>88</v>
      </c>
      <c r="B55" s="156" t="s">
        <v>101</v>
      </c>
      <c r="C55" s="156"/>
      <c r="D55" s="156"/>
      <c r="E55" s="156"/>
      <c r="F55" s="111" t="s">
        <v>110</v>
      </c>
      <c r="G55" s="111" t="s">
        <v>102</v>
      </c>
      <c r="H55" s="111" t="s">
        <v>103</v>
      </c>
      <c r="I55" s="111" t="s">
        <v>104</v>
      </c>
      <c r="J55" s="111" t="s">
        <v>105</v>
      </c>
      <c r="K55" s="115"/>
      <c r="L55" s="115"/>
      <c r="M55" s="115"/>
      <c r="O55" s="117"/>
    </row>
    <row r="56" spans="1:15" s="116" customFormat="1" ht="60.75" customHeight="1">
      <c r="A56" s="118" t="s">
        <v>96</v>
      </c>
      <c r="B56" s="153"/>
      <c r="C56" s="154"/>
      <c r="D56" s="154"/>
      <c r="E56" s="155"/>
      <c r="F56" s="111"/>
      <c r="G56" s="113"/>
      <c r="H56" s="114"/>
      <c r="I56" s="114"/>
      <c r="J56" s="119"/>
      <c r="K56" s="115"/>
      <c r="L56" s="115"/>
      <c r="M56" s="115"/>
      <c r="O56" s="117"/>
    </row>
    <row r="57" spans="1:15" s="116" customFormat="1" ht="60.75" customHeight="1">
      <c r="A57" s="112" t="s">
        <v>97</v>
      </c>
      <c r="B57" s="148"/>
      <c r="C57" s="148"/>
      <c r="D57" s="148"/>
      <c r="E57" s="148"/>
      <c r="F57" s="111"/>
      <c r="G57" s="113"/>
      <c r="H57" s="114"/>
      <c r="I57" s="114"/>
      <c r="J57" s="113"/>
      <c r="K57" s="115"/>
      <c r="L57" s="115"/>
      <c r="M57" s="115"/>
      <c r="O57" s="117"/>
    </row>
    <row r="58" spans="1:15" s="116" customFormat="1" ht="60.75" customHeight="1">
      <c r="A58" s="112" t="s">
        <v>98</v>
      </c>
      <c r="B58" s="148"/>
      <c r="C58" s="148"/>
      <c r="D58" s="148"/>
      <c r="E58" s="148"/>
      <c r="F58" s="111"/>
      <c r="G58" s="113"/>
      <c r="H58" s="114"/>
      <c r="I58" s="114"/>
      <c r="J58" s="113"/>
      <c r="K58" s="115"/>
      <c r="L58" s="115"/>
      <c r="M58" s="115"/>
      <c r="O58" s="117"/>
    </row>
    <row r="59" spans="1:15" s="116" customFormat="1" ht="60.75" customHeight="1">
      <c r="A59" s="112"/>
      <c r="B59" s="149" t="s">
        <v>108</v>
      </c>
      <c r="C59" s="150"/>
      <c r="D59" s="150"/>
      <c r="E59" s="150"/>
      <c r="F59" s="150"/>
      <c r="G59" s="150"/>
      <c r="H59" s="151"/>
      <c r="I59" s="114"/>
      <c r="J59" s="113" t="s">
        <v>107</v>
      </c>
      <c r="K59" s="115"/>
      <c r="L59" s="115"/>
      <c r="M59" s="115"/>
      <c r="O59" s="117"/>
    </row>
    <row r="60" spans="1:15" s="116" customFormat="1" ht="60.75" customHeight="1">
      <c r="A60" s="120"/>
      <c r="B60" s="121"/>
      <c r="C60" s="121"/>
      <c r="D60" s="121"/>
      <c r="E60" s="121"/>
      <c r="F60" s="121"/>
      <c r="G60" s="121"/>
      <c r="H60" s="121"/>
      <c r="I60" s="122"/>
      <c r="J60" s="107"/>
      <c r="K60" s="115"/>
      <c r="L60" s="115"/>
      <c r="M60" s="115"/>
      <c r="O60" s="117"/>
    </row>
    <row r="61" spans="1:15" s="116" customFormat="1" ht="52.5" customHeight="1">
      <c r="A61" s="152" t="s">
        <v>109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15"/>
      <c r="L61" s="115"/>
      <c r="M61" s="115"/>
      <c r="O61" s="117"/>
    </row>
    <row r="62" spans="1:15" ht="47.25" customHeight="1">
      <c r="A62" s="111" t="s">
        <v>88</v>
      </c>
      <c r="B62" s="163" t="s">
        <v>89</v>
      </c>
      <c r="C62" s="163"/>
      <c r="D62" s="163"/>
      <c r="E62" s="111" t="s">
        <v>90</v>
      </c>
      <c r="F62" s="163" t="s">
        <v>91</v>
      </c>
      <c r="G62" s="163"/>
      <c r="H62" s="163"/>
      <c r="I62" s="163"/>
      <c r="J62" s="163"/>
      <c r="K62" s="123"/>
      <c r="L62" s="124"/>
      <c r="M62" s="125"/>
      <c r="O62" s="101"/>
    </row>
    <row r="63" spans="1:15" s="92" customFormat="1" ht="47.25" customHeight="1">
      <c r="A63" s="126" t="s">
        <v>72</v>
      </c>
      <c r="B63" s="167"/>
      <c r="C63" s="167"/>
      <c r="D63" s="167"/>
      <c r="E63" s="127"/>
      <c r="F63" s="162"/>
      <c r="G63" s="162"/>
      <c r="H63" s="162"/>
      <c r="I63" s="162"/>
      <c r="J63" s="162"/>
      <c r="O63" s="128"/>
    </row>
    <row r="64" spans="1:15" ht="47.25" customHeight="1">
      <c r="A64" s="129"/>
      <c r="B64" s="164" t="s">
        <v>35</v>
      </c>
      <c r="C64" s="165"/>
      <c r="D64" s="166"/>
      <c r="E64" s="130"/>
      <c r="F64" s="162"/>
      <c r="G64" s="162"/>
      <c r="H64" s="162"/>
      <c r="I64" s="162"/>
      <c r="J64" s="162"/>
      <c r="K64" s="105"/>
      <c r="O64" s="101"/>
    </row>
    <row r="65" spans="1:15" ht="47.25" customHeight="1">
      <c r="A65" s="131"/>
      <c r="B65" s="132"/>
      <c r="C65" s="132"/>
      <c r="D65" s="132"/>
      <c r="E65" s="133"/>
      <c r="F65" s="134"/>
      <c r="G65" s="134"/>
      <c r="H65" s="134"/>
      <c r="I65" s="134"/>
      <c r="J65" s="134"/>
      <c r="K65" s="105"/>
      <c r="O65" s="101"/>
    </row>
    <row r="66" spans="1:15" ht="51.75" customHeight="1">
      <c r="A66" s="89" t="s">
        <v>36</v>
      </c>
      <c r="J66" s="135"/>
      <c r="O66" s="101"/>
    </row>
    <row r="67" spans="1:15" ht="51.75" hidden="1" customHeight="1">
      <c r="A67" s="93"/>
      <c r="J67" s="135"/>
      <c r="O67" s="101"/>
    </row>
    <row r="68" spans="1:15" ht="51.75" hidden="1" customHeight="1">
      <c r="A68" s="93"/>
      <c r="B68" s="169"/>
      <c r="C68" s="169"/>
      <c r="D68" s="169"/>
      <c r="E68" s="169"/>
      <c r="F68" s="169"/>
      <c r="G68" s="169"/>
      <c r="H68" s="169"/>
      <c r="I68" s="169"/>
      <c r="J68" s="169"/>
      <c r="K68" s="136"/>
      <c r="L68" s="137"/>
      <c r="M68" s="137"/>
      <c r="N68" s="137"/>
      <c r="O68" s="101"/>
    </row>
    <row r="69" spans="1:15" ht="51.75" hidden="1" customHeight="1">
      <c r="A69" s="168" t="s">
        <v>127</v>
      </c>
      <c r="B69" s="168"/>
      <c r="C69" s="168"/>
      <c r="D69" s="168"/>
      <c r="E69" s="168"/>
      <c r="F69" s="168"/>
      <c r="G69" s="168"/>
      <c r="H69" s="168"/>
      <c r="I69" s="168"/>
      <c r="J69" s="168"/>
      <c r="K69" s="136"/>
      <c r="L69" s="137"/>
      <c r="M69" s="137"/>
      <c r="N69" s="137"/>
      <c r="O69" s="101"/>
    </row>
    <row r="70" spans="1:15" ht="51.75" customHeight="1">
      <c r="A70" s="168"/>
      <c r="B70" s="168"/>
      <c r="C70" s="168"/>
      <c r="D70" s="168"/>
      <c r="E70" s="168"/>
      <c r="F70" s="168"/>
      <c r="G70" s="168"/>
      <c r="H70" s="168"/>
      <c r="I70" s="168"/>
      <c r="J70" s="168"/>
      <c r="K70" s="136"/>
      <c r="L70" s="137"/>
      <c r="M70" s="137"/>
      <c r="N70" s="137"/>
      <c r="O70" s="101"/>
    </row>
    <row r="71" spans="1:15" ht="51.75" customHeight="1">
      <c r="A71" s="168"/>
      <c r="B71" s="168"/>
      <c r="C71" s="168"/>
      <c r="D71" s="168"/>
      <c r="E71" s="168"/>
      <c r="F71" s="168"/>
      <c r="G71" s="168"/>
      <c r="H71" s="168"/>
      <c r="I71" s="168"/>
      <c r="J71" s="168"/>
      <c r="K71" s="136"/>
      <c r="L71" s="137"/>
      <c r="M71" s="137"/>
      <c r="N71" s="137"/>
      <c r="O71" s="101"/>
    </row>
    <row r="72" spans="1:15" ht="51.75" customHeight="1">
      <c r="A72" s="168"/>
      <c r="B72" s="168"/>
      <c r="C72" s="168"/>
      <c r="D72" s="168"/>
      <c r="E72" s="168"/>
      <c r="F72" s="168"/>
      <c r="G72" s="168"/>
      <c r="H72" s="168"/>
      <c r="I72" s="168"/>
      <c r="J72" s="168"/>
      <c r="K72" s="136"/>
      <c r="L72" s="137"/>
      <c r="M72" s="137"/>
      <c r="N72" s="137"/>
      <c r="O72" s="101"/>
    </row>
    <row r="73" spans="1:15" ht="51.75" customHeight="1">
      <c r="A73" s="168"/>
      <c r="B73" s="168"/>
      <c r="C73" s="168"/>
      <c r="D73" s="168"/>
      <c r="E73" s="168"/>
      <c r="F73" s="168"/>
      <c r="G73" s="168"/>
      <c r="H73" s="168"/>
      <c r="I73" s="168"/>
      <c r="J73" s="168"/>
      <c r="K73" s="136"/>
      <c r="L73" s="137"/>
      <c r="M73" s="137"/>
      <c r="N73" s="137"/>
      <c r="O73" s="101"/>
    </row>
    <row r="74" spans="1:15" ht="2.25" customHeight="1">
      <c r="A74" s="168"/>
      <c r="B74" s="168"/>
      <c r="C74" s="168"/>
      <c r="D74" s="168"/>
      <c r="E74" s="168"/>
      <c r="F74" s="168"/>
      <c r="G74" s="168"/>
      <c r="H74" s="168"/>
      <c r="I74" s="168"/>
      <c r="J74" s="168"/>
      <c r="K74" s="136"/>
      <c r="L74" s="137"/>
      <c r="M74" s="137"/>
      <c r="N74" s="137"/>
      <c r="O74" s="101"/>
    </row>
    <row r="75" spans="1:15" ht="30.75" hidden="1" customHeight="1">
      <c r="A75" s="168"/>
      <c r="B75" s="168"/>
      <c r="C75" s="168"/>
      <c r="D75" s="168"/>
      <c r="E75" s="168"/>
      <c r="F75" s="168"/>
      <c r="G75" s="168"/>
      <c r="H75" s="168"/>
      <c r="I75" s="168"/>
      <c r="J75" s="168"/>
      <c r="K75" s="136"/>
      <c r="L75" s="137"/>
      <c r="M75" s="137"/>
      <c r="N75" s="137"/>
      <c r="O75" s="101"/>
    </row>
    <row r="76" spans="1:15" ht="30.75" hidden="1" customHeight="1">
      <c r="A76" s="168"/>
      <c r="B76" s="168"/>
      <c r="C76" s="168"/>
      <c r="D76" s="168"/>
      <c r="E76" s="168"/>
      <c r="F76" s="168"/>
      <c r="G76" s="168"/>
      <c r="H76" s="168"/>
      <c r="I76" s="168"/>
      <c r="J76" s="168"/>
      <c r="K76" s="136"/>
      <c r="L76" s="137"/>
      <c r="M76" s="137"/>
      <c r="N76" s="137"/>
      <c r="O76" s="101"/>
    </row>
    <row r="77" spans="1:15">
      <c r="A77" s="135" t="s">
        <v>131</v>
      </c>
      <c r="B77" s="135" t="s">
        <v>131</v>
      </c>
      <c r="C77" s="135"/>
      <c r="D77" s="135"/>
      <c r="E77" s="135"/>
      <c r="F77" s="135"/>
      <c r="G77" s="135"/>
      <c r="H77" s="135"/>
      <c r="I77" s="135"/>
      <c r="J77" s="138" t="s">
        <v>130</v>
      </c>
    </row>
    <row r="78" spans="1:15" ht="64.5" customHeight="1">
      <c r="A78" s="135"/>
      <c r="B78" s="135"/>
      <c r="C78" s="135"/>
      <c r="D78" s="135"/>
      <c r="E78" s="135"/>
      <c r="F78" s="135"/>
      <c r="G78" s="135"/>
      <c r="H78" s="135"/>
      <c r="I78" s="135"/>
      <c r="J78" s="138"/>
    </row>
    <row r="79" spans="1:15" ht="64.5" customHeight="1">
      <c r="A79" s="135" t="s">
        <v>128</v>
      </c>
      <c r="B79" s="135"/>
      <c r="C79" s="135"/>
      <c r="D79" s="135"/>
      <c r="E79" s="135"/>
      <c r="F79" s="135"/>
      <c r="G79" s="135"/>
      <c r="H79" s="135"/>
      <c r="I79" s="135"/>
      <c r="J79" s="146" t="s">
        <v>148</v>
      </c>
    </row>
    <row r="80" spans="1:15" ht="64.5" customHeight="1">
      <c r="A80" s="135" t="s">
        <v>124</v>
      </c>
      <c r="B80" s="135"/>
      <c r="C80" s="135"/>
      <c r="D80" s="135"/>
      <c r="E80" s="135"/>
      <c r="F80" s="135"/>
      <c r="G80" s="135"/>
      <c r="H80" s="135"/>
      <c r="I80" s="135"/>
      <c r="J80" s="146" t="s">
        <v>148</v>
      </c>
    </row>
    <row r="81" spans="1:11" ht="64.5" customHeight="1">
      <c r="A81" s="140" t="s">
        <v>144</v>
      </c>
      <c r="B81" s="135"/>
      <c r="C81" s="135"/>
      <c r="D81" s="135"/>
      <c r="E81" s="135"/>
      <c r="F81" s="135"/>
      <c r="G81" s="135"/>
      <c r="H81" s="135"/>
      <c r="I81" s="135"/>
      <c r="J81" s="146" t="s">
        <v>148</v>
      </c>
    </row>
    <row r="82" spans="1:11" ht="64.5" customHeight="1">
      <c r="A82" s="140" t="s">
        <v>145</v>
      </c>
      <c r="B82" s="135"/>
      <c r="C82" s="135"/>
      <c r="D82" s="135"/>
      <c r="E82" s="135"/>
      <c r="F82" s="135"/>
      <c r="G82" s="135"/>
      <c r="H82" s="135"/>
      <c r="I82" s="135"/>
      <c r="J82" s="146" t="s">
        <v>148</v>
      </c>
    </row>
    <row r="83" spans="1:11" ht="64.5" customHeight="1">
      <c r="A83" s="140" t="s">
        <v>146</v>
      </c>
      <c r="B83" s="135"/>
      <c r="C83" s="135"/>
      <c r="D83" s="135"/>
      <c r="E83" s="135"/>
      <c r="F83" s="135"/>
      <c r="G83" s="135"/>
      <c r="H83" s="135"/>
      <c r="I83" s="135"/>
      <c r="J83" s="146" t="s">
        <v>148</v>
      </c>
    </row>
    <row r="84" spans="1:11">
      <c r="A84" s="135" t="s">
        <v>126</v>
      </c>
      <c r="B84" s="135"/>
      <c r="C84" s="135"/>
      <c r="D84" s="135"/>
      <c r="E84" s="135"/>
      <c r="F84" s="135"/>
      <c r="G84" s="135"/>
      <c r="H84" s="135"/>
      <c r="I84" s="135"/>
      <c r="J84" s="146"/>
    </row>
    <row r="85" spans="1:11" ht="45.75" customHeight="1">
      <c r="A85" s="135" t="s">
        <v>41</v>
      </c>
      <c r="B85" s="135"/>
      <c r="C85" s="135"/>
      <c r="D85" s="135"/>
      <c r="E85" s="135"/>
      <c r="F85" s="135"/>
      <c r="G85" s="135"/>
      <c r="H85" s="135"/>
      <c r="I85" s="135"/>
      <c r="J85" s="146" t="s">
        <v>148</v>
      </c>
    </row>
    <row r="86" spans="1:11" ht="77.25" customHeight="1">
      <c r="A86" s="135" t="s">
        <v>125</v>
      </c>
      <c r="B86" s="135"/>
      <c r="C86" s="135"/>
      <c r="D86" s="135"/>
      <c r="E86" s="135"/>
      <c r="F86" s="135"/>
      <c r="G86" s="135"/>
      <c r="H86" s="135"/>
      <c r="I86" s="135"/>
      <c r="J86" s="146" t="s">
        <v>148</v>
      </c>
    </row>
    <row r="87" spans="1:11" ht="69" customHeight="1">
      <c r="A87" s="87" t="s">
        <v>142</v>
      </c>
      <c r="J87" s="146" t="s">
        <v>148</v>
      </c>
      <c r="K87" s="105"/>
    </row>
    <row r="88" spans="1:11" ht="93" customHeight="1">
      <c r="A88" s="140" t="s">
        <v>147</v>
      </c>
      <c r="J88" s="146" t="s">
        <v>148</v>
      </c>
      <c r="K88" s="139"/>
    </row>
    <row r="89" spans="1:11" ht="93" customHeight="1">
      <c r="A89" s="144"/>
      <c r="J89" s="145"/>
      <c r="K89" s="139"/>
    </row>
    <row r="90" spans="1:11">
      <c r="K90" s="139"/>
    </row>
    <row r="91" spans="1:11">
      <c r="A91" s="143" t="s">
        <v>149</v>
      </c>
      <c r="B91" s="140"/>
      <c r="C91" s="140"/>
      <c r="F91" s="143" t="s">
        <v>153</v>
      </c>
    </row>
    <row r="92" spans="1:11">
      <c r="A92" s="87" t="s">
        <v>150</v>
      </c>
    </row>
    <row r="93" spans="1:11">
      <c r="A93" s="140" t="s">
        <v>151</v>
      </c>
      <c r="B93" s="140"/>
      <c r="C93" s="140"/>
      <c r="D93" s="140"/>
      <c r="E93" s="140"/>
      <c r="F93" s="144"/>
      <c r="G93" s="140"/>
      <c r="H93" s="140"/>
      <c r="I93" s="140"/>
      <c r="J93" s="140"/>
    </row>
    <row r="94" spans="1:11">
      <c r="A94" s="140" t="s">
        <v>111</v>
      </c>
      <c r="B94" s="140"/>
      <c r="C94" s="140"/>
      <c r="D94" s="140"/>
      <c r="E94" s="140"/>
      <c r="F94" s="144"/>
      <c r="G94" s="94"/>
      <c r="H94" s="140"/>
      <c r="I94" s="140"/>
      <c r="J94" s="140"/>
    </row>
    <row r="95" spans="1:11">
      <c r="A95" s="142"/>
      <c r="B95" s="142"/>
      <c r="C95" s="142"/>
      <c r="D95" s="142"/>
      <c r="E95" s="141"/>
      <c r="F95" s="142"/>
      <c r="G95" s="94"/>
      <c r="H95" s="140"/>
      <c r="I95" s="140"/>
      <c r="J95" s="140"/>
    </row>
    <row r="96" spans="1:11">
      <c r="A96" s="142" t="s">
        <v>152</v>
      </c>
      <c r="B96" s="142"/>
      <c r="C96" s="142"/>
      <c r="D96" s="142"/>
      <c r="E96" s="141"/>
      <c r="F96" s="142" t="s">
        <v>121</v>
      </c>
      <c r="G96" s="94"/>
      <c r="H96" s="140"/>
      <c r="I96" s="140"/>
      <c r="J96" s="140"/>
    </row>
    <row r="97" spans="1:10">
      <c r="A97" s="147" t="s">
        <v>115</v>
      </c>
      <c r="B97" s="147"/>
      <c r="C97" s="147"/>
      <c r="D97" s="147"/>
      <c r="E97" s="141"/>
      <c r="F97" s="147" t="s">
        <v>115</v>
      </c>
      <c r="G97" s="147"/>
      <c r="H97" s="147"/>
      <c r="I97" s="147"/>
      <c r="J97" s="140"/>
    </row>
    <row r="98" spans="1:10">
      <c r="A98" s="142"/>
      <c r="B98" s="142"/>
      <c r="C98" s="142"/>
      <c r="D98" s="142"/>
      <c r="E98" s="141"/>
      <c r="F98" s="141"/>
      <c r="G98" s="94"/>
      <c r="H98" s="140"/>
      <c r="I98" s="140"/>
      <c r="J98" s="140"/>
    </row>
    <row r="99" spans="1:10">
      <c r="A99" s="142"/>
      <c r="B99" s="142"/>
      <c r="C99" s="142"/>
      <c r="D99" s="142"/>
      <c r="E99" s="141"/>
      <c r="F99" s="141"/>
      <c r="G99" s="94"/>
      <c r="H99" s="140"/>
      <c r="I99" s="140"/>
      <c r="J99" s="140"/>
    </row>
  </sheetData>
  <mergeCells count="64">
    <mergeCell ref="A35:D35"/>
    <mergeCell ref="A36:D36"/>
    <mergeCell ref="F64:J64"/>
    <mergeCell ref="F62:J62"/>
    <mergeCell ref="B64:D64"/>
    <mergeCell ref="B63:D63"/>
    <mergeCell ref="B62:D62"/>
    <mergeCell ref="F63:J63"/>
    <mergeCell ref="A11:J11"/>
    <mergeCell ref="A14:J14"/>
    <mergeCell ref="A16:B16"/>
    <mergeCell ref="A17:D17"/>
    <mergeCell ref="B53:H53"/>
    <mergeCell ref="D20:J20"/>
    <mergeCell ref="A19:D19"/>
    <mergeCell ref="A46:J46"/>
    <mergeCell ref="B48:E48"/>
    <mergeCell ref="B49:E49"/>
    <mergeCell ref="A31:B31"/>
    <mergeCell ref="D21:J21"/>
    <mergeCell ref="A21:B21"/>
    <mergeCell ref="D31:J31"/>
    <mergeCell ref="A33:J33"/>
    <mergeCell ref="A30:J30"/>
    <mergeCell ref="B47:E47"/>
    <mergeCell ref="A3:D3"/>
    <mergeCell ref="A4:D4"/>
    <mergeCell ref="A5:D5"/>
    <mergeCell ref="H3:J3"/>
    <mergeCell ref="H4:J4"/>
    <mergeCell ref="H5:J5"/>
    <mergeCell ref="A6:D6"/>
    <mergeCell ref="H7:J7"/>
    <mergeCell ref="H6:J6"/>
    <mergeCell ref="A7:D7"/>
    <mergeCell ref="A8:D8"/>
    <mergeCell ref="A18:D18"/>
    <mergeCell ref="H8:J8"/>
    <mergeCell ref="A12:J12"/>
    <mergeCell ref="A13:J13"/>
    <mergeCell ref="B56:E56"/>
    <mergeCell ref="A54:J54"/>
    <mergeCell ref="B55:E55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A38:E38"/>
    <mergeCell ref="B50:E50"/>
    <mergeCell ref="B51:E51"/>
    <mergeCell ref="B52:E52"/>
    <mergeCell ref="A97:D97"/>
    <mergeCell ref="F97:I97"/>
    <mergeCell ref="B57:E57"/>
    <mergeCell ref="B58:E58"/>
    <mergeCell ref="B59:H59"/>
    <mergeCell ref="A61:J61"/>
    <mergeCell ref="A69:J76"/>
    <mergeCell ref="B68:J68"/>
  </mergeCells>
  <pageMargins left="0.59055118110236227" right="0" top="0" bottom="0" header="0" footer="0"/>
  <pageSetup paperSize="9" scale="32" fitToHeight="2" orientation="portrait" r:id="rId1"/>
  <rowBreaks count="1" manualBreakCount="1">
    <brk id="5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F87"/>
  <sheetViews>
    <sheetView view="pageBreakPreview" topLeftCell="A53" zoomScaleNormal="100" zoomScaleSheetLayoutView="100" workbookViewId="0">
      <selection activeCell="H23" sqref="H23"/>
    </sheetView>
  </sheetViews>
  <sheetFormatPr defaultRowHeight="18.75"/>
  <cols>
    <col min="1" max="1" width="5" style="2" customWidth="1"/>
    <col min="2" max="2" width="38.7109375" style="2" customWidth="1"/>
    <col min="3" max="3" width="9.42578125" style="2" customWidth="1"/>
    <col min="4" max="4" width="32" style="2" customWidth="1"/>
    <col min="5" max="5" width="16.140625" style="2" customWidth="1"/>
    <col min="6" max="6" width="21.28515625" style="2" customWidth="1"/>
    <col min="7" max="7" width="0.7109375" style="2" hidden="1" customWidth="1"/>
    <col min="8" max="8" width="50.85546875" style="2" customWidth="1"/>
    <col min="9" max="9" width="2.5703125" style="2" customWidth="1"/>
    <col min="10" max="10" width="22.5703125" style="2" customWidth="1"/>
    <col min="11" max="11" width="22.140625" style="2" customWidth="1"/>
    <col min="12" max="12" width="12.42578125" style="2" bestFit="1" customWidth="1"/>
    <col min="13" max="16384" width="9.140625" style="2"/>
  </cols>
  <sheetData>
    <row r="1" spans="1:8">
      <c r="A1" s="170" t="s">
        <v>2</v>
      </c>
      <c r="B1" s="170"/>
      <c r="C1" s="170"/>
      <c r="D1" s="1"/>
      <c r="E1" s="1"/>
      <c r="G1" s="171" t="s">
        <v>2</v>
      </c>
      <c r="H1" s="171"/>
    </row>
    <row r="2" spans="1:8">
      <c r="A2" s="170" t="s">
        <v>3</v>
      </c>
      <c r="B2" s="170"/>
      <c r="C2" s="170"/>
      <c r="D2" s="1"/>
      <c r="E2" s="1"/>
      <c r="G2" s="171" t="s">
        <v>14</v>
      </c>
      <c r="H2" s="171"/>
    </row>
    <row r="3" spans="1:8">
      <c r="A3" s="170" t="s">
        <v>5</v>
      </c>
      <c r="B3" s="170"/>
      <c r="C3" s="170"/>
      <c r="D3" s="3"/>
      <c r="E3" s="1"/>
      <c r="G3" s="171" t="s">
        <v>13</v>
      </c>
      <c r="H3" s="171"/>
    </row>
    <row r="4" spans="1:8">
      <c r="A4" s="170" t="s">
        <v>4</v>
      </c>
      <c r="B4" s="170"/>
      <c r="C4" s="170"/>
      <c r="D4" s="77"/>
      <c r="E4" s="77"/>
      <c r="G4" s="171"/>
      <c r="H4" s="171"/>
    </row>
    <row r="5" spans="1:8">
      <c r="A5" s="170" t="s">
        <v>6</v>
      </c>
      <c r="B5" s="170"/>
      <c r="C5" s="170"/>
      <c r="D5" s="1"/>
      <c r="E5" s="1"/>
      <c r="G5" s="173" t="s">
        <v>15</v>
      </c>
      <c r="H5" s="173"/>
    </row>
    <row r="6" spans="1:8">
      <c r="A6" s="170" t="s">
        <v>9</v>
      </c>
      <c r="B6" s="170"/>
      <c r="C6" s="170"/>
      <c r="D6" s="1"/>
      <c r="E6" s="1"/>
      <c r="G6" s="174" t="s">
        <v>10</v>
      </c>
      <c r="H6" s="174"/>
    </row>
    <row r="7" spans="1:8">
      <c r="A7" s="77"/>
      <c r="B7" s="77"/>
      <c r="C7" s="77"/>
      <c r="D7" s="1"/>
      <c r="E7" s="1"/>
      <c r="G7" s="4"/>
      <c r="H7" s="4"/>
    </row>
    <row r="8" spans="1:8">
      <c r="A8" s="77"/>
      <c r="B8" s="1"/>
      <c r="C8" s="1"/>
      <c r="D8" s="1"/>
      <c r="E8" s="1"/>
      <c r="G8" s="4"/>
      <c r="H8" s="4"/>
    </row>
    <row r="9" spans="1:8" ht="18.75" customHeight="1">
      <c r="A9" s="170" t="s">
        <v>8</v>
      </c>
      <c r="B9" s="170"/>
      <c r="C9" s="170"/>
      <c r="D9" s="170"/>
      <c r="E9" s="170"/>
      <c r="F9" s="170"/>
      <c r="G9" s="170"/>
      <c r="H9" s="170"/>
    </row>
    <row r="10" spans="1:8">
      <c r="A10" s="170" t="s">
        <v>52</v>
      </c>
      <c r="B10" s="170"/>
      <c r="C10" s="170"/>
      <c r="D10" s="170"/>
      <c r="E10" s="170"/>
      <c r="F10" s="170"/>
      <c r="G10" s="170"/>
      <c r="H10" s="170"/>
    </row>
    <row r="11" spans="1:8" ht="15" customHeight="1">
      <c r="A11" s="170" t="s">
        <v>53</v>
      </c>
      <c r="B11" s="170"/>
      <c r="C11" s="170"/>
      <c r="D11" s="170"/>
      <c r="E11" s="170"/>
      <c r="F11" s="170"/>
      <c r="G11" s="170"/>
      <c r="H11" s="170"/>
    </row>
    <row r="12" spans="1:8">
      <c r="A12" s="170" t="s">
        <v>73</v>
      </c>
      <c r="B12" s="170"/>
      <c r="C12" s="170"/>
      <c r="D12" s="170"/>
      <c r="E12" s="170"/>
      <c r="F12" s="170"/>
      <c r="G12" s="170"/>
      <c r="H12" s="170"/>
    </row>
    <row r="13" spans="1:8">
      <c r="A13" s="170"/>
      <c r="B13" s="170"/>
      <c r="C13" s="170"/>
      <c r="D13" s="170"/>
      <c r="E13" s="170"/>
      <c r="F13" s="170"/>
      <c r="G13" s="170"/>
      <c r="H13" s="170"/>
    </row>
    <row r="14" spans="1:8">
      <c r="A14" s="172" t="s">
        <v>7</v>
      </c>
      <c r="B14" s="172"/>
      <c r="H14" s="5" t="s">
        <v>74</v>
      </c>
    </row>
    <row r="15" spans="1:8">
      <c r="A15" s="176" t="s">
        <v>12</v>
      </c>
      <c r="B15" s="176"/>
      <c r="C15" s="176"/>
    </row>
    <row r="16" spans="1:8" ht="15" customHeight="1">
      <c r="A16" s="177" t="s">
        <v>57</v>
      </c>
      <c r="B16" s="177"/>
      <c r="C16" s="177"/>
    </row>
    <row r="17" spans="1:11" ht="19.5">
      <c r="A17" s="175" t="s">
        <v>0</v>
      </c>
      <c r="B17" s="175"/>
      <c r="C17" s="175"/>
    </row>
    <row r="18" spans="1:11">
      <c r="A18" s="170" t="s">
        <v>1</v>
      </c>
      <c r="B18" s="170"/>
      <c r="C18" s="170"/>
    </row>
    <row r="19" spans="1:11">
      <c r="A19" s="74" t="s">
        <v>55</v>
      </c>
      <c r="B19" s="74"/>
      <c r="C19" s="172" t="s">
        <v>56</v>
      </c>
      <c r="D19" s="172"/>
      <c r="E19" s="172"/>
      <c r="F19" s="172"/>
      <c r="G19" s="172"/>
      <c r="H19" s="172"/>
    </row>
    <row r="20" spans="1:11">
      <c r="A20" s="172" t="s">
        <v>65</v>
      </c>
      <c r="B20" s="172"/>
      <c r="C20" s="172" t="s">
        <v>66</v>
      </c>
      <c r="D20" s="172"/>
      <c r="E20" s="172"/>
      <c r="F20" s="172"/>
      <c r="G20" s="172"/>
      <c r="H20" s="172"/>
    </row>
    <row r="21" spans="1:11">
      <c r="A21" s="74" t="s">
        <v>16</v>
      </c>
      <c r="B21" s="74"/>
      <c r="C21" s="74" t="s">
        <v>17</v>
      </c>
      <c r="D21" s="74"/>
      <c r="E21" s="74"/>
      <c r="F21" s="74"/>
      <c r="G21" s="74"/>
      <c r="H21" s="74"/>
    </row>
    <row r="22" spans="1:11">
      <c r="A22" s="74" t="s">
        <v>18</v>
      </c>
      <c r="B22" s="74"/>
      <c r="C22" s="74" t="s">
        <v>49</v>
      </c>
      <c r="D22" s="74"/>
      <c r="E22" s="74"/>
      <c r="F22" s="6"/>
      <c r="G22" s="74"/>
      <c r="H22" s="74"/>
    </row>
    <row r="23" spans="1:11" s="7" customFormat="1">
      <c r="A23" s="2"/>
      <c r="B23" s="2"/>
      <c r="C23" s="2"/>
      <c r="D23" s="2"/>
      <c r="E23" s="2"/>
      <c r="F23" s="2"/>
      <c r="G23" s="2"/>
      <c r="H23" s="2"/>
    </row>
    <row r="24" spans="1:11" s="7" customFormat="1">
      <c r="A24" s="178" t="s">
        <v>67</v>
      </c>
      <c r="B24" s="178"/>
      <c r="C24" s="178"/>
      <c r="D24" s="178"/>
      <c r="E24" s="178"/>
      <c r="F24" s="178"/>
      <c r="G24" s="178"/>
      <c r="H24" s="178"/>
    </row>
    <row r="25" spans="1:11" s="7" customFormat="1">
      <c r="A25" s="176" t="s">
        <v>19</v>
      </c>
      <c r="B25" s="176"/>
      <c r="C25" s="176" t="s">
        <v>68</v>
      </c>
      <c r="D25" s="176"/>
      <c r="E25" s="176"/>
      <c r="F25" s="176"/>
      <c r="G25" s="176"/>
      <c r="H25" s="176"/>
    </row>
    <row r="26" spans="1:11" s="7" customFormat="1">
      <c r="A26" s="176" t="s">
        <v>20</v>
      </c>
      <c r="B26" s="176"/>
      <c r="C26" s="176" t="s">
        <v>60</v>
      </c>
      <c r="D26" s="176"/>
      <c r="E26" s="176"/>
      <c r="F26" s="176"/>
      <c r="G26" s="176"/>
      <c r="H26" s="176"/>
    </row>
    <row r="27" spans="1:11" ht="19.5" customHeight="1">
      <c r="A27" s="76" t="s">
        <v>21</v>
      </c>
      <c r="B27" s="76"/>
      <c r="C27" s="8" t="s">
        <v>69</v>
      </c>
      <c r="D27" s="76"/>
      <c r="E27" s="76"/>
      <c r="F27" s="76"/>
      <c r="G27" s="76"/>
      <c r="H27" s="76"/>
    </row>
    <row r="28" spans="1:11">
      <c r="A28" s="76" t="s">
        <v>11</v>
      </c>
      <c r="B28" s="76"/>
      <c r="C28" s="8" t="s">
        <v>70</v>
      </c>
      <c r="D28" s="76"/>
      <c r="E28" s="76"/>
      <c r="F28" s="76"/>
      <c r="G28" s="76"/>
      <c r="H28" s="76"/>
    </row>
    <row r="30" spans="1:11" ht="19.5">
      <c r="A30" s="175" t="s">
        <v>71</v>
      </c>
      <c r="B30" s="175"/>
      <c r="C30" s="175"/>
      <c r="D30" s="175"/>
      <c r="E30" s="175"/>
      <c r="F30" s="175"/>
      <c r="G30" s="175"/>
      <c r="H30" s="175"/>
      <c r="J30" s="9"/>
    </row>
    <row r="31" spans="1:11" ht="19.5">
      <c r="A31" s="74" t="s">
        <v>22</v>
      </c>
      <c r="B31" s="75"/>
      <c r="C31" s="75"/>
      <c r="F31" s="10">
        <f>2879</f>
        <v>2879</v>
      </c>
      <c r="G31" s="11"/>
      <c r="H31" s="75" t="s">
        <v>47</v>
      </c>
      <c r="I31" s="12"/>
      <c r="J31" s="12">
        <f>F31-96</f>
        <v>2783</v>
      </c>
      <c r="K31" s="12"/>
    </row>
    <row r="32" spans="1:11" ht="18.75" customHeight="1">
      <c r="A32" s="172" t="s">
        <v>23</v>
      </c>
      <c r="B32" s="172"/>
      <c r="C32" s="172"/>
      <c r="D32" s="13"/>
      <c r="F32" s="14">
        <v>41200</v>
      </c>
      <c r="G32" s="15"/>
      <c r="H32" s="16"/>
      <c r="J32" s="17">
        <f>F33-F32</f>
        <v>50</v>
      </c>
      <c r="K32" s="18"/>
    </row>
    <row r="33" spans="1:32" ht="21.75" customHeight="1">
      <c r="A33" s="172" t="s">
        <v>24</v>
      </c>
      <c r="B33" s="172"/>
      <c r="C33" s="172"/>
      <c r="D33" s="13"/>
      <c r="F33" s="19">
        <v>41250</v>
      </c>
      <c r="G33" s="20"/>
      <c r="H33" s="21"/>
      <c r="K33" s="22"/>
      <c r="L33" s="23"/>
      <c r="M33" s="23"/>
      <c r="N33" s="23"/>
    </row>
    <row r="34" spans="1:32" ht="21" customHeight="1">
      <c r="A34" s="172" t="s">
        <v>25</v>
      </c>
      <c r="B34" s="172"/>
      <c r="C34" s="172"/>
      <c r="D34" s="172"/>
      <c r="E34" s="24"/>
      <c r="F34" s="179" t="s">
        <v>61</v>
      </c>
      <c r="G34" s="179"/>
      <c r="H34" s="179"/>
      <c r="J34" s="2">
        <v>4300</v>
      </c>
      <c r="K34" s="2">
        <v>3904</v>
      </c>
      <c r="L34" s="23"/>
      <c r="M34" s="23"/>
      <c r="N34" s="23"/>
    </row>
    <row r="35" spans="1:32" ht="18.75" customHeight="1">
      <c r="A35" s="172" t="s">
        <v>26</v>
      </c>
      <c r="B35" s="172"/>
      <c r="C35" s="172"/>
      <c r="D35" s="172"/>
      <c r="E35" s="74"/>
      <c r="F35" s="179" t="s">
        <v>75</v>
      </c>
      <c r="G35" s="179"/>
      <c r="H35" s="179"/>
      <c r="J35" s="2">
        <f>60*24</f>
        <v>1440</v>
      </c>
      <c r="K35" s="2">
        <f>K34/J37</f>
        <v>1.8158139534883722</v>
      </c>
      <c r="L35" s="23"/>
      <c r="M35" s="23"/>
      <c r="N35" s="23"/>
    </row>
    <row r="36" spans="1:32" ht="22.5" customHeight="1">
      <c r="A36" s="74" t="s">
        <v>62</v>
      </c>
      <c r="B36" s="74"/>
      <c r="C36" s="74"/>
      <c r="D36" s="74"/>
      <c r="E36" s="74"/>
      <c r="F36" s="25">
        <v>2.33</v>
      </c>
      <c r="G36" s="25"/>
      <c r="H36" s="25" t="s">
        <v>27</v>
      </c>
      <c r="J36" s="2">
        <f>J35/720</f>
        <v>2</v>
      </c>
      <c r="K36" s="2">
        <f>K35*720</f>
        <v>1307.3860465116279</v>
      </c>
      <c r="L36" s="23"/>
      <c r="M36" s="23"/>
      <c r="N36" s="23"/>
    </row>
    <row r="37" spans="1:32">
      <c r="A37" s="26"/>
      <c r="B37" s="26"/>
      <c r="C37" s="26"/>
      <c r="D37" s="26"/>
      <c r="E37" s="26"/>
      <c r="F37" s="26"/>
      <c r="G37" s="25"/>
      <c r="H37" s="27"/>
      <c r="J37" s="28">
        <f>J34/J36</f>
        <v>2150</v>
      </c>
      <c r="K37" s="28">
        <f>K36/24</f>
        <v>54.474418604651163</v>
      </c>
      <c r="L37" s="29"/>
      <c r="M37" s="29"/>
      <c r="N37" s="23"/>
    </row>
    <row r="38" spans="1:32">
      <c r="A38" s="178" t="s">
        <v>28</v>
      </c>
      <c r="B38" s="178"/>
      <c r="C38" s="178"/>
      <c r="D38" s="178"/>
      <c r="E38" s="178"/>
      <c r="F38" s="178"/>
      <c r="G38" s="178"/>
      <c r="H38" s="58">
        <f>H46-H44</f>
        <v>54127568.880000003</v>
      </c>
      <c r="J38" s="28"/>
      <c r="K38" s="30"/>
      <c r="L38" s="29"/>
      <c r="M38" s="29"/>
      <c r="N38" s="23"/>
    </row>
    <row r="39" spans="1:32">
      <c r="A39" s="178" t="s">
        <v>29</v>
      </c>
      <c r="B39" s="178"/>
      <c r="C39" s="178"/>
      <c r="D39" s="178"/>
      <c r="E39" s="178"/>
      <c r="F39" s="178"/>
      <c r="G39" s="178"/>
      <c r="H39" s="58"/>
      <c r="J39" s="28"/>
      <c r="K39" s="30"/>
      <c r="L39" s="29"/>
      <c r="M39" s="29"/>
      <c r="N39" s="23"/>
    </row>
    <row r="40" spans="1:32">
      <c r="A40" s="78" t="s">
        <v>76</v>
      </c>
      <c r="B40" s="78"/>
      <c r="C40" s="78"/>
      <c r="D40" s="78"/>
      <c r="E40" s="78"/>
      <c r="G40" s="78"/>
      <c r="H40" s="59">
        <v>19449.36</v>
      </c>
      <c r="K40" s="31"/>
      <c r="L40" s="29"/>
      <c r="M40" s="29"/>
      <c r="N40" s="23"/>
    </row>
    <row r="41" spans="1:32">
      <c r="A41" s="78" t="s">
        <v>30</v>
      </c>
      <c r="B41" s="78"/>
      <c r="C41" s="78"/>
      <c r="D41" s="78"/>
      <c r="E41" s="78"/>
      <c r="G41" s="78"/>
      <c r="H41" s="59">
        <v>272854</v>
      </c>
      <c r="J41" s="28"/>
      <c r="K41" s="30"/>
      <c r="L41" s="29"/>
      <c r="M41" s="29"/>
      <c r="N41" s="23"/>
    </row>
    <row r="42" spans="1:32">
      <c r="A42" s="78" t="s">
        <v>85</v>
      </c>
      <c r="B42" s="78"/>
      <c r="C42" s="78"/>
      <c r="D42" s="78"/>
      <c r="E42" s="78"/>
      <c r="G42" s="78"/>
      <c r="H42" s="59">
        <v>1149388</v>
      </c>
      <c r="J42" s="28"/>
      <c r="K42" s="30"/>
      <c r="L42" s="29"/>
      <c r="M42" s="29"/>
      <c r="N42" s="23"/>
    </row>
    <row r="43" spans="1:32">
      <c r="A43" s="78" t="s">
        <v>86</v>
      </c>
      <c r="B43" s="78"/>
      <c r="C43" s="78"/>
      <c r="D43" s="78"/>
      <c r="E43" s="78"/>
      <c r="G43" s="78"/>
      <c r="H43" s="59">
        <v>604960</v>
      </c>
      <c r="J43" s="28"/>
      <c r="K43" s="30"/>
      <c r="L43" s="29"/>
      <c r="M43" s="29"/>
      <c r="N43" s="23"/>
    </row>
    <row r="44" spans="1:32">
      <c r="A44" s="78" t="s">
        <v>31</v>
      </c>
      <c r="B44" s="78"/>
      <c r="C44" s="78"/>
      <c r="D44" s="78"/>
      <c r="E44" s="78"/>
      <c r="F44" s="32"/>
      <c r="G44" s="32">
        <v>25508470.679949999</v>
      </c>
      <c r="H44" s="60"/>
      <c r="J44" s="28"/>
      <c r="K44" s="29"/>
      <c r="L44" s="29"/>
      <c r="M44" s="29"/>
      <c r="N44" s="23"/>
    </row>
    <row r="45" spans="1:32">
      <c r="A45" s="78" t="s">
        <v>32</v>
      </c>
      <c r="B45" s="78"/>
      <c r="C45" s="78"/>
      <c r="D45" s="78"/>
      <c r="E45" s="78"/>
      <c r="F45" s="78"/>
      <c r="G45" s="78"/>
      <c r="H45" s="60"/>
      <c r="J45" s="28"/>
      <c r="K45" s="30"/>
      <c r="L45" s="29"/>
      <c r="M45" s="29"/>
      <c r="N45" s="23"/>
    </row>
    <row r="46" spans="1:32" s="7" customFormat="1">
      <c r="A46" s="78" t="s">
        <v>33</v>
      </c>
      <c r="B46" s="78"/>
      <c r="C46" s="78"/>
      <c r="D46" s="78"/>
      <c r="E46" s="78"/>
      <c r="F46" s="78"/>
      <c r="G46" s="78"/>
      <c r="H46" s="58">
        <f>J31*H40</f>
        <v>54127568.880000003</v>
      </c>
      <c r="J46" s="33"/>
      <c r="K46" s="34"/>
      <c r="L46" s="35"/>
      <c r="M46" s="35"/>
      <c r="N46" s="23"/>
      <c r="O46" s="2"/>
    </row>
    <row r="47" spans="1:32" s="7" customFormat="1" ht="12.75" customHeight="1">
      <c r="A47" s="78"/>
      <c r="B47" s="78"/>
      <c r="C47" s="78"/>
      <c r="D47" s="78"/>
      <c r="E47" s="78"/>
      <c r="F47" s="78"/>
      <c r="G47" s="78"/>
      <c r="H47" s="36"/>
      <c r="N47" s="23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 s="7" customFormat="1" hidden="1">
      <c r="A48" s="176" t="s">
        <v>34</v>
      </c>
      <c r="B48" s="176"/>
      <c r="C48" s="176"/>
      <c r="D48" s="176"/>
      <c r="E48" s="176"/>
      <c r="F48" s="176"/>
      <c r="G48" s="176"/>
      <c r="H48" s="176"/>
      <c r="K48" s="37"/>
      <c r="L48" s="37">
        <v>40595</v>
      </c>
      <c r="M48" s="38">
        <f>L48-K48</f>
        <v>40595</v>
      </c>
      <c r="N48" s="23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s="7" customFormat="1" ht="19.5" hidden="1" thickBot="1">
      <c r="A49" s="180"/>
      <c r="B49" s="180"/>
      <c r="C49" s="183"/>
      <c r="D49" s="180"/>
      <c r="E49" s="185"/>
      <c r="F49" s="186"/>
      <c r="G49" s="187"/>
      <c r="H49" s="180"/>
      <c r="I49" s="39"/>
      <c r="J49" s="39"/>
      <c r="K49" s="39"/>
      <c r="L49" s="39"/>
      <c r="N49" s="23"/>
      <c r="O49" s="2"/>
    </row>
    <row r="50" spans="1:32" s="7" customFormat="1" ht="19.5" hidden="1" thickBot="1">
      <c r="A50" s="181"/>
      <c r="B50" s="182"/>
      <c r="C50" s="184"/>
      <c r="D50" s="182"/>
      <c r="E50" s="188"/>
      <c r="F50" s="189"/>
      <c r="G50" s="190"/>
      <c r="H50" s="182"/>
      <c r="I50" s="39"/>
      <c r="J50" s="39"/>
      <c r="K50" s="39"/>
      <c r="L50" s="39"/>
      <c r="N50" s="23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1:32" s="40" customFormat="1" ht="63" hidden="1" customHeight="1" thickBot="1">
      <c r="A51" s="67"/>
      <c r="B51" s="66"/>
      <c r="C51" s="65"/>
      <c r="D51" s="64"/>
      <c r="E51" s="195"/>
      <c r="F51" s="196"/>
      <c r="G51" s="63"/>
      <c r="H51" s="62"/>
      <c r="N51" s="41"/>
      <c r="O51" s="42"/>
    </row>
    <row r="52" spans="1:32" ht="21.75" hidden="1" customHeight="1" thickBot="1">
      <c r="A52" s="197" t="s">
        <v>35</v>
      </c>
      <c r="B52" s="198"/>
      <c r="C52" s="198"/>
      <c r="D52" s="199"/>
      <c r="E52" s="200">
        <f>SUM(E51:F51)</f>
        <v>0</v>
      </c>
      <c r="F52" s="201"/>
      <c r="G52" s="202"/>
      <c r="H52" s="61"/>
      <c r="I52" s="23"/>
      <c r="N52" s="23"/>
    </row>
    <row r="53" spans="1:32" ht="14.25" customHeight="1">
      <c r="A53" s="78"/>
      <c r="B53" s="78"/>
      <c r="C53" s="78"/>
      <c r="D53" s="78"/>
      <c r="E53" s="78"/>
      <c r="F53" s="78"/>
      <c r="G53" s="78"/>
      <c r="H53" s="36"/>
      <c r="I53" s="43"/>
      <c r="N53" s="23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</row>
    <row r="54" spans="1:32" ht="18" customHeight="1">
      <c r="A54" s="203" t="s">
        <v>77</v>
      </c>
      <c r="B54" s="203"/>
      <c r="C54" s="203"/>
      <c r="D54" s="203"/>
      <c r="E54" s="203"/>
      <c r="F54" s="203"/>
      <c r="G54" s="203"/>
      <c r="H54" s="203"/>
      <c r="I54" s="43"/>
      <c r="N54" s="23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</row>
    <row r="55" spans="1:32" ht="64.5" customHeight="1">
      <c r="A55" s="68" t="s">
        <v>72</v>
      </c>
      <c r="B55" s="204" t="s">
        <v>87</v>
      </c>
      <c r="C55" s="204"/>
      <c r="D55" s="204"/>
      <c r="E55" s="204"/>
      <c r="F55" s="204"/>
      <c r="G55" s="204"/>
      <c r="H55" s="204"/>
      <c r="I55" s="43"/>
      <c r="J55" s="44"/>
      <c r="K55" s="44"/>
      <c r="L55" s="44"/>
      <c r="M55" s="44"/>
      <c r="N55" s="23"/>
    </row>
    <row r="56" spans="1:32" ht="41.25" customHeight="1">
      <c r="A56" s="46" t="s">
        <v>79</v>
      </c>
      <c r="B56" s="205" t="s">
        <v>81</v>
      </c>
      <c r="C56" s="205"/>
      <c r="D56" s="205"/>
      <c r="E56" s="205"/>
      <c r="F56" s="205"/>
      <c r="G56" s="205"/>
      <c r="H56" s="205"/>
      <c r="I56" s="43"/>
      <c r="N56" s="23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</row>
    <row r="57" spans="1:32">
      <c r="A57" s="46"/>
      <c r="B57" s="81">
        <v>1149388</v>
      </c>
      <c r="C57" s="82" t="s">
        <v>80</v>
      </c>
      <c r="D57" s="83">
        <f>1.02756684+1.3</f>
        <v>2.3275668400000002</v>
      </c>
      <c r="E57" s="81" t="s">
        <v>37</v>
      </c>
      <c r="F57" s="81">
        <f>B57*D57</f>
        <v>2675277.3950939202</v>
      </c>
      <c r="G57" s="82"/>
      <c r="H57" s="84"/>
      <c r="I57" s="43"/>
      <c r="N57" s="23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</row>
    <row r="58" spans="1:32" s="71" customFormat="1">
      <c r="A58" s="68" t="s">
        <v>78</v>
      </c>
      <c r="B58" s="191" t="s">
        <v>82</v>
      </c>
      <c r="C58" s="191"/>
      <c r="D58" s="191"/>
      <c r="E58" s="191"/>
      <c r="F58" s="191"/>
      <c r="G58" s="191"/>
      <c r="H58" s="191"/>
      <c r="I58" s="70"/>
      <c r="N58" s="72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</row>
    <row r="59" spans="1:32">
      <c r="A59" s="68"/>
      <c r="B59" s="81">
        <f>H41</f>
        <v>272854</v>
      </c>
      <c r="C59" s="82" t="s">
        <v>80</v>
      </c>
      <c r="D59" s="85">
        <v>96</v>
      </c>
      <c r="E59" s="81" t="s">
        <v>37</v>
      </c>
      <c r="F59" s="81">
        <f>B59*D59</f>
        <v>26193984</v>
      </c>
      <c r="G59" s="86"/>
      <c r="H59" s="86"/>
      <c r="I59" s="43"/>
      <c r="N59" s="23"/>
    </row>
    <row r="60" spans="1:32">
      <c r="A60" s="68"/>
      <c r="B60" s="80"/>
      <c r="C60" s="80"/>
      <c r="D60" s="80"/>
      <c r="E60" s="47"/>
      <c r="F60" s="47"/>
      <c r="G60" s="69"/>
      <c r="H60" s="69"/>
      <c r="I60" s="43"/>
      <c r="N60" s="23"/>
    </row>
    <row r="61" spans="1:32" ht="21" customHeight="1">
      <c r="A61" s="43"/>
      <c r="B61" s="45"/>
      <c r="C61" s="46"/>
      <c r="D61" s="47"/>
      <c r="E61" s="47"/>
      <c r="F61" s="47"/>
      <c r="G61" s="46"/>
      <c r="H61" s="80"/>
      <c r="I61" s="43"/>
      <c r="J61" s="44"/>
      <c r="K61" s="44"/>
      <c r="L61" s="44"/>
      <c r="M61" s="44"/>
      <c r="N61" s="23"/>
    </row>
    <row r="62" spans="1:32" ht="14.25" customHeight="1">
      <c r="A62" s="48" t="s">
        <v>36</v>
      </c>
      <c r="B62" s="45"/>
      <c r="C62" s="46"/>
      <c r="D62" s="80"/>
      <c r="E62" s="46"/>
      <c r="F62" s="47"/>
      <c r="G62" s="46"/>
      <c r="H62" s="43"/>
      <c r="I62" s="43"/>
    </row>
    <row r="63" spans="1:32">
      <c r="A63" s="68" t="s">
        <v>63</v>
      </c>
      <c r="B63" s="192" t="s">
        <v>83</v>
      </c>
      <c r="C63" s="193"/>
      <c r="D63" s="193"/>
      <c r="E63" s="193"/>
      <c r="F63" s="193"/>
      <c r="G63" s="193"/>
      <c r="H63" s="193"/>
      <c r="I63" s="43"/>
    </row>
    <row r="64" spans="1:32" ht="27" customHeight="1">
      <c r="A64" s="43"/>
      <c r="B64" s="50">
        <f>H46</f>
        <v>54127568.880000003</v>
      </c>
      <c r="C64" s="68" t="s">
        <v>84</v>
      </c>
      <c r="D64" s="50">
        <f>F59+F57</f>
        <v>28869261.395093922</v>
      </c>
      <c r="E64" s="46" t="s">
        <v>37</v>
      </c>
      <c r="F64" s="51">
        <f>B64+D64</f>
        <v>82996830.275093928</v>
      </c>
      <c r="G64" s="46"/>
      <c r="H64" s="43" t="s">
        <v>48</v>
      </c>
      <c r="I64" s="49"/>
      <c r="J64" s="28">
        <f>H45</f>
        <v>0</v>
      </c>
    </row>
    <row r="65" spans="1:10">
      <c r="A65" s="43"/>
      <c r="B65" s="45"/>
      <c r="C65" s="46"/>
      <c r="D65" s="80"/>
      <c r="E65" s="46"/>
      <c r="F65" s="51"/>
      <c r="G65" s="46"/>
      <c r="H65" s="43"/>
      <c r="I65" s="49"/>
      <c r="J65" s="52">
        <f>E52</f>
        <v>0</v>
      </c>
    </row>
    <row r="66" spans="1:10">
      <c r="A66" s="49" t="s">
        <v>38</v>
      </c>
      <c r="B66" s="53"/>
      <c r="C66" s="49"/>
      <c r="D66" s="54"/>
      <c r="E66" s="49"/>
      <c r="F66" s="49"/>
      <c r="G66" s="49"/>
      <c r="H66" s="49"/>
      <c r="I66" s="49"/>
      <c r="J66" s="52" t="e">
        <f>#REF!+J64-J65</f>
        <v>#REF!</v>
      </c>
    </row>
    <row r="67" spans="1:10">
      <c r="A67" s="49" t="s">
        <v>54</v>
      </c>
      <c r="B67" s="53"/>
      <c r="C67" s="49"/>
      <c r="D67" s="54"/>
      <c r="E67" s="49"/>
      <c r="F67" s="49"/>
      <c r="G67" s="49"/>
      <c r="H67" s="49"/>
      <c r="I67" s="49"/>
    </row>
    <row r="68" spans="1:10">
      <c r="A68" s="49" t="s">
        <v>39</v>
      </c>
      <c r="B68" s="53"/>
      <c r="C68" s="49"/>
      <c r="D68" s="54"/>
      <c r="E68" s="49"/>
      <c r="F68" s="49"/>
      <c r="G68" s="49"/>
      <c r="H68" s="49"/>
      <c r="I68" s="55"/>
    </row>
    <row r="69" spans="1:10">
      <c r="A69" s="49"/>
      <c r="B69" s="53"/>
      <c r="C69" s="49"/>
      <c r="D69" s="54"/>
      <c r="E69" s="49"/>
      <c r="F69" s="49"/>
      <c r="G69" s="49"/>
      <c r="H69" s="49"/>
      <c r="I69" s="55"/>
    </row>
    <row r="70" spans="1:10">
      <c r="A70" s="56" t="s">
        <v>49</v>
      </c>
      <c r="B70" s="56"/>
      <c r="C70" s="56"/>
      <c r="D70" s="56"/>
      <c r="E70" s="56"/>
      <c r="F70" s="56"/>
      <c r="G70" s="56"/>
      <c r="H70" s="55" t="s">
        <v>50</v>
      </c>
      <c r="I70" s="55"/>
    </row>
    <row r="71" spans="1:10">
      <c r="A71" s="56"/>
      <c r="B71" s="56"/>
      <c r="C71" s="56"/>
      <c r="D71" s="56"/>
      <c r="E71" s="56"/>
      <c r="F71" s="56"/>
      <c r="G71" s="56"/>
      <c r="H71" s="55"/>
      <c r="I71" s="11"/>
    </row>
    <row r="72" spans="1:10">
      <c r="A72" s="56" t="s">
        <v>56</v>
      </c>
      <c r="B72" s="56"/>
      <c r="C72" s="56"/>
      <c r="D72" s="56"/>
      <c r="E72" s="56"/>
      <c r="F72" s="56"/>
      <c r="G72" s="56"/>
      <c r="H72" s="55" t="s">
        <v>55</v>
      </c>
      <c r="I72" s="11"/>
    </row>
    <row r="73" spans="1:10">
      <c r="A73" s="56"/>
      <c r="B73" s="56"/>
      <c r="C73" s="56"/>
      <c r="D73" s="56"/>
      <c r="E73" s="56"/>
      <c r="F73" s="56"/>
      <c r="G73" s="56"/>
      <c r="H73" s="55"/>
      <c r="I73" s="55"/>
    </row>
    <row r="74" spans="1:10">
      <c r="A74" s="56" t="s">
        <v>40</v>
      </c>
      <c r="B74" s="56"/>
      <c r="C74" s="56"/>
      <c r="D74" s="56"/>
      <c r="E74" s="56"/>
      <c r="F74" s="56"/>
      <c r="G74" s="56"/>
      <c r="H74" s="57"/>
      <c r="I74" s="11"/>
    </row>
    <row r="75" spans="1:10">
      <c r="A75" s="56" t="s">
        <v>41</v>
      </c>
      <c r="B75" s="56"/>
      <c r="C75" s="56"/>
      <c r="D75" s="56"/>
      <c r="E75" s="56"/>
      <c r="F75" s="56"/>
      <c r="G75" s="56"/>
      <c r="H75" s="57" t="s">
        <v>16</v>
      </c>
      <c r="I75" s="55"/>
    </row>
    <row r="76" spans="1:10">
      <c r="A76" s="56"/>
      <c r="B76" s="56"/>
      <c r="C76" s="56"/>
      <c r="D76" s="56"/>
      <c r="E76" s="56"/>
      <c r="F76" s="56"/>
      <c r="G76" s="56"/>
      <c r="H76" s="57"/>
      <c r="I76" s="11"/>
    </row>
    <row r="77" spans="1:10">
      <c r="A77" s="56" t="s">
        <v>64</v>
      </c>
      <c r="B77" s="56"/>
      <c r="C77" s="56"/>
      <c r="D77" s="56"/>
      <c r="E77" s="56"/>
      <c r="F77" s="56"/>
      <c r="G77" s="56"/>
      <c r="H77" s="57" t="s">
        <v>65</v>
      </c>
      <c r="I77" s="11"/>
    </row>
    <row r="78" spans="1:10">
      <c r="A78" s="56"/>
      <c r="B78" s="56"/>
      <c r="C78" s="56"/>
      <c r="D78" s="56"/>
      <c r="E78" s="56"/>
      <c r="F78" s="56"/>
      <c r="G78" s="56"/>
      <c r="H78" s="57"/>
      <c r="I78" s="11"/>
    </row>
    <row r="79" spans="1:10">
      <c r="A79" s="56" t="s">
        <v>51</v>
      </c>
      <c r="B79" s="56"/>
      <c r="C79" s="56"/>
      <c r="D79" s="56"/>
      <c r="E79" s="56"/>
      <c r="F79" s="56"/>
      <c r="G79" s="56"/>
      <c r="H79" s="57" t="s">
        <v>58</v>
      </c>
      <c r="I79" s="55"/>
    </row>
    <row r="80" spans="1:10">
      <c r="A80" s="56"/>
      <c r="B80" s="56"/>
      <c r="C80" s="56"/>
      <c r="D80" s="56"/>
      <c r="E80" s="56"/>
      <c r="F80" s="56"/>
      <c r="G80" s="56"/>
      <c r="H80" s="57"/>
      <c r="I80" s="11"/>
    </row>
    <row r="81" spans="1:9">
      <c r="A81" s="56" t="s">
        <v>59</v>
      </c>
      <c r="B81" s="56"/>
      <c r="C81" s="56"/>
      <c r="D81" s="56"/>
      <c r="E81" s="56"/>
      <c r="F81" s="56"/>
      <c r="G81" s="56"/>
      <c r="H81" s="57" t="s">
        <v>42</v>
      </c>
      <c r="I81" s="55"/>
    </row>
    <row r="82" spans="1:9">
      <c r="A82" s="56"/>
      <c r="B82" s="56"/>
      <c r="C82" s="56"/>
      <c r="D82" s="56"/>
      <c r="E82" s="56"/>
      <c r="F82" s="56"/>
      <c r="G82" s="56"/>
      <c r="H82" s="57"/>
      <c r="I82" s="55"/>
    </row>
    <row r="83" spans="1:9">
      <c r="A83" s="194" t="s">
        <v>43</v>
      </c>
      <c r="B83" s="194"/>
      <c r="C83" s="194"/>
      <c r="D83" s="194"/>
      <c r="E83" s="194"/>
      <c r="F83" s="194"/>
      <c r="G83" s="194"/>
      <c r="H83" s="57" t="s">
        <v>44</v>
      </c>
      <c r="I83" s="55"/>
    </row>
    <row r="84" spans="1:9">
      <c r="A84" s="79"/>
      <c r="B84" s="79"/>
      <c r="C84" s="79"/>
      <c r="D84" s="79"/>
      <c r="E84" s="79"/>
      <c r="F84" s="79"/>
      <c r="G84" s="79"/>
      <c r="H84" s="57"/>
      <c r="I84" s="11"/>
    </row>
    <row r="85" spans="1:9">
      <c r="A85" s="43" t="s">
        <v>45</v>
      </c>
      <c r="B85" s="79"/>
      <c r="C85" s="79"/>
      <c r="D85" s="79"/>
      <c r="E85" s="79"/>
      <c r="F85" s="79"/>
      <c r="G85" s="79"/>
      <c r="H85" s="57" t="s">
        <v>46</v>
      </c>
      <c r="I85" s="15"/>
    </row>
    <row r="86" spans="1:9">
      <c r="H86" s="11"/>
    </row>
    <row r="87" spans="1:9">
      <c r="A87" s="8" t="s">
        <v>70</v>
      </c>
      <c r="H87" s="15" t="s">
        <v>11</v>
      </c>
    </row>
  </sheetData>
  <mergeCells count="56">
    <mergeCell ref="B58:H58"/>
    <mergeCell ref="B63:H63"/>
    <mergeCell ref="A83:G83"/>
    <mergeCell ref="E51:F51"/>
    <mergeCell ref="A52:D52"/>
    <mergeCell ref="E52:G52"/>
    <mergeCell ref="A54:H54"/>
    <mergeCell ref="B55:H55"/>
    <mergeCell ref="B56:H56"/>
    <mergeCell ref="A38:G38"/>
    <mergeCell ref="A39:G39"/>
    <mergeCell ref="A48:H48"/>
    <mergeCell ref="A49:A50"/>
    <mergeCell ref="B49:B50"/>
    <mergeCell ref="C49:C50"/>
    <mergeCell ref="D49:D50"/>
    <mergeCell ref="E49:G49"/>
    <mergeCell ref="H49:H50"/>
    <mergeCell ref="E50:G50"/>
    <mergeCell ref="A32:C32"/>
    <mergeCell ref="A33:C33"/>
    <mergeCell ref="A34:D34"/>
    <mergeCell ref="F34:H34"/>
    <mergeCell ref="A35:D35"/>
    <mergeCell ref="F35:H35"/>
    <mergeCell ref="A30:H30"/>
    <mergeCell ref="A15:C15"/>
    <mergeCell ref="A16:C16"/>
    <mergeCell ref="A17:C17"/>
    <mergeCell ref="A18:C18"/>
    <mergeCell ref="C19:H19"/>
    <mergeCell ref="A20:B20"/>
    <mergeCell ref="C20:H20"/>
    <mergeCell ref="A24:H24"/>
    <mergeCell ref="A25:B25"/>
    <mergeCell ref="C25:H25"/>
    <mergeCell ref="A26:B26"/>
    <mergeCell ref="C26:H26"/>
    <mergeCell ref="A14:B14"/>
    <mergeCell ref="A4:C4"/>
    <mergeCell ref="G4:H4"/>
    <mergeCell ref="A5:C5"/>
    <mergeCell ref="G5:H5"/>
    <mergeCell ref="A6:C6"/>
    <mergeCell ref="G6:H6"/>
    <mergeCell ref="A9:H9"/>
    <mergeCell ref="A10:H10"/>
    <mergeCell ref="A11:H11"/>
    <mergeCell ref="A12:H12"/>
    <mergeCell ref="A13:H13"/>
    <mergeCell ref="A1:C1"/>
    <mergeCell ref="G1:H1"/>
    <mergeCell ref="A2:C2"/>
    <mergeCell ref="G2:H2"/>
    <mergeCell ref="A3:C3"/>
    <mergeCell ref="G3:H3"/>
  </mergeCells>
  <printOptions horizontalCentered="1" verticalCentered="1"/>
  <pageMargins left="0.43307086614173229" right="0.23622047244094491" top="0.35433070866141736" bottom="0.55118110236220474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протокол</vt:lpstr>
      <vt:lpstr>протокол (2)</vt:lpstr>
      <vt:lpstr>протокол!Область_печати</vt:lpstr>
      <vt:lpstr>'протокол (2)'!Область_печати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samigulin</dc:creator>
  <cp:lastModifiedBy>ZagidulinEM</cp:lastModifiedBy>
  <cp:lastPrinted>2014-09-16T07:02:17Z</cp:lastPrinted>
  <dcterms:created xsi:type="dcterms:W3CDTF">2010-09-07T13:19:17Z</dcterms:created>
  <dcterms:modified xsi:type="dcterms:W3CDTF">2014-10-01T02:30:39Z</dcterms:modified>
</cp:coreProperties>
</file>