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N:\74.Отдел по работе с ЛНД\1 РН-ВАНКОР\1.2. Утв. ЛНД Ванкор\2024\399 от 21.11.2024\"/>
    </mc:Choice>
  </mc:AlternateContent>
  <bookViews>
    <workbookView xWindow="0" yWindow="0" windowWidth="28800" windowHeight="10200" tabRatio="875" activeTab="1"/>
  </bookViews>
  <sheets>
    <sheet name="приложение 15" sheetId="48" r:id="rId1"/>
    <sheet name="Отчет по проверке № n " sheetId="40" r:id="rId2"/>
    <sheet name="1 ОТ" sheetId="28" r:id="rId3"/>
    <sheet name="2 ОЗ" sheetId="29" r:id="rId4"/>
    <sheet name="3 ПожБ" sheetId="4" r:id="rId5"/>
    <sheet name="ТрБ" sheetId="16" state="hidden" r:id="rId6"/>
    <sheet name="4 БДДиТрБ" sheetId="47" r:id="rId7"/>
    <sheet name="5 ОВР+СМР" sheetId="31" r:id="rId8"/>
    <sheet name="6 ГНВП " sheetId="27" r:id="rId9"/>
    <sheet name="7 Сейсморазвед " sheetId="49" r:id="rId10"/>
    <sheet name="8 ТКРС" sheetId="41" r:id="rId11"/>
    <sheet name="9 Бурение" sheetId="37" r:id="rId12"/>
    <sheet name="10 ПБ " sheetId="38" r:id="rId13"/>
    <sheet name="11 Зачистка" sheetId="39" r:id="rId14"/>
    <sheet name="12 Жилые городки " sheetId="46" r:id="rId15"/>
    <sheet name="13 Охрана окружающей среды" sheetId="50" r:id="rId16"/>
  </sheets>
  <definedNames>
    <definedName name="OLE_LINK1" localSheetId="0">'приложение 15'!$J$5</definedName>
    <definedName name="_xlnm.Print_Titles" localSheetId="2">'1 ОТ'!$9:$9</definedName>
    <definedName name="_xlnm.Print_Titles" localSheetId="14">'12 Жилые городки '!$9:$9</definedName>
    <definedName name="_xlnm.Print_Titles" localSheetId="15">'13 Охрана окружающей среды'!$9:$9</definedName>
    <definedName name="_xlnm.Print_Titles" localSheetId="3">'2 ОЗ'!$9:$9</definedName>
    <definedName name="_xlnm.Print_Titles" localSheetId="4">'3 ПожБ'!$9:$9</definedName>
    <definedName name="_xlnm.Print_Titles" localSheetId="7">'5 ОВР+СМР'!$9:$9</definedName>
    <definedName name="_xlnm.Print_Titles" localSheetId="8">'6 ГНВП '!$9:$9</definedName>
    <definedName name="_xlnm.Print_Area" localSheetId="2">'1 ОТ'!$A$1:$H$38</definedName>
    <definedName name="_xlnm.Print_Area" localSheetId="12">'10 ПБ '!$A$1:$H$37</definedName>
    <definedName name="_xlnm.Print_Area" localSheetId="13">'11 Зачистка'!$A$1:$H$48</definedName>
    <definedName name="_xlnm.Print_Area" localSheetId="14">'12 Жилые городки '!$A$1:$H$50</definedName>
    <definedName name="_xlnm.Print_Area" localSheetId="15">'13 Охрана окружающей среды'!$A$1:$H$33</definedName>
    <definedName name="_xlnm.Print_Area" localSheetId="3">'2 ОЗ'!$A$1:$H$26</definedName>
    <definedName name="_xlnm.Print_Area" localSheetId="4">'3 ПожБ'!$A$1:$H$66</definedName>
    <definedName name="_xlnm.Print_Area" localSheetId="6">'4 БДДиТрБ'!$A$1:$H$56</definedName>
    <definedName name="_xlnm.Print_Area" localSheetId="7">'5 ОВР+СМР'!$A$1:$H$162</definedName>
    <definedName name="_xlnm.Print_Area" localSheetId="8">'6 ГНВП '!$A$1:$H$50</definedName>
    <definedName name="_xlnm.Print_Area" localSheetId="9">'7 Сейсморазвед '!$A$1:$H$81</definedName>
    <definedName name="_xlnm.Print_Area" localSheetId="10">'8 ТКРС'!$A$1:$H$77</definedName>
    <definedName name="_xlnm.Print_Area" localSheetId="11">'9 Бурение'!$A$1:$H$80</definedName>
    <definedName name="_xlnm.Print_Area" localSheetId="1">'Отчет по проверке № n '!$A$1:$G$70</definedName>
    <definedName name="_xlnm.Print_Area" localSheetId="0">'приложение 15'!$A$1:$K$37</definedName>
    <definedName name="_xlnm.Print_Area" localSheetId="5">ТрБ!$A$1:$H$67</definedName>
  </definedNames>
  <calcPr calcId="162913"/>
</workbook>
</file>

<file path=xl/calcChain.xml><?xml version="1.0" encoding="utf-8"?>
<calcChain xmlns="http://schemas.openxmlformats.org/spreadsheetml/2006/main">
  <c r="A6" i="48" l="1"/>
  <c r="A19" i="48"/>
  <c r="A18" i="48"/>
  <c r="A17" i="48"/>
  <c r="A16" i="48"/>
  <c r="A15" i="48"/>
  <c r="A14" i="48"/>
  <c r="A13" i="48"/>
  <c r="A12" i="48"/>
  <c r="A11" i="48"/>
  <c r="A10" i="48"/>
  <c r="A9" i="48"/>
  <c r="A8" i="48"/>
  <c r="A7" i="48"/>
  <c r="F29" i="40" l="1"/>
  <c r="F28" i="40"/>
  <c r="F27" i="40"/>
  <c r="F26" i="40"/>
  <c r="F25" i="40"/>
  <c r="F23" i="40"/>
  <c r="F20" i="40"/>
  <c r="F19" i="40"/>
  <c r="F18" i="40"/>
  <c r="G27" i="50"/>
  <c r="F26" i="50"/>
  <c r="G26" i="50" s="1"/>
  <c r="F19" i="50"/>
  <c r="G19" i="50" s="1"/>
  <c r="G32" i="38" l="1"/>
  <c r="G31" i="38"/>
  <c r="G25" i="38"/>
  <c r="G70" i="37"/>
  <c r="G69" i="37"/>
  <c r="G64" i="37"/>
  <c r="G55" i="37"/>
  <c r="G48" i="37"/>
  <c r="G41" i="37"/>
  <c r="G37" i="37"/>
  <c r="G27" i="37"/>
  <c r="G19" i="37"/>
  <c r="G76" i="49"/>
  <c r="G75" i="49"/>
  <c r="G66" i="49"/>
  <c r="G52" i="49"/>
  <c r="G39" i="49"/>
  <c r="G32" i="49"/>
  <c r="G22" i="49"/>
  <c r="G14" i="49"/>
  <c r="F27" i="31"/>
  <c r="G60" i="4"/>
  <c r="G59" i="4"/>
  <c r="G48" i="4"/>
  <c r="G30" i="4"/>
  <c r="G26" i="4" l="1"/>
  <c r="G19" i="29"/>
  <c r="F25" i="28"/>
  <c r="G25" i="28"/>
  <c r="F29" i="46" l="1"/>
  <c r="G29" i="46" s="1"/>
  <c r="F37" i="47"/>
  <c r="G37" i="47" s="1"/>
  <c r="F75" i="49" l="1"/>
  <c r="F66" i="49"/>
  <c r="F52" i="49"/>
  <c r="F39" i="49"/>
  <c r="F32" i="49"/>
  <c r="F22" i="49"/>
  <c r="F14" i="49"/>
  <c r="F48" i="47" l="1"/>
  <c r="G48" i="47" s="1"/>
  <c r="F31" i="47"/>
  <c r="G31" i="47" s="1"/>
  <c r="F24" i="47"/>
  <c r="G24" i="47" s="1"/>
  <c r="F19" i="47"/>
  <c r="G19" i="47" s="1"/>
  <c r="G49" i="47" l="1"/>
  <c r="F43" i="46" l="1"/>
  <c r="G43" i="46" s="1"/>
  <c r="F17" i="46"/>
  <c r="G17" i="46" s="1"/>
  <c r="G44" i="46" l="1"/>
  <c r="F65" i="31"/>
  <c r="G65" i="31" s="1"/>
  <c r="F55" i="31"/>
  <c r="G55" i="31" s="1"/>
  <c r="F47" i="31"/>
  <c r="G47" i="31" s="1"/>
  <c r="F34" i="31"/>
  <c r="G34" i="31" s="1"/>
  <c r="G27" i="31"/>
  <c r="F31" i="28"/>
  <c r="G31" i="28" s="1"/>
  <c r="F37" i="37"/>
  <c r="F27" i="37"/>
  <c r="F41" i="37"/>
  <c r="F71" i="41"/>
  <c r="G71" i="41" s="1"/>
  <c r="F62" i="41"/>
  <c r="G62" i="41" s="1"/>
  <c r="F56" i="41"/>
  <c r="G56" i="41" s="1"/>
  <c r="F41" i="41"/>
  <c r="G41" i="41" s="1"/>
  <c r="F33" i="41"/>
  <c r="G33" i="41" s="1"/>
  <c r="F42" i="39"/>
  <c r="G42" i="39" s="1"/>
  <c r="F31" i="39"/>
  <c r="G31" i="39" s="1"/>
  <c r="F19" i="39"/>
  <c r="G19" i="39" s="1"/>
  <c r="F12" i="39"/>
  <c r="F31" i="38"/>
  <c r="F25" i="38"/>
  <c r="F69" i="37"/>
  <c r="F64" i="37"/>
  <c r="F55" i="37"/>
  <c r="F48" i="37"/>
  <c r="F19" i="37"/>
  <c r="F106" i="31"/>
  <c r="G106" i="31" s="1"/>
  <c r="F125" i="31"/>
  <c r="G125" i="31" s="1"/>
  <c r="F155" i="31"/>
  <c r="G155" i="31" s="1"/>
  <c r="G156" i="31" s="1"/>
  <c r="F138" i="31"/>
  <c r="G138" i="31" s="1"/>
  <c r="F129" i="31"/>
  <c r="G129" i="31" s="1"/>
  <c r="F115" i="31"/>
  <c r="G115" i="31" s="1"/>
  <c r="F87" i="31"/>
  <c r="G87" i="31" s="1"/>
  <c r="F76" i="31"/>
  <c r="G76" i="31" s="1"/>
  <c r="F19" i="29"/>
  <c r="G20" i="29" s="1"/>
  <c r="F19" i="28"/>
  <c r="G19" i="28" s="1"/>
  <c r="F14" i="28"/>
  <c r="G14" i="28" s="1"/>
  <c r="F44" i="27"/>
  <c r="G44" i="27" s="1"/>
  <c r="F40" i="27"/>
  <c r="G40" i="27" s="1"/>
  <c r="F33" i="27"/>
  <c r="G33" i="27" s="1"/>
  <c r="F24" i="27"/>
  <c r="F18" i="27"/>
  <c r="G18" i="27" s="1"/>
  <c r="F14" i="27"/>
  <c r="G14" i="27" s="1"/>
  <c r="F48" i="4"/>
  <c r="F59" i="16"/>
  <c r="G59" i="16"/>
  <c r="F47" i="16"/>
  <c r="G47" i="16" s="1"/>
  <c r="F41" i="16"/>
  <c r="G41" i="16"/>
  <c r="F28" i="16"/>
  <c r="G28" i="16" s="1"/>
  <c r="G60" i="16" s="1"/>
  <c r="F22" i="16"/>
  <c r="G22" i="16"/>
  <c r="F26" i="4"/>
  <c r="F30" i="4"/>
  <c r="F59" i="4"/>
  <c r="G72" i="41" l="1"/>
  <c r="F24" i="40" s="1"/>
  <c r="G24" i="27"/>
  <c r="G45" i="27"/>
  <c r="F22" i="40" s="1"/>
  <c r="G12" i="39"/>
  <c r="G43" i="39" s="1"/>
  <c r="G56" i="31"/>
  <c r="G157" i="31" s="1"/>
  <c r="F21" i="40" s="1"/>
  <c r="G32" i="28"/>
  <c r="F17" i="40" s="1"/>
  <c r="F30" i="40" l="1"/>
</calcChain>
</file>

<file path=xl/sharedStrings.xml><?xml version="1.0" encoding="utf-8"?>
<sst xmlns="http://schemas.openxmlformats.org/spreadsheetml/2006/main" count="2358" uniqueCount="1588">
  <si>
    <t>Выполняется в полном объеме (100%) - 25; 
С небольшими нарушениями (75%) – 15; 
Со значительными нарушениями (50%) – 10;
С крупными нарушениями (25%) - 5; 
Не выполняется – 0; 
Не применимо</t>
  </si>
  <si>
    <t>Выполняется в полном объеме (100%) - 10; 
С небольшими нарушениями (75%) – 8; 
Со значительными нарушениями (50%) – 5;
С крупными нарушениями (25%) - 2; 
Не выполняется – 0; 
Не применимо</t>
  </si>
  <si>
    <t xml:space="preserve">Наличие и исправность проблесковых маячков при транспортировке опасных грузов. </t>
  </si>
  <si>
    <t>Баллы</t>
  </si>
  <si>
    <t>Факт</t>
  </si>
  <si>
    <t>В случае, если вопрос оценивается как неприменим, то его вес необходимо убрать из обоих стобцов (Баллы и Факт)</t>
  </si>
  <si>
    <t>№</t>
  </si>
  <si>
    <t>Тесты</t>
  </si>
  <si>
    <t>Ссылки</t>
  </si>
  <si>
    <t>Ответы</t>
  </si>
  <si>
    <t>1. Состояние ТС</t>
  </si>
  <si>
    <t>Выполняется  - 5; 
Да,  частично   - 3; 
Отсутствуют – 0; 
Не применимо</t>
  </si>
  <si>
    <t>3. Содержание зданий, помещений и прилегающей территории</t>
  </si>
  <si>
    <t xml:space="preserve">Выполняется  - 5; 
Выполняется частично – 3; 
Не выполняется - 0                                                    Не применимо
</t>
  </si>
  <si>
    <t>В случае, если вопрос оценивается как неприменим, то его вес необходимо убрать из обоих столбцов (Баллы и Факт)</t>
  </si>
  <si>
    <t>Выполняется в полном объеме (100%) - 20; 
С небольшими нарушениями (75%) – 15; 
Со значительными нарушениями (50%) – 10;
С крупными нарушениями (25%) - 5; 
Не выполняется – 0; 
Не применимо</t>
  </si>
  <si>
    <t xml:space="preserve">Наличие, состояние и соответствие требованиям законодательства Государственных регистрационных знаков (основных и дублирующих). </t>
  </si>
  <si>
    <t>2. ТО, ТР, ремонтные базы</t>
  </si>
  <si>
    <t>Примечания, комментарии</t>
  </si>
  <si>
    <t>Итого по разделу "Транспортная безопасность"</t>
  </si>
  <si>
    <t>3. Обучение</t>
  </si>
  <si>
    <t>Соблюдение водителями запрета на пользование мобильными телефонами (включая передачу текстовых сообщений) или иными средствами связи во время движения транспортного средства</t>
  </si>
  <si>
    <t>5.  Организация и ответственность. Внутренний контроль</t>
  </si>
  <si>
    <t>Выполняется в полном объеме (100%) - 10; 
С небольшими нарушениями (75%) – 7; 
Со значительными нарушениями (50%) – 5;
С крупными нарушениями (25%) - 3; 
Не выполняется – 0; 
Не применимо</t>
  </si>
  <si>
    <t>Выполняется в полном объеме (100%) - 5; 
С небольшими нарушениями (75%) – 4; 
Со значительными нарушениями (50%) – 3;
С крупными нарушениями (25%) - 1; 
Не выполняется – 0; 
Не применимо</t>
  </si>
  <si>
    <t xml:space="preserve">Выполнено в полной мере  - 10; 
Выполнено частично – 5; 
Не выполнено - 0;                                                      Не применимо
</t>
  </si>
  <si>
    <t xml:space="preserve">Отсутствие электропроводов и кабелей с видимыми нарушениями изоляции.
</t>
  </si>
  <si>
    <t>Оценочный лист по проверке выполнения требований стандарта "Транспортная безопасность"</t>
  </si>
  <si>
    <t>Разделы контроля</t>
  </si>
  <si>
    <t xml:space="preserve">Соответствие оснащения инвентарем и оборудованием АТС, предназначенных для перевозки опасных грузов, требованиям действующего законодательства.
Наличие:
- набора ручного инструмента для аварийного ремонта ТС;
- огнетушителей, лопаты и необходимого запаса песка для тушения пожара;
- не менее одного противооткатного упора на каждое транспортное средство (размеры упора должны соответствовать типу транспортного средства и диаметру его колес);
- двух фонарей автономного питания с мигающими (или постоянными) огнями оранжевого цвета, которые должны быть сконструированы таким образом, чтобы их использование не могло вызвать воспламенение перевозимых грузов.                                                                                                            </t>
  </si>
  <si>
    <t>Правила перевозки опасных грузов автомобильным транспортом (Приказ Минтранса № 73 от 08.08.1995 г.), п. 4.1.9.</t>
  </si>
  <si>
    <t>Соответствует на 100% - 10;   
Соответствует на 75% - 7; 
Соответствует на 50%  – 3;   
Соответствует на 25% – 1; 
Не соответствует – 0;    
Не применимо</t>
  </si>
  <si>
    <t xml:space="preserve">Организация системы информации об опасности при перевозке опасных грузов (наличие и состояние информационных таблиц на транспортных средствах).
Наличие у водителей разработанных Планов действий в аварийной ситуации на каждую перевозку.
Наличие свидетельства о о допуске транспортного средства к перевозке опасных грузов </t>
  </si>
  <si>
    <t xml:space="preserve">Правила перевозки опасных грузов автомобильным транспортом (Приказ Минтранса № 73 от 08.08.1995г.), п. 2.8; п. 2.13.1.                                                                                                                                                                                                                                                                                                                                            РД 3112199-0199-96 "Руководство по организации перевозок опасных грузов автомобильным транспортом" - Утверждён Приказом Департамента автомобильного транспорта Минтранса России 08.02.1996 г., п. 1.1, форма 2.
Инструкция по обеспечению безопасности перевозок опасных грузов автомобильным транспортом, Приказ МВД СССР от 23.09.85 N 181, разделы III и VII.
 </t>
  </si>
  <si>
    <t>Выполняется в полном объеме (100%) - 10; 
С небольшими нарушениями (75%) – 7; 
Со значительными нарушениями (50%) –5;
С крупными нарушениями (25%) - 3; 
Не выполняется – 0; 
Не применимо</t>
  </si>
  <si>
    <t xml:space="preserve">Наличие паспорта автоцистерны и предохранительного клапана с расчётом пропускной способности, используемых для транспортировки опасных грузов. </t>
  </si>
  <si>
    <t xml:space="preserve">РД-14-03-2007 г. (Методические указания о порядке проверки деятельности организаций, эксплуатирующих объекты транспортирования опасных веществ) - Приказ Ростехнадзора от 08.08. 2007 г. №759, раздел  IV, п. 20. </t>
  </si>
  <si>
    <t>Имеются на 100% - 10;   
Имеются на 75% - 7; 
Имеются на 50%  – 5;   
Имеются на 25% – 3; 
Нет – 0;     
Не применимо</t>
  </si>
  <si>
    <t xml:space="preserve">Наличие и исправность ремней безопасности на транспортных средствах и спецтехнике  </t>
  </si>
  <si>
    <t>"О Правилах дорожного движения", Постановление Правительства РФ от 23.10.1993 г. № 1090,  «Основные положения по допуску транспортных средств к эксплуатации и обязанности должностных лиц по обеспечению безопасности дорожного движения», Приложение, пп. 7.9, 7.10.
Технический стандарт ТНК-ВР "Транспортная безопасность" п. 2.2.</t>
  </si>
  <si>
    <t xml:space="preserve">"О Правилах дорожного движения", Постановление Правительства РФ от 23.10.1993 г. № 1090,  «Основные положения по допуску транспортных средств к эксплуатации и обязанности должностных лиц по обеспечению безопасности дорожного движения», Приложение, п. 7.15. </t>
  </si>
  <si>
    <t>Выполняется в полном объеме (100%) - 5; 
С небольшими нарушениями (75%) – 4; 
Со значительными нарушениями (50%) –3;
С крупными нарушениями (25%) - 2; 
Не выполняется – 0; 
Не применимо</t>
  </si>
  <si>
    <t>Соответствие состояния колес и шин   установленным нормативам (высота протектора шин, порезы)  и времени года</t>
  </si>
  <si>
    <t>"О Правилах дорожного движения", Постановление Правительства РФ от 23.10.1993 г. № 1090,  «Основные положения по допуску транспортных средств к эксплуатации и обязанности должностных лиц по обеспечению безопасности дорожного движения», Приложение, п.5.
Технический стандарт ТНК-ВР "Транспортная безопасность" п. 2.1.</t>
  </si>
  <si>
    <t>Отсутствие утечек технических жидкостей и воздуха из систем и агрегатов транспортноых средств.</t>
  </si>
  <si>
    <t>"О Правилах дорожного движения", Постановление Правительства РФ от 23.10.1993 г. № 1090,  «Основные положения по допуску транспортных средств к эксплуатации и обязанности должностных лиц по обеспечению безопасности дорожного движения», Приложение, п.7.13. 
РД 152-001-94 «Экологические требования к предприятиям транспортно-дорожного комплекса», утверждён Минтрансом РФ 20.05.1994, п. 3.2.2</t>
  </si>
  <si>
    <t>Наличие, оснащенность и годность к использованию  медицинской аптечки, огнетушителя, знака аварийной остановки. Наличие на грузовых автомобилях максимальной массой свыше 3,5 т, автобусах максимальной массой свыше 5 т – противооткатных упоров (не мене 2-х).
Оснащение автобусов и автомобилей-самосвалов устройством, обеспечивающим автоматическую подачу звукового сигнала при движении задним ходом.</t>
  </si>
  <si>
    <t>"О Правилах дорожного движения", Постановление Правительства РФ от 23.10.1993 г. № 1090,  «Основные положения по допуску транспортных средств к эксплуатации и обязанности должностных лиц по обеспечению безопасности дорожного движения», Приложение, п. 7.7.</t>
  </si>
  <si>
    <t>Оснащение, при направлении в дальний рейс (более 1 суток), грузовых автомобилей и автобусов дополнительно металлическими козелками, лопатой, буксирным приспособлением, предохранительной вилкой для замочного кольца колеса, а в зимнее время-цепями противоскольжения.</t>
  </si>
  <si>
    <t xml:space="preserve">ПОТ Р М-027 2003 г., Межотраслевые правила по охране труда на автомобильном транспорте, Постановление Минтруда и соц. развития РФ от 12.05.2003 г., № 28, п. 6.1.8. </t>
  </si>
  <si>
    <t>"О Правилах дорожного движения", Постановление Правительства РФ от 23.10.1993 г. № 1090,  «Основные положения по допуску транспортных средств к эксплуатации и обязанности должностных лиц по обеспечению безопасности дорожного движения», п.16.</t>
  </si>
  <si>
    <t>Наличие на всех транспортных средствах и спецтехнике   бортовых систем мониторинга транспортного средства (БСМТС).
Наличие ежемесячного анализа результатов контроля с обязательным участием Заказчика.</t>
  </si>
  <si>
    <t>Технический стандарт ТНК-ВР "Транспортная безопасность" п. 2.3.
Письмо Главного операционного директора Б. Шрэйдера от 13.05.2010, №002-116/0133с-ТБ.  
Служебная записка Исполнительного Вице - президента БН РиД С.В. Брезицкого от 23.01.2008 г. № 005- 016/0021с-ТБ.</t>
  </si>
  <si>
    <t>Итого по разделу Состояние ТС</t>
  </si>
  <si>
    <t xml:space="preserve">Организация проведения контроля и определения токсичности и дымности   Наличие исправных и поверенных приборов контроля и определения токсичности и дымности, либо наличие договора с другой организацией на проведение этого вида работ.                                                                            </t>
  </si>
  <si>
    <t>"Требования безопасности к техническому состоянию и методы проверки" ГОСТ 51709-2001, пп. 4.6.1, 4.6.2, 4.6.3.
ГОСТ Р 52033-2003. Автомобили с бензиновыми двигателями.Выбросы загрязняющих веществ с отработавшими газами. Нормы и методы контроля при оценке технического состояния, п.4.2.
ГОСТ Р 52160-2003 Автотранспортные средства, оснащённые двигателями с воспламенением от сжатия. Дымность отработавших газов. Нормы и методы конт роля при оценке технического состояния, п.4.
 РД 152-001-94 «Экологические требования к предприятиям транспортно-дорожного комплекса», утверждён Минтрансом РФ 20.05.1994, п. 3.1.2.</t>
  </si>
  <si>
    <t>Выполняется в полном объеме (100%) - 25; 
С небольшими нарушениями (75%) – 19; 
Со значительными нарушениями (50%) – 13;
С крупными нарушениями (25%) - 6; 
Не выполняется – 0; 
Не применимо</t>
  </si>
  <si>
    <t>Организация проведения ежедневного контроля технического состояния ТС перед выездом на линию и по возвращению к месту стоянки. 
Организация проверки ТС на газовом топливе при выпуске на линию на герметичность с помощью течеискателей, мыльной эмульсиии или на слух.</t>
  </si>
  <si>
    <t>Организация проведения ЕТО (ежедневного технического обслуживания), наличие и соблюдение графиков проведения ТО-1, ТО-2 (технического обслуживания №1 и №2) и СО (сезонного технического обслуживания) автомобильного транспорта.  Соблюдение периодичности проверки технического состояния транспортных средств и спецтехники.</t>
  </si>
  <si>
    <t>Приказ Минтранса РФ от 30.03.1994 г. №15 "Требования по обеспечению безопасности дорожного движения, предъявляемые при лицензировании перевозочной деятельности на автомобильном транспорте", п.2.5.2.
Положение о техническом обслуживании и ремонте подвижного состава автомобильного транспорта, Минтранс РСФСР от 20.09.1984 г.,  п.2.4, Приложение 5.
Приказ Минтранса РСФСР от 09.12.1970 г. №19 «Правила технической эксплуатации эксплуатации подвижного состава автомобильного транспорта»,  п.43. 
Технический стандарт ТНК-ВР «Транспортная безопасность», п.2.1.</t>
  </si>
  <si>
    <t>Выполняется в полном объеме (100%) - 20; 
С небольшими нарушениями (75%) – 15; 
Со значительными нарушениями (50%) – 13;
С крупными нарушениями (25%) - 6; 
Не выполняется – 0; 
Не применимо</t>
  </si>
  <si>
    <t xml:space="preserve">Наличие запрета водителям выполнять работы в полевых условиях по ремонту автомобиля, не предусмотренных ЕТКС (Единый тарифно-квалификационный справочник), «Требования безопасности при ремонте автомобиля в полевых условиях». </t>
  </si>
  <si>
    <t>Технический стандарт ТНК-ВР «Транспортная безопасность», п.2.6.</t>
  </si>
  <si>
    <t xml:space="preserve">Выполняется в полном объеме  - 10; 
С  нарушениями  – 5; 
Не выполняется – 0; 
</t>
  </si>
  <si>
    <t>Наличие оборудования для обслуживания и ремонта автомобильного транспорта  или наличие договора с другой организацией на проведение этого вида работ . 
Наличие на предприятии специального поста для слива или перепуска газа из баллонов газодалонного автомобиля в специальные ёмкости. 
Наличие запрета на выпуск газа в атмосферу.</t>
  </si>
  <si>
    <t>ПОТ Р М-027 2003 г., Межотраслевые правила по охране труда на автомобильном транспорте. Постановление Минтруда и соц. развития РФ от 12.05.2003 г., № 28, п.2.1.1.2.
Приказ Минтранса РСФСР от 09.12.1970 г. №19 «Правила технической эксплуатации эксплуатации подвижного состава автомобильного транспорта»,  п.78.
РД 152-001-94 «Экологические требования к предприятиям транспортно-дорожного комплекса», утверждён Минтрансом РФ 20.05.1994,  п.3.1.6.</t>
  </si>
  <si>
    <t>Итого по разделу ТО, ТР, ремонтные базы</t>
  </si>
  <si>
    <t xml:space="preserve">Соответствие квалификации исполнительных руководителей и специалистов квалификационным требованиям и соблюдение графика и порядка проведение их аттестации.  </t>
  </si>
  <si>
    <t>Приказ Минтранса от 22.06.1998 г №75 "Об утверждении квалификационных требований к специалистам юридических лиц и индивидуальных предпринимателей, осуществляющих перевозки пассажиров и грузов автомобильным транспортом".
Приказ Минтранса РФ и Минтруда РФ от 11.03.94  № 13/11 "Об утверждении порядка аттестации лиц, занимающих должности исполнительных руководителей и специалистов организаций и их подразделений, осуществляющих перевозку пассажиров и грузов", п.1, Приложение 1.</t>
  </si>
  <si>
    <t>Соответствует полностью – 10 
Имеются мелкие нарушения – 7 
Имеются крупные нарушения - 5
Не соответствует – 0 
Не применимо</t>
  </si>
  <si>
    <t xml:space="preserve">Наличие на предприятии численностью более 50 работников службы ОТ или введение должности специалиста по ОТ. </t>
  </si>
  <si>
    <t>№197-ФЗ "Трудовой кодекс Российской Федерации", ст. 217.</t>
  </si>
  <si>
    <t>Имеется служба или освобождённый специалист, назначенный приказом – 5
Приказ о совмещении - 2
Специалиста нет - 0
Не применимо</t>
  </si>
  <si>
    <t xml:space="preserve">Организация ежегодных занятий с водителями без отрыва от производства. Сведения о прохождении курса и сдачи зачетов занесены в личное дело (карточку) водителя  </t>
  </si>
  <si>
    <t>РД-2100-РСФСР-12-0071-86-12. «Положение о повышении профессионального мастерства и стажировки водителей», утверждено зам. Мин. Транспорта 20.01.1986 г., пп.2.3, 2.8, 3.6.</t>
  </si>
  <si>
    <t>Наличие и статус приказа по предприятию, где определены время, место проведения  инструктажей и проверки знаний и список лиц, на которых возлагается проведение инструктажей по БДД .</t>
  </si>
  <si>
    <t>РД-200-РСФСР -12-0071-86-09. "Положение о проведении инструктажей по безопасности движения с водительским составом", утверждено зам. Мин. Транспорта 20.01.1986, п.1.5.</t>
  </si>
  <si>
    <t>Соответствует полностью – 5
Имеются мелкие нарушения – 3 
Имеются крупные нарушения - 2
Не соответствует – 0 
Не применимо</t>
  </si>
  <si>
    <t>Соблюдение требования обучения всех водителей безопасному вождению (защитное вождение, специализированное практическое обучение зимнему вождению, специализированное обучение управлению спецтехникой).</t>
  </si>
  <si>
    <t xml:space="preserve">Технический стандарт ТНК-ВР «Транспортная безопасность», п.2.5.                                             </t>
  </si>
  <si>
    <t>Наличие договора по безопасности вождения со всеми штатными водителями предприятия.
Наличие у водителей при себе копии договора при управлении транспортными средствами (спецтехникой).</t>
  </si>
  <si>
    <t>Технический стандарт ТНК-ВР «Транспортная безопасность», п.2.5, приложение № 2.</t>
  </si>
  <si>
    <t>Выполняется в полном объеме (100%) - 5; 
С небольшими нарушениями (75%) – 3; 
Со значительными нарушениями (50%) – 2;
С крупными нарушениями (25%) - 1; 
Не выполняется – 0; 
Не применимо</t>
  </si>
  <si>
    <t>Соблюдения требования об обучении всех водителей транспортных средств навыкам оказания первой помощи, а водителей транспортных средств для перевозки опасных грузов и пассажиров - о дополнительном обучении по программе оказания первой помощи пострадавшим с периодичностью 1 раз в 2 года</t>
  </si>
  <si>
    <t>Технический стандарт ТНК-ВР «Транспортная безопасность», п.2.5.
Правила перевозки опасных грузов автомобильным транспортом (Приказ Минтранса № 73 от 08.08.1995 г.), п.5.1.8.</t>
  </si>
  <si>
    <t xml:space="preserve">Наличие на предприятии программ инструктажей по видам (вводный, предрейсовый, периодический, сезонный).  </t>
  </si>
  <si>
    <t>ГОСТ 12.0.004-90 "Организация обучения безопасности труда", раздел 7;
Постановление Минтруда РФ №1, Минобразования РФ № 29 от 13.01.2003 "Об утверждении порядка обучения по охране труда и проверки знаний требований охраны труда работников организаций", п.2.1.</t>
  </si>
  <si>
    <t xml:space="preserve">Инструктажи по безопасности движения проведены всему водительскому составу, данные о проведении инструктажа занесены в журнал регистрации инструктажей (под расписку) или в личную карточку водителя </t>
  </si>
  <si>
    <t xml:space="preserve">Наличие и выполнение учебных планов и программ ежегодных занятий с водителями </t>
  </si>
  <si>
    <t>РД-200-РСФСР-12-0071-86-12  «Положение о повышении профессионального мастерства и стажировке водителей» утверждён зам. Минтранс 20.01.1986 г., п. 2.</t>
  </si>
  <si>
    <t>Организация прохождения стажировки водителями под руководством инструкторов (наставников),  назначенных приказом по предприятию.</t>
  </si>
  <si>
    <r>
      <t xml:space="preserve">№197-ФЗ "Трудовой кодекс Российской Федерации", ст. 212; </t>
    </r>
    <r>
      <rPr>
        <sz val="9"/>
        <rFont val="Times New Roman"/>
        <family val="1"/>
        <charset val="204"/>
      </rPr>
      <t xml:space="preserve"> Приказ Минтранса РФ от 30.03.1994 г. №15; Требования по обеспечению безопасности дорожного движения, предъявляемые при лицензировании перевозочной деятельности на автомобильном транспорте., п. 2.3.2; «Положение о повышении профессионального мастерства и стажировки водителей» утверждено зам. Минтранс 20.01.1986 г. п. 2.8. </t>
    </r>
  </si>
  <si>
    <t xml:space="preserve">Наличие в личных делах водителей положительного заключения о допуске к управлению транспортным средством после прохождения ими стажировки. </t>
  </si>
  <si>
    <t>РД-200-РСФСР-12-0071-86-12  «Положение о повышении профессионального мастерства и стажировке водителей» утверждён зам. Минтранс 20.01.1986 г., п. 3.</t>
  </si>
  <si>
    <t>Итого по разделу Обучение</t>
  </si>
  <si>
    <t>4. Предрейсовые и послерейсовые медосмотры</t>
  </si>
  <si>
    <t>Проведение медицинских осмотров водительского состава  (предрейсовые и послерейсовые  при возвращении с линии) медицинскими работниками (врач, фельдшер, медицинская сестра), имеющими сертификат на проведение предрейсовых осмотров водителей транспортных средств и  медицинским учреждением имеющим лицензию.</t>
  </si>
  <si>
    <t xml:space="preserve">Методические рекомендации"Медицинское обеспечение безопасности дорожного движения. Организация и порядок проведения предрейсовых медицинских осмотров водителей транспортных средств» (утв. Минздравом РФ и Минтрансом РФ 29 января 2002 г.)
Технический стандарт ТНК-ВР «Транспортная безопасность», Приложение 3. Р.4. </t>
  </si>
  <si>
    <t>Наличие на предприятии специального помещения для проведения медицинских осмотров водителей, оборудованного: кушеткой медицинской; приборами для определения артериального давления - 2 шт., термометрами - 3 шт., стетофонендоскопами - 2 шт.;
приборами для определения паров спирта в выдыхаемом воздухе - 2 шт. (постоянный запас в количестве: алкометры - 2 шт., экспресс-тесты на наркотики - 10 шт.) 
столиком для медицинского оборудования - 1 шт.;
шпателями медицинскими - 10 шт.;
сумкой с набором медикаментов для оказания неотложной медицинской помощи - 1 шт. 
и оборудованной комнатой для отбора биологических сред.</t>
  </si>
  <si>
    <t xml:space="preserve">Регистрация результатов проведенных предрейсовых медицинских осмотров в пронумерованном, прошнурованном и скрепленном печатью журнале (с указанием фамилии, имени, отчества, возраста, места работы водителя, даты и времени проведения осмотра, заключения, принятых мер, фамилии и инициалов медицинского работника, результатов осмотра, АД, пульс, при наличии - жалоб и результатов - допуска или отстранения). </t>
  </si>
  <si>
    <t xml:space="preserve">Подведение медицинским работником ежемесячно итогов проведенных предрейсовых и послерейсовых медицинских осмотров, с анализом причин отстранения. 
Доведение  результатов анализа до руководителей предприятия и формирование "группы риска". </t>
  </si>
  <si>
    <t>Выполняется в полном объеме (100%) - 15; 
С небольшими нарушениями (75%) – 10; 
Со значительными нарушениями (50%) – 5;
С крупными нарушениями (25%) - 2; 
Не выполняется – 0; 
Не применимо</t>
  </si>
  <si>
    <t xml:space="preserve">Прохождение водителями, вошедшими в группы риска,  текущих и послерейсовых медицинских осмотров и нахождение их под особым вниманием медицинских работников. </t>
  </si>
  <si>
    <t>Итого по разделу Предрейсовые и послерейсовые медосмотры</t>
  </si>
  <si>
    <t xml:space="preserve">Организация и осуществление контроля АТС и водителей на линии, соблюдение норм вместимости АТС, в том числе внутри пикапов и легковых автомобилей (груз правильно и надёжно закреплен и не нарушены соответствующие требования завода-изготовителя и ограничения по грузу для данного транспортного средства). </t>
  </si>
  <si>
    <r>
      <t xml:space="preserve">Приказ Минтранса РФ от 30.03.1994 г. №15 (Требования по обеспечению безопасности дорожного движения, предъявляемые при лицензировании перевозочной деятельности на автомобильном транспорте), п. 2.6.4;
</t>
    </r>
    <r>
      <rPr>
        <sz val="9"/>
        <rFont val="Times New Roman"/>
        <family val="1"/>
        <charset val="204"/>
      </rPr>
      <t>Приказ Минтранса РФ от 08.01.1997 г. №2 (Положение об обеспечении безопасности перевозок пассажиров автобусами), п.5.2.5;
Технический стандарт ТНК-ВР «Транспортная безопасность» (п.2.1, приложение №1)</t>
    </r>
  </si>
  <si>
    <t>Выполняется в полном объеме (100%) - 10; 
С небольшими нарушениями (75%) – 8; 
Со значительными нарушениями (50%) – 6;
С крупными нарушениями (25%) - 4; 
Не выполняется – 0; 
Не применимо</t>
  </si>
  <si>
    <t>Наличие плана поездки с разделом по соблюдению соответствующих мер безопасности для поездок, сопряженных с повышенным риском (перевозки грузов на большие расстояния, работы в условиях бездорожья, перевозки нестандартных (негабаритных) грузов, движение по ледовым переправам, временным зимним дорогам, в ночное время, в условиях пониженной видимости и т. д.).
Наличие в организации уполномоченного представителя, составляющего планы поездок на основе оценки рисков в каждом конкретном случае.</t>
  </si>
  <si>
    <r>
      <t xml:space="preserve">Приказ Минтранса РФ от 30.03.1994 г. №15 (Требования по обеспечению безопасности дорожного движения, предъявляемые при лицензировании перевозочной деятельности на автомобильном транспорте), п. 3.4.1;
</t>
    </r>
    <r>
      <rPr>
        <sz val="9"/>
        <rFont val="Times New Roman"/>
        <family val="1"/>
        <charset val="204"/>
      </rPr>
      <t>Технический стандарт ТНК-ВР «Транспортная безопасность», п.2.8.</t>
    </r>
  </si>
  <si>
    <t>Выполняется в полном объеме (100%) - 10; 
С небольшими нарушениями (75%) – 8; 
Со значительными нарушениями (50%) –6;
С крупными нарушениями (25%) - 4; 
Не выполняется – 0; 
Не применимо</t>
  </si>
  <si>
    <t xml:space="preserve">Оценка соответствия состояния автомобильных дорог и подъездных путей.
Проведение обследования дорожных условий на маршрутах регулярных перевозок не реже одного, а на маршрутах перевозок пассажиров – не реже двух раз в год. 
Проведение учета обнаруженных водителями на маршрутах недостатков и составление Актов обследования. </t>
  </si>
  <si>
    <r>
      <t xml:space="preserve">Приказ Минтранса РФ от 30.03.1994 г. №15 (Требования по обеспечению безопасности дорожного движения, предъявляемые при лицензировании перевозочной деятельности на автомобильном транспорте), п.2.6.1;
</t>
    </r>
    <r>
      <rPr>
        <sz val="9"/>
        <rFont val="Times New Roman"/>
        <family val="1"/>
        <charset val="204"/>
      </rPr>
      <t xml:space="preserve"> Приказ Минтранса РФ от 08.01.1997 г. №2 (Положение об обеспечении безопасности перевозок пассажиров автобусами), п.п. 4.15, 4.16, 4.17, 4.18;
«Временные правила перевозки пассажиров и багажа Автомобильным транспортом в РФ» Утверждены 29.09.1997 г., п.158;
Приказ Минтранса № 19 от 09.12.1970 (Правила технической эксплуатации подвижного состава автомобильного транспорта), п.87.</t>
    </r>
  </si>
  <si>
    <t xml:space="preserve">Соблюдение режима труда и отдыха водителей.
Наличие графиков работы с ежедневным или суммированным учётом рабочего времени и доведение их до сведения водителей не позднее, чем за один месяц до введения их в действие. 
Наличие в графиках работы (сменности) времени начала, окончания и продолжительности ежедневной работы (смены), времени перерывов для отдыха и питания, времени ежедневного (междусменного) и еженедельного отдыха. Наличие утверждённых работодателем графиков работы (сменности) с учётом мнения представительного органа работников. </t>
  </si>
  <si>
    <r>
      <t xml:space="preserve">№197-ФЗ "Трудовой кодекс Российской Федерации", ст. 212;
Приказ Минтранса РФ от 20.08.2004 г. № 15 (Положение об особенностях режима рабочего времени и времени отдыха водителей автомобилей),  п.п. 3, 4, 15, 24; 
</t>
    </r>
    <r>
      <rPr>
        <sz val="9"/>
        <rFont val="Times New Roman"/>
        <family val="1"/>
        <charset val="204"/>
      </rPr>
      <t xml:space="preserve">Приказ Минтранса РФ от 08.01.1997 г. №2 (Положение об обеспечении безопасности перевозок пассажиров автобусами), п.2.3.3; 
Приказ Минтранса РФ от 30.03.1994 г. №15 (Требования по обеспечению безопасности дорожного движения, предъявляемые при лицензировании перевозочной деятельности на автомобильном транспорте), п. 2.3.6; 
Технический стандарт ТНК-ВР «Транспортная безопасность», п.  2.7. </t>
    </r>
  </si>
  <si>
    <t>Технический стандарт ТНК-ВР «Транспортная безопасность», п.  2.6. 
"О Правилах дорожного движения", Постановление Правительства РФ от 23.10.1993 г. № 1090, п.2.7.</t>
  </si>
  <si>
    <t>Соблюдение водителями обязательного требования включать фары ближнего света во время движения, в том числе и в дневное время и в черте населенных пунктов</t>
  </si>
  <si>
    <t>Технический стандарт ТНК-ВР «Транспортная безопасность», п.  2.6. 
"О Правилах дорожного движения", Постановление Правительства РФ от 23.10.1993 г. № 1090, п.19.5.</t>
  </si>
  <si>
    <t xml:space="preserve">Наличие паспортов и схем автобусных маршрутов, графиков движения и их корректировка </t>
  </si>
  <si>
    <t xml:space="preserve">Приказ Минтранса РФ от 08.01.1997 г. №2 (Положение об обеспечении безопасности перевозок пассажиров автобусами), пп. 5.2.1, 5.2.2, 5.2.3;
«Временные правила перевозки пассажиров и багажа Автомобильным транспортом в РФ» Утверждены 29.09.1997 г., п.158; </t>
  </si>
  <si>
    <t>Закрепление обязанностей и возложение ответственности за обеспечение требований безопасности движения за конкретными лицами (приказы, должностные обязанности)</t>
  </si>
  <si>
    <t xml:space="preserve">Приказ Минтранса РФ от 30.03.1994 г. №15 (Требования по обеспечению безопасности дорожного движения, предъявляемые при лицензировании перевозочной деятельности на автомобильном транспорте), п.2.2. </t>
  </si>
  <si>
    <t>Соблюдение порядка и сроков проведения служебных расследований ДТП. 
Наличие постоянного учета, анализа ДТП и нарушений ПДД. Соблюдение регулярности и сроков представления требуемой отчётности по происшествиям в соответствии с государственными требованиями и требованиями Компании (подтверждающие документы).</t>
  </si>
  <si>
    <r>
      <t xml:space="preserve">Положение о порядке проведения служебного расследования ДТП (Приказ Минавтотранса РСФСР от 26.04.1990 г. №49),  пп.1.4, 2.8, 3.2, гл.4, гл.5, п. 6.1;
</t>
    </r>
    <r>
      <rPr>
        <sz val="9"/>
        <rFont val="Times New Roman"/>
        <family val="1"/>
        <charset val="204"/>
      </rPr>
      <t>Правила учета ДТП (Постановление Правительства РФ от 29.06.1995 №647), пп.15-18;
Технический стандарт ТНК-ВР «Транспортная безопасность", п.2.10.
Процедура «Расследование происшествий в сфере ОТ, ПБ и ООС, подготовка, распространение, учёт извлеченных уроков и планов действий» (Утверждена
Главным операционным директором ОАО «ТНК-ВР Менеджмент» У.Д. Шрэйдером 16.12.2009), п.1.3.</t>
    </r>
  </si>
  <si>
    <t xml:space="preserve">Соблюдение запрета на алкоголь и наркотические средства (установлены и применяются правила и санкции, ежедневные проверки водителей, внеплановые проверки).
Выполнение требований действующего законодательства по отношению к работникам, появившимся на рабочем месте в состоянии алкогольного, наркотического и иного токсического опьянения. </t>
  </si>
  <si>
    <t>№197-ФЗ "Трудовой кодекс Российской Федерации", ст. 76; 
Технический стандарт ТНК-ВР "Транспортная безопасность", п.2.4, Приложение №8.</t>
  </si>
  <si>
    <t>Выполняется в полном объеме (100%) - 10; 
С небольшими нарушениями (75%) – 8; 
Со значительными нарушениями (50%) – 5;
С крупными нарушениями (25%) -2; 
Не выполняется – 0; 
Не применимо</t>
  </si>
  <si>
    <t>Определен порядок осуществления поездок в ночное время</t>
  </si>
  <si>
    <t>Технический стандарт ТНК-ВР "Транспортная безопасность", п.2.7.</t>
  </si>
  <si>
    <t>Определен и выполняется в полном объеме - 10
Порядок определен, не выполняется -5               Не выполняется -0                                                 Не применимо</t>
  </si>
  <si>
    <t>Итого по разделу Организация и ответственность. Внутренний контроль</t>
  </si>
  <si>
    <t>Комментарии по разделам контроля и отдельным пунктам.</t>
  </si>
  <si>
    <t>ОАО "ВЧНГ"</t>
  </si>
  <si>
    <t>Оценка</t>
  </si>
  <si>
    <t>Срок исполнения</t>
  </si>
  <si>
    <t>Ответственный исполнитель</t>
  </si>
  <si>
    <t>Ф.И.О. специалиста, осуществляющего проверку: Менеджер отдела по РПО Лесков А.А.</t>
  </si>
  <si>
    <t>Не применимо.</t>
  </si>
  <si>
    <t>Менеджер отдела по работе с подрядными организациями</t>
  </si>
  <si>
    <t>_________________ А.А. Лесков</t>
  </si>
  <si>
    <t>Приказ Минтранса РФ от 30.03.1994 г. №15; Требования по обеспечению безопасности дорожного движения, предъявляемые при лицензировании перевозочной деятельности на автомобильном транспорте., п.2.5.4.; Межотраслевые правила по охране труда на автомобильном транспорте, Постановление Минтруда и соц. развития РФ от 12.05.2003 г., № 28, пп. 2.1.1.3,  2.3.4.2. Положение по транспотной безопасности ОАО "ВЧНГ" п. 3.2.</t>
  </si>
  <si>
    <t xml:space="preserve">Организация проведения ежедневного контроля технического состояния ТС перед выездом на линию и по возвращению к месту стоянки выполняется со значительными нарушениями, не ведутся листы контрольного осмотра транспортных средств. </t>
  </si>
  <si>
    <t>Нет в наличие учебных планов и программ ежегодных занятий с водителями.</t>
  </si>
  <si>
    <t xml:space="preserve">Не предоставлены медицинским работником ежемесячные итоги проведенных предрейсовых и послерейсовых медицинских осмотров, с анализом причин отстранения. 
Не доводятся  результаты анализа до руководителей предприятия и формирование "группы риска". </t>
  </si>
  <si>
    <t>Отсутствует журнал регистрации водителей, отстраненных от рейса.</t>
  </si>
  <si>
    <t>На Иванова А.Г., выполняющего обязанности механика, не представлены документы, подтверждающих соответствие квалификационных требований, аттестацию.</t>
  </si>
  <si>
    <t>Не подтверждено обучение всех водителей безопасному вождению (защитное вождение, специализированное практическое обучение зимнему вождению, специализированное обучение управлению спецтехникой).</t>
  </si>
  <si>
    <t>Нет в наличие договора по безопасности вождения со всеми штатными водителями предприятия.</t>
  </si>
  <si>
    <t>Не выполняются требования об обучении всех водителей транспортных средств навыкам оказания первой помощи, а водителей транспортных средств для перевозки опасных грузов и пассажиров - о дополнительном обучении по программе оказания первой помощи пострадавшим с периодичностью 1 раз в 2 года. (не подтверждены).</t>
  </si>
  <si>
    <t>Не представлены данные по проведению инструктажей по безопасности движения всему водительскому составу (журнал регистрации инструктажей (под расписку) или в личную карточку водителя).</t>
  </si>
  <si>
    <t xml:space="preserve">Регистрация результатов проведенных предрейсовых медицинских осмотров в пронумерованном, прошнурованном и скрепленном печатью журнале оформляется с нарушениями (не указываются: полные имена и отчества, возраст, места работы водителя, заключения, принятых мер, фамилии и инициалов медицинского работника, результатов осмотра,пульс, при наличии - жалоб и результатов - допуска или отстранения). </t>
  </si>
  <si>
    <t>Не предоставлены (приказы, должностные обязанности) о закрепление обязанностей и возложение ответственности за обеспечением требований безопасности движения за конкретными лицами (работы проводит механик Иванов А.Г.).</t>
  </si>
  <si>
    <t>Не представлены программы инструктажей по видам (вводный, предрейсовый, периодический, сезонный).</t>
  </si>
  <si>
    <t xml:space="preserve">Не организовано (не подтверждено) проведение контроля и определения токсичности и дымности. Нет в наличие исправных и поверенных приборов контроля и определения токсичности и дымности (нет в наличие договора с другой организацией на проведение этого вида работ).                     </t>
  </si>
  <si>
    <t>На участке ЭМУ № 2, находящемся на КТП-10 ВЧНГКМ не организовано ознакомление водительского состава с запретом выполнять работы в полевых условиях по ремонту автомобиля (кроме тработ, разрешенных ЕТКС).</t>
  </si>
  <si>
    <t xml:space="preserve">На участке ЭМУ № 2 не производится оценка соответствия состояния автомобильных дорог и подъездных путей, не проводятся обследования дорожных условий на маршрутах регулярных перевозок не реже одного, а на маршрутах перевозок пассажиров – не реже двух раз в год, не рроведится учет обнаруженных водителями на маршрутах недостатков с составлением  Актов обследования. </t>
  </si>
  <si>
    <t>Ответственное лицо (лица) от проверяемой организации, контактная информация:</t>
  </si>
  <si>
    <t>Объекты контроля: Офис / Участок ВЧНГКМ</t>
  </si>
  <si>
    <t>Дата проведения проверки: с "___" _____________ 2012 по "___" _____________ 2012</t>
  </si>
  <si>
    <t>Протокол № "___" к отчету № "___" от "___" _____________ 2012 г.</t>
  </si>
  <si>
    <t>Представители подрядной организации:</t>
  </si>
  <si>
    <t>_________________ И.О.Ф</t>
  </si>
  <si>
    <t xml:space="preserve">Должность                                 </t>
  </si>
  <si>
    <t xml:space="preserve">Должность                                         </t>
  </si>
  <si>
    <t>Проверяемая подрядная организация :</t>
  </si>
  <si>
    <t>Выполняется  - 5; 
Выполняется частично – 3; 
Не выполняется - 0                                                    Не применимо</t>
  </si>
  <si>
    <t>1. Документация</t>
  </si>
  <si>
    <t>2. Персонал</t>
  </si>
  <si>
    <t>4. Технические средства</t>
  </si>
  <si>
    <t>В инструкции о мерах пожарной безопасности отражены порядок и нормы хранения и транспортировки пожаровзрывоопасных веществ и пожароопасных веществ и материалов.</t>
  </si>
  <si>
    <t>В инструкции о мерах пожарной безопасности отражен порядок сбора, хранения и удаления горючих веществ и материалов, содержания и хранения спецодежды.</t>
  </si>
  <si>
    <t>В инструкции о мерах пожарной безопасности отражен порядок отключении вентиляции и электрооборудования (в том числе в случае пожара и по окончании рабочего дня).</t>
  </si>
  <si>
    <t>В инструкции о мерах пожарной безопасности отражен порядок осмотра и закрытия помещений по окончании работы.</t>
  </si>
  <si>
    <t>В инструкции о мерах пожарной безопасности отражены обязанности и действия работников при пожаре, в том числе при вызове пожарной охраны.</t>
  </si>
  <si>
    <t>Отражены в полном объеме - 10; 
Отражены не в полном объеме - 5; 
Отсутствует – 0; 
Не применимо</t>
  </si>
  <si>
    <t>В инструкции о мерах пожарной безопасности отражено расположение специально отведенных мест для курения, применения открытого огня.</t>
  </si>
  <si>
    <t>Выполняется - 5; 
Да,  частично - 3; 
Отсутствуют – 0; 
Не применимо</t>
  </si>
  <si>
    <t>Выполняется  - 5; 
Да,  частично   - 3; 
Отсутствует – 0; 
Не применимо</t>
  </si>
  <si>
    <t>Наличие в помещении диспетчерского пункта (пожарного поста) инструкции о порядке действий дежурного персонала при получении сигналов о пожаре и неисправности установок (систем) противопожарной защиты объекта.</t>
  </si>
  <si>
    <t>Наличие инструкции о действиях персонала по эвакуации людей при пожаре, а также проведение не реже 1 раза в полугодие практических тренировок лиц, осуществляющих свою деятельность на объекте (на объекте с массовым пребыванием людей 50 и более).</t>
  </si>
  <si>
    <t>В инструкции о мерах пожарной безопасности указаны лица, ответственные за сообщение о возникновении пожара в пожарную охрану и оповещение (информирование) руководства и дежурных служб объекта.</t>
  </si>
  <si>
    <t>Выполняется - 5; 
Да,  частично   - 3; 
Отсутствуют – 0; 
Не применимо</t>
  </si>
  <si>
    <t>Выполняется  - 10; 
Да,  частично - 5; 
Отсутствуют – 0; 
Не применимо</t>
  </si>
  <si>
    <t>Проведение противопожарной пропаганды,  наличие средств  противопожарной пропаганды.</t>
  </si>
  <si>
    <t>Определены, разработаны и утверждены порядок, программы и сроки проведения обучения работников мерам пожарной безопасности.</t>
  </si>
  <si>
    <t>Организация и своевременное проведение всех видов противопожарного инструктажа.</t>
  </si>
  <si>
    <t>Имеется, проводится - 10; 
Имеется, не проводится - 3; 
Отсутствует – 0; 
Не применимо</t>
  </si>
  <si>
    <t>Места для курения оборудованы и содержатся в соответствии с требованиями Правил.</t>
  </si>
  <si>
    <t>Обеспечено исправное содержание (в любое время года) дорог, проездов и подъездов к зданиям, сооружениям и строениям, открытым складам, наружным пожарным лестницам и пожарным гидрантам.</t>
  </si>
  <si>
    <t xml:space="preserve">Противопожарные расстояния между зданиями, сооружениями и строениями для складирования материалов, оборудования и тары не используются для стоянки транспорта и строительства (установки) зданий и сооружений, для разведения костров и сжигания отходов и тары. </t>
  </si>
  <si>
    <t>Производится своевременная очистка территорий объектов от горючих отходов, мусора, тары и т.п.</t>
  </si>
  <si>
    <t>Не допускается хранение и применение на чердаках, в подвалах и цокольных этажах легковоспламеняющиеся и горючие жидкости, порох, взрывчатые вещества, пиротехнические изделия, баллоны с горючими газами, товары в аэрозольной упаковке, целлулоид и другие пожаровзрывоопасные вещества и материалы, кроме случаев, предусмотренных иными нормативными документами по пожарной безопасности.</t>
  </si>
  <si>
    <t>Обеспечение освещенности эвакуационных путей и выходов, наличие на путях эвакуации знаков пожарной безопасности.</t>
  </si>
  <si>
    <t>Наличие предусмотренных проектной документацией дверей эвакуационных выходов из поэтажных коридоров, холлов, фойе, тамбуров и лестничных клеток, других дверей, препятствующих распространению опасных факторов пожара на путях эвакуации.</t>
  </si>
  <si>
    <t>Двери  на путях эвакуации свободно открывающихся по направлению выхода из здания. Запоры на дверях эвакуационных выходов обеспечивают возможность свободного открывания запоров изнутри без ключа .</t>
  </si>
  <si>
    <t>Отсутствие на путях эвакуации порогов (за исключением порогов в дверных проемах), раздвижных и подъемно-опускных дверей и ворот, вращающихся дверей и турникетов, а также других устройств, препятствующих свободной эвакуации людей.</t>
  </si>
  <si>
    <t>Отсутствие загромождения эвакуационных путей и выходов (в том числе проходов, коридоров, тамбуров, галерей, лифтовых холлов, лестничных площадок, маршей лестниц, дверей, эвакуационных люков) различными материалами, изделиями, оборудованием, производственными отходами, мусором и другими предметам, а также блокировки дверей эвакуационных выходов.</t>
  </si>
  <si>
    <t xml:space="preserve">Отсутствие используемых  розеток, рубильников и других электроустановочных изделий с повреждениями.
</t>
  </si>
  <si>
    <t>Не допускается эксплуатация светильников со снятыми колпаками (рассеивателями), предусмотренными конструкцией светильников. Не допускается пользование электроутюгами, электроплитками, электрочайниками и другими электронагревательными приборами, не имеющими устройств тепловой защиты, а также при отсутствии или неисправности терморегуляторов, предусмотренных конструкцией.</t>
  </si>
  <si>
    <t>Отсутствие нестандартных (самодельных) электронагревательных приборов, некалиброванных плавких вставок или других самодельных аппаратов защиты от перегрузки и короткого замыкания.</t>
  </si>
  <si>
    <t>Отсутствие размещенных (складированных) горючих (в том числе легковоспламеняющихся) веществ и материалов в электрощитовых (у электрощитов), у электродвигателей и пусковой аппаратуры.</t>
  </si>
  <si>
    <t>Диспетчерский пункт (пожарный пост) обеспечивается телефонной связью и исправными ручными электрическими фонарями.</t>
  </si>
  <si>
    <t>Обеспечено исправное состояние знаков пожарной безопасности, в том числе обозначающих пути эвакуации и эвакуационные выходы. Эвакуационное освещение включается автоматически при прекращении электропитания рабочего освещения.</t>
  </si>
  <si>
    <t>Выполнено в полной мере  - 10; 
Выполнено частично – 5; 
Не выполнено - 0;                                                      Не применимо</t>
  </si>
  <si>
    <t>Наличие знаков о запрете курения на территориях и в помещениях складов и баз, на объектах добычи, переработки и хранения легковоспламеняющихся и горючих жидкостей и горючих газов, на объектах производства всех видов взрывчатых веществ, на пожаровзрывоопасных и пожароопасных участках.</t>
  </si>
  <si>
    <t>Выполняется - 30; 
Организовано и проведено частично – 15;        В стадии организации и проведения - 5;
Не организовано – 0; 
Не применимо</t>
  </si>
  <si>
    <t>Обеспечено наличие на дверях помещений производственного и складского назначения и наружных установках обозначений их категорий по взрывопожарной и пожарной опасности, а также соответствующих классов зоны.</t>
  </si>
  <si>
    <t>Выполняется  - 10; 
Выполняется частично – 5;
Не выполняется – 0; 
Не применимо</t>
  </si>
  <si>
    <t>Назначены должностные лица, ответственные за обеспечение пожарной безопасности на объекте, имеющие соответствующее обучение.</t>
  </si>
  <si>
    <t>1.Лицензирование и документация на технические устройства, применяемые на ОПО</t>
  </si>
  <si>
    <t>Наличие паспортов на ПВО:
- превенторы
- блок дросселирования
- пульт управления ПВО
- КОПС
Наличие документов, подтверждающих своевременность технического обслуживания превенторов</t>
  </si>
  <si>
    <t>2. Положения, инструкции, регламенты</t>
  </si>
  <si>
    <t>Наличие плана работ  по текущему и капитальному ремонту скважин.</t>
  </si>
  <si>
    <t>Наличие у руководителей и специалистов, прошедших аттестацию в аттестационных комиссиях, действующих удостоверений об аттестации.</t>
  </si>
  <si>
    <t>Перед вскрытием пласта с возможными флюидопроявлениями разработаны и реализованы мероприятия по предупреждению ГНВП в соответствии с требованиями правил</t>
  </si>
  <si>
    <t>Наличие соответствующих квалификационных допусков у лиц, допущенных к работе на ОПО.
Наличие права руководства горными работами ("горный допуск")</t>
  </si>
  <si>
    <t>Штат опасного производственного объекта  укомплектован квалифицированными работниками по установленным требованиями в соответствии с выполняемыми работами.</t>
  </si>
  <si>
    <t>ст. 9, п. 1 ФЗ № 116-ФЗ от 21.07.97г.</t>
  </si>
  <si>
    <t>Да – 10; 
Нет – 0; 
не применимо</t>
  </si>
  <si>
    <t>Для предотвращения и ликвидации возможных газонефтеводопроявлений блок долива устанавлен и обвязан с устьем скважины с таким расчетом, чтобы обеспечивался самодолив скважины или принудительный долив с помощью насоса. Подъем труб из скважины проводится с доливом и поддержанием уровня на устье. Доливная емкость оборудована подогревом (при необходимости), уровнемером и имеет градуировку.</t>
  </si>
  <si>
    <t xml:space="preserve">Наличие освещения ПВО, основного и вспомогательного пультов управления, блока дросселирования, дистанционного управления. 
Наличие аварийного освещения. </t>
  </si>
  <si>
    <t>Работники обучены действиям в случае аварии или инцидента на опасном производственном объекте, знание ПЛА проверяется при аттестации (Наличие в билетах вопросов по ПЛА).</t>
  </si>
  <si>
    <t xml:space="preserve">Да – 30; 
Не все - 20; 
Часть - 10; 
Не обучены – 0; 
Не применимо </t>
  </si>
  <si>
    <t>Выполняется везде - 20; 
Выполняется не везде – 10; 
выполняется   на отдельных участках – 5; 
не выполняется – 0; 
не применимо</t>
  </si>
  <si>
    <t xml:space="preserve">Заключен договор с противофонтанной военизированной частью </t>
  </si>
  <si>
    <t>Имеется – 10;  
не имеется – 0;
не применимо</t>
  </si>
  <si>
    <t xml:space="preserve">Наличие на предприятии системы наблюдения, оповещения, связи и поддержки действий в случае аварии. </t>
  </si>
  <si>
    <t>Имеются на 100% - 10;   
имеются на 75% - 6; 
имеются на 50%  – 3;   
имеются на 25% – 2;      
Нет – 0;    
Не применимо</t>
  </si>
  <si>
    <t xml:space="preserve">Да - 10;                
На согласовании – 6; 
В разработке – 3;     
Нет – 0.                     </t>
  </si>
  <si>
    <t xml:space="preserve">Оценка наличия предписаний, административных мер (замечаний, штрафов, вплоть до приостановки деятельности - запрещений). </t>
  </si>
  <si>
    <t>Предприятие не имеет замечаний по ПФБ.</t>
  </si>
  <si>
    <t>Плашки превенторов, установленных на устье скважины, должны соответствовать диаметру применяемых бурильных труб</t>
  </si>
  <si>
    <t xml:space="preserve">Нарушения, указанные в предписаниях районных инженеров ПФВЧ, устраняются в срок, а перенос сроков выполнения согласуется с ПФВЧ, выдавшим предписание. </t>
  </si>
  <si>
    <t>1. Организация деятельности</t>
  </si>
  <si>
    <t>2. Обучение</t>
  </si>
  <si>
    <t>Порядок определен и выполняется – 40
Выполняется не полностью – 30 
Порядок не определен - 10 
Обучение не ведется - 0
Не применимо</t>
  </si>
  <si>
    <t>Соответствует полностью – 20 
Не полностью - 10 
Не соответствует - 0
Не применимо</t>
  </si>
  <si>
    <t>Соответствие обучения порядку, установленному действующим законодательством и квалификационным требованиям, предъявляемым к работникам соответствующих профессий.</t>
  </si>
  <si>
    <t>Соответствует полностью – 25
Имеются нарушения – 15 
Имеются крупные нарушения - 5
Не соответствует – 0 
Не применимо</t>
  </si>
  <si>
    <t>3. Средства индивидуальной защиты</t>
  </si>
  <si>
    <t>Обеспечение своевременной бесплатной выдачи работникам и иным лицам, предусмотренным действующим законодательством, сертифицированных СИЗ в соответствии с установленными нормами.</t>
  </si>
  <si>
    <t>Обеспечиваются –20  
Частично – 10
Не обеспечиваются – 0
Не применимо</t>
  </si>
  <si>
    <t>Обеспечение контроля со стороны работодателя за правильным применением СИЗ. Фактическое соответствие использования СИЗ установленным требованиям.</t>
  </si>
  <si>
    <t>В полном объеме – 25 
С незначительными нарушения – 15
С крупными нарушениями - 5
Не используются - 0
Не применимо</t>
  </si>
  <si>
    <t>Обеспечение хранения, стирки, сушки, ремонта и замены СИЗ.</t>
  </si>
  <si>
    <t>Осуществляется централизованно – 20 
Выдаются СМС - 10
Не осуществляется - 0
Не применимо</t>
  </si>
  <si>
    <t>Своевременно – 20 
Своевременно 75% - 15 
Своевременно 50% - 10
Своевременно 25% - 5
Не поверяется - 0
Не применимо</t>
  </si>
  <si>
    <t>4. Расследование несчастных случаев, профзаболеваний и трудовая дисциплина</t>
  </si>
  <si>
    <t>Полностью – 20
С мелкими  нарушениями – 10 
С крупными нарушениями - 5 
Нет - 0
Не применимо</t>
  </si>
  <si>
    <t>Предварительный и периодический медицинский осмотр</t>
  </si>
  <si>
    <t>"</t>
  </si>
  <si>
    <t xml:space="preserve">Наличие договора (либо на период предстоящего мед. обследования, либо по предыдущему году) на проведение  медицинских осмотров (обследований) с медицинской организацией обладающей действующей лицензией на данный вид деятельности и лицензией на экспертизу профпригодности.  </t>
  </si>
  <si>
    <t>Наличие Заключительного Акта по результатам периодического медицинского осмотра работников за последний отчетный период.</t>
  </si>
  <si>
    <t>Предвахтовые  медосмотры</t>
  </si>
  <si>
    <t>Организованы ли  предвахтовые  медицинские осмотры на предприятиях с вахтовым методом работ, по договору с медицинской организацией или в рамках работы промышленных здравпунктов.</t>
  </si>
  <si>
    <t>1. Изоляция источников энергии</t>
  </si>
  <si>
    <t>В полном объеме – 20 
Имеются мелкие нарушения – 10 
Имеются крупные нарушения - 5
Нет – 0 
Не применимо</t>
  </si>
  <si>
    <t>Выполняется в полном объеме - 20; 
С небольшими нарушениями – 10; 
Со значительными нарушениями – 5;
Не выполняется – 0; 
Не применимо</t>
  </si>
  <si>
    <t>Выполняется в полном объеме - 15; 
С небольшими нарушениями – 10; 
Со значительными нарушениями – 5;
Не выполняется – 0; 
Не применимо</t>
  </si>
  <si>
    <t>2. Работы внутри замкнутого пространства</t>
  </si>
  <si>
    <t>Выполняется в полном объеме - 5; 
С небольшими нарушениями – 3; 
Со значительными нарушениями  – 1;
Не выполняется – 0; 
Не применимо</t>
  </si>
  <si>
    <t>Все лица, которым предстоит работать в замкнутом пространстве прошли инструктаж с подписью в наряде-допуске о возможных опасностях, мерах безопасности, правилах оказания доврачебной помощи и действиях в аварийных ситуациях (опросить исполнителей).</t>
  </si>
  <si>
    <t>Перед выполнением работ в замкнутом пространстве оформлен наряд-допуск на проведение работ в замкнутом пространстве</t>
  </si>
  <si>
    <t>Перед допуском лиц для выполнения работ в замкнутом пространстве проведен анализ воздушной среды. Порядок отбора проб определен в наряде-допуске, а результаты занесены в наряд-допуск и подтверждены подписью лица, проводившего анализ.</t>
  </si>
  <si>
    <t>В замкнутом пространстве работает только один человек. Если по условиям работы необходимо, чтобы в емкости одновременно находились два человека и более, разработать дополнительные меры безопасности, которые указаны их в наряде-допуске</t>
  </si>
  <si>
    <t xml:space="preserve">Изолированы все источники энергии в данном пространстве, а также обеспечено надежное отключение от всех технологических коммуникаций. </t>
  </si>
  <si>
    <t xml:space="preserve">Выполнение газоопасных работ осуществляется бригадой исполнителей в составе не менее трех человек (из них два страхующих) при работах, связанных с пребыванием в замкнутом пространстве (например, в колодцах и резервуарах), и не менее двух человек - в других случаях (например, при работах в лотках и на трубопроводах). Члены бригады обеспечены соответствующими средствами индивидуальной защиты, спецобувью, спецодеждой, инструментом, приспособлениями и вспомогательными материалами. </t>
  </si>
  <si>
    <t>3. Работы на высоте</t>
  </si>
  <si>
    <t>На предприятии имеется процедура или инструкция, описывающая порядок безопасного производства работ на высоте.</t>
  </si>
  <si>
    <t>5. Газоопасные работы</t>
  </si>
  <si>
    <t>Выполняется в полном объеме - 10; 
С небольшими нарушениями – 7; 
Со значительными нарушениями  – 1;
Не выполняется – 0; 
Не применимо</t>
  </si>
  <si>
    <t xml:space="preserve">Назначены ответственные за подготовку и проведение, а также исполнители, прошедшие  инструктаж под роспись. </t>
  </si>
  <si>
    <t>6. Земляные работы</t>
  </si>
  <si>
    <t xml:space="preserve">При выполнении земляных и других работ, связанных с размещением рабочих мест в выемках и траншеях, предусмотрены мероприятия по предупреждению воздействия на работников следующих опасных и вредных производственных факторов, связанных с характером работы:
обрушающиеся горные породы (грунты);
падающие предметы (куски породы);
движущиеся машины и их рабочие органы, а также передвигаемые ими предметы;
расположение рабочего места вблизи перепада по высоте 1,3 м и более;
повышенное напряжение в электрической цепи, замыкание которой может произойти через тело человека;
химические опасные и вредные производственные факторы.
</t>
  </si>
  <si>
    <t>п.5.1.1. СНиП 12-04-2002 "Безопасность труда в строительстве. Часть 2. Строительное производство"</t>
  </si>
  <si>
    <t xml:space="preserve">Производство земляных работ в охранной зоне кабелей высокого напряжения, действующего газопровода, других коммуникаций, а также на участках с возможным патогенным заражением почвы (свалки, скотомогильники, кладбище и т.п.) осуществляются по наряду-допуску и разрешения от организации, эксплуатирующей эти коммуникации, или органа санитарного надзора. К разрешению приложен план (схема) с указанием расположения и глубины заложения коммуникаций.
Производство работ в этих условиях осуществляется под непосредственным наблюдением руководителя работ, а в охранной зоне кабелей, находящихся под напряжением, или действующих газопроводов, кроме того, под наблюдением работников организаций, эксплуатирующих эти коммуникации.
</t>
  </si>
  <si>
    <t xml:space="preserve">п.5.1.4. СНиП 12-04-2002 "Безопасность труда в строительстве. Часть 2. Строительное производство" </t>
  </si>
  <si>
    <t>При рытье котлована или траншеи оставлены по краям их свободные проходы (бровки) шириной не менее 0,5 м. Разработка грунта в выемках "подкопом" не допускается. Извлеченный из выемки грунт размещается на расстоянии не менее 0,5 м от бровки этой выемки.</t>
  </si>
  <si>
    <t xml:space="preserve">п.5.3.2. СНиП 12-04-2002 "Безопасность труда в строительстве. Часть 2. Строительное производство" </t>
  </si>
  <si>
    <t xml:space="preserve">При разработке выемок в грунте одноковшовым экскаватором высота забоя определена ППР с таким расчетом, чтобы в процессе работы не образовывались "козырьки" из грунта.
При работе экскаватора не производятся другие работы со стороны забоя и не допускается нахождение работников в радиусе действия экскаватора плюс 5 м.
</t>
  </si>
  <si>
    <t xml:space="preserve"> п.5.3.3.;5.3.4. СНиП 12-04-2002 "Безопасность труда в строительстве. Часть 2. Строительное производство" </t>
  </si>
  <si>
    <t>Разработка грунта в непосредственной близости от действующих подземных коммуникаций производится только при помощи лопат, ударные инструменты не применяются. Откопанные эл.кабели  во избежание разрыва подвешены, случаев вставать на кабель не допускается. Если работы продолжительны, кабель зашит в деревянный короб. На короба, закрывающие откопанные кабели, вывешены плакаты: "Стой: высокое напряжение" или "Стой: опасно для жизни".</t>
  </si>
  <si>
    <t>7. Работа движущихся (вращающихся) частей механизмов</t>
  </si>
  <si>
    <t>Имеются на 100% - 20;   
Имеются на 75% - 15; 
Имеются на 50%  – 10;   
Имеются на 25% – 5; 
Нет – 0;    
Не применимо</t>
  </si>
  <si>
    <t xml:space="preserve">Узлы, детали, приспособления и элементы оборудования, которые могут служить источником опасности для работающих, а также поверхности оградительных и защитных устройств окрашены в сигнальные цвета в соответствии с установленными требованиями и нормами.
</t>
  </si>
  <si>
    <t>Соответствует на 100% - 20;   
Соответствует на 75% - 15; 
Соответствует на 50%  – 10;   
Соответствует на 25% – 5; 
Не соответствует – 0;    
Не применимо</t>
  </si>
  <si>
    <t>8. Огневые работы</t>
  </si>
  <si>
    <t>Да - 20;
На согласовании – 10; 
В разработке - 5; 
Нет – 0;                     
Не применимо</t>
  </si>
  <si>
    <t>Зона проведения огневых работ очищена от горючих веществ и материалов.</t>
  </si>
  <si>
    <t>Да  (100%) - 5;
На согласовании (75%) – 4; 
В разработке (50%) – 3; 
Устарел (25%) - 1; 
Нет – 0;                     
Не применимо</t>
  </si>
  <si>
    <t>Наличие Заключения медицинской комиссии на каждого работника принятого на работу и результаты медицинского осмотра (обследования) выданные мед. учреждением.</t>
  </si>
  <si>
    <t>Наличие актов ввод в эксплуатацию опасных производственных объектов (буровые установки, установки ремонта скважин)</t>
  </si>
  <si>
    <t>Соответствует полностью – 15
Имеются мелкие нарушения – 10 
Имеются крупные нарушения - 5
Не соответствует – 0 
Не применимо</t>
  </si>
  <si>
    <t>Выполняется в полном объеме - 5; 
С небольшими нарушениями – 2; 
Со значительными нарушениями - 1; 
Не выполняется – 0; 
Не применимо</t>
  </si>
  <si>
    <t xml:space="preserve">При проведении текущих и капитальных ремонтов устье скважины оборудовано превенторной установкой. Схема обвязки противовыбросового оборудования согласована с профессиональной противофонтанной службой, обслуживающей данный объект. 
</t>
  </si>
  <si>
    <t>1. Медицинские  осмотры</t>
  </si>
  <si>
    <t xml:space="preserve"> </t>
  </si>
  <si>
    <t>Каждый огнетушитель, установленный на объекте, имеет паспорт и порядковый номер.</t>
  </si>
  <si>
    <t>5.  Организация и ответственность. Внутренний контроль.</t>
  </si>
  <si>
    <t>Для освещения внутри аппаратов и резервуаров применяются переносные светильники во взрывозащищенном исполнении с лампами напряжением не выше 12 В. Включение и выключение светильников производится снаружи.</t>
  </si>
  <si>
    <t>4. Грузоподъемные операции</t>
  </si>
  <si>
    <t>9. Работа с электрооборудова-нием</t>
  </si>
  <si>
    <t>Комментарии</t>
  </si>
  <si>
    <t>В случае если вопрос оценивается как неприменим, то его вес необходимо убрать из обоих столбцов (Баллы и Факт)</t>
  </si>
  <si>
    <t xml:space="preserve"> В целях обеспечения промышленной безопасности эксплуатирующая организация обязана обеспечить персонал производственными инструкциями, определяющими их обязанности, порядок безопасного производства работ и ответственность. Производственные инструкции персоналу должны выдаваться под расписку перед допуском их к работе.
</t>
  </si>
  <si>
    <t xml:space="preserve">ППР с использованием ПС, ТК на погрузочно-разгрузочные работы и другие технологические регламенты утверждаются руководителем эксплуатирующей организации, выполняющей работы, и выдаются на участки выполнения работ с применением ПС до начала выполнения предусмотренных там работ. Специалисты, ответственные за безопасное производство работ с применением ПС, крановщики (операторы), рабочие люльки и стропальщики должны быть ознакомлены с ППР и ТК под роспись до начала производства работ.
</t>
  </si>
  <si>
    <t>Проведение проверки и испытаний СИЗ (предохранительных поясов, электрозащитных средств, средств защиты органов дыхания).</t>
  </si>
  <si>
    <t>Ф.И.О.</t>
  </si>
  <si>
    <t xml:space="preserve">На объекте с массовым пребыванием людей (кроме жилых домов), а также на объекте с рабочими местами на этаже для 10 и более человек обеспечено наличие планов эвакуации людей при пожаре.  На плане эвакуации людей при пожаре обозначаются места хранения первичных средств пожаротушения.
</t>
  </si>
  <si>
    <t xml:space="preserve">На входе в замкнутое пространство находится страхующий работник (не менее двух человек), экипированный аналогично работающему внутри замкнутого пространства.  </t>
  </si>
  <si>
    <t xml:space="preserve">Выемки, разрабатываемые на улицах, проездах, во дворах населенных пунктов, а также в других местах возможного нахождения людей, должны быть ограждены защитными ограждениями с учетом требований государственных стандартов. На ограждении необходимо устанавливать предупредительные надписи, а в ночное время - сигнальное освещение.
</t>
  </si>
  <si>
    <t xml:space="preserve">п.5.2.2. СНиП 12-04-2002 "Безопасность труда в строительстве. Часть 2. Строительное производство" </t>
  </si>
  <si>
    <t xml:space="preserve">Высота перильных ограждений должна быть достаточной для исключения доступа к движущимся частям технических устройств во время их работы.
При использовании перильных ограждений для приводных ремней с внешней стороны обоих шкивов на случай разрыва ремня устанавливаются металлические лобовые щиты. Разрешается использование перильных ограждений для закрытия доступа к движущимся частям оборудования и механизмов, если имеется возможность установки ограждений на расстоянии более 0,35 м от опасной зоны. При отсутствии такой возможности ограждение должно быть выполнено сплошным или сетчатым.
</t>
  </si>
  <si>
    <t xml:space="preserve">Во время проведения огневых работ осуществлять контроль за состоянием парогазовоздушной среды в технологическом оборудовании, на котором проводятся огневые работы, и в опасной зоне.
</t>
  </si>
  <si>
    <t>Проведена проверка (тест) надежности отключения энергии.</t>
  </si>
  <si>
    <t>На время проведения ремонтных работ обеспечена соответствующая блокировка энергии с предупредительными табличками в точках отключения.</t>
  </si>
  <si>
    <t>Перед проведением ремонтных работ любая идентифицированная энергия изолирована, стравлена или разряжена.</t>
  </si>
  <si>
    <t xml:space="preserve"> Все источники энергии идентифицированы.</t>
  </si>
  <si>
    <t>Запрещается снятие заглушек, блокировок, предупреждающих знаков и подключение оборудования к источникам энергии до полного завершения всех работ на оборудовании.</t>
  </si>
  <si>
    <t>Имеются на 100% - 10;   
Имеются на 75% - 5; 
Имеются на 50%  – 3;   
Имеются на 25% – 1; 
Нет – 0;    
Не применимо</t>
  </si>
  <si>
    <t>Выполняется в полном объеме - 5; 
С небольшими нарушениями – 3; 
Со значительными нарушениями – 1;
Не выполняется – 0; 
Не применимо</t>
  </si>
  <si>
    <t>Выполняется в полном объеме - 10; 
С небольшими нарушениями – 5; 
Со значительными нарушениями  – 1;
Не выполняется – 0; 
Не применимо</t>
  </si>
  <si>
    <t xml:space="preserve">Решение о вводе в эксплуатацию грузозахватных приспособлений, тары и специальных съемных кабин и люлек (для подъема и перемещения людей кранами) записывается в специальный журнал учета и осмотра специалистом, ответственным за безопасное производство работ.
</t>
  </si>
  <si>
    <t>Установлен порядок периодических осмотров, технических обслуживаний и ремонтов, обеспечивающих содержание ПС. Обеспечен установленный порядок аттестации (специалисты) и допуска к самостоятельной работе (персонал) с выдачей соответствующих удостоверений, в которых указывается тип ПС, а также виды работ и оборудования, к работам на которых они допущены. Разработаны должностные инструкции для специалистов и производственные инструкции для персонала, журналы, программы выполнения планово-предупредительных ремонтов, ППР, ТК, схемы строповки, складирования.</t>
  </si>
  <si>
    <t xml:space="preserve">Наличие приказов о назначении ИТР: специалиста, ответственного за осуществление производственного контроля при эксплуатации ПС; специалиста, ответственного за содержание ПС в работоспособном состоянии; специалиста, ответственного за безопасное производство работ с применением ПС. Численность специалистов эксплуатирующей организации должна определяться распорядительным актом эксплуатирующей организации,
а также с учетом количества и фактических условий эксплуатации ПС. На время отпуска, командировки, болезни или в других случаях отсутствия ответственных специалистов выполнение их обязанностей возлагается распорядительным актом эксплуатирующей организации на работников, замещающих их по должности, имеющих соответствующую квалификацию, прошедших обучение и аттестацию.
</t>
  </si>
  <si>
    <t xml:space="preserve">При работе в замкнутом пространстве для подстраховки на случай аварийной ситуации снаружи у входа (люка, лаза), аппарата (резервуара) должны находиться не менее двух наблюдающих работников в таком же снаряжении, как и работающий. Лица, входящие в замкнутое пространство, должны надеть на себя разрешенные к применению спасательные пояса с лямками с присоединенной сигнально-спасательной веревкой.
</t>
  </si>
  <si>
    <t xml:space="preserve"> На предприятии имеется утвержденная инструкция, определяющая порядок безопасного проведения огневых работ.Распорядительным документом регламентирован:
порядок проведения временных огневых и других пожароопасных работ.
</t>
  </si>
  <si>
    <t>Наличие лицензии на осуществление конкретного вида деятельности в области промышленной безопасности, подлежащего лицензированию в соответствии с законодательством РФ - "Эксплуатация взрывопожароопасных производственных объектов"</t>
  </si>
  <si>
    <t>3. Обучение и тренинги в области ПФБ, допуск к работе</t>
  </si>
  <si>
    <t>4.Обязанности организации и работников по эксплуатации ОПО и техническая устойчивость производства</t>
  </si>
  <si>
    <t>5. Деятельность по обеспечению готовности предприятия к ликвидации и локализации аварий на ОПО</t>
  </si>
  <si>
    <t>6. Результаты деятельности</t>
  </si>
  <si>
    <t>Красная зона: 0-50%</t>
  </si>
  <si>
    <t>Итого по разделу:</t>
  </si>
  <si>
    <t>1. Общие вопросы</t>
  </si>
  <si>
    <t>Проект полевых сейсморазведочных работ. Копия находится в партии.</t>
  </si>
  <si>
    <t>Имеется - 10;
В стадии разработки -5;
Не имеется- 0.</t>
  </si>
  <si>
    <t xml:space="preserve"> Все объекты геологоразведочных работ, расположенные вне населенных пунктов на расстоянии более 5 км от пунктов государственной телефонной связи, обеспечены круглосуточной телефонной или радиосвязью с базой предприятия (подразделения), в непосредственном ведении которого находится объект геологоразведочных работ, а также надежным транспортным средством.</t>
  </si>
  <si>
    <t xml:space="preserve">Временный полевой лагерь  в достаточном количестве обеспечен продовольствием,   оборудованием, снаряжением,   средствами   индивидуальной   защиты.
</t>
  </si>
  <si>
    <t>Временный полевой лагерь обеспечен  оборудованием   и комплектом   первичных  средств  для  тушения   пожаров.   Комплект первичных  средств пожаротушения собирается на щитах и вывешивается на  видных  и  доступных местах.</t>
  </si>
  <si>
    <t xml:space="preserve"> Для курения на территории временного полевого лагеря выделено и оборудовано специальное место.
</t>
  </si>
  <si>
    <t xml:space="preserve">Временный полевой лагерь разбит на ровном, безлесном, открытом, сухом и защищенном от ветра участке. </t>
  </si>
  <si>
    <t>Палатки для проживания людей в полевых  условиях укреплены и окопаны  канавой для стока воды. Расстояния между палатками во временном полевом  лагере должны быть  не менее  3  м.  При  установке  в палатках отопительных  и обогревательных  приборов  расстояние  между  палатками должно  быть  увеличено до 10 м. Вход в палатку  следует располагать  с  подветренной  стороны  с  учетом  преимущественного направления ветра в данной местности.</t>
  </si>
  <si>
    <t>Трубы от обогревательных приборов выведены  из палаток через боковые отверстия, изолированные  от  палаток листом  железа  радиусом  не менее 20 см,  и  отведены  от  полотна палаток на расстояние не менее 1 м.</t>
  </si>
  <si>
    <t>Имеется укомплектованный пожарный щит и средства пожаротушения в достаточном количестве, запас песка.</t>
  </si>
  <si>
    <t>На площадке хранения ГСМ запрещено применение  открытого огня и курение. Установлены соответствующие знаки визуализации о запрете применения открытого огня и курения.</t>
  </si>
  <si>
    <t>Технологические системы приема, хранения  отпуска нефтепродуктов (отдельные элементы систем) оснащены необходимыми средствами контроля, защиты и блокировки, обеспечивающими их безопасную работу.</t>
  </si>
  <si>
    <t>На металлических частях оборудования, которые могут оказаться под напряжением, конструктивно предусмотрены видимые элементы для соединения защитного заземления или зануления. Имеется  символ "заземление".</t>
  </si>
  <si>
    <t>Емкости должны иметь надписи с наименованием нефтепродукта. Под наливными кранами разливочной должен быть расположен лоток для отвода в сборник случайно разлитых нефтепродуктов.</t>
  </si>
  <si>
    <t>Площадки для хранения нефтепродуктов (открытые и под навесом) имеют замкнутое обвалование или ограждающую стенку из негорючих материалов высотой 0,5 м.</t>
  </si>
  <si>
    <t>Наличие молниеотвода.</t>
  </si>
  <si>
    <t>Выполняется в полном объеме - 10; 
С небольшими нарушениями – 7; 
Со значительными нарушениями  – 3;
Не выполняется – 0.</t>
  </si>
  <si>
    <t>Оборудование должно быть установлено на прочном фундаменте (основании), обеспечивающем его нормальную работу.</t>
  </si>
  <si>
    <t>4. Топогеодезические работы</t>
  </si>
  <si>
    <t>Итого по разделу :</t>
  </si>
  <si>
    <t>● Весь вовлечённый рабочий персонал топогеодезических работ ознакомлен с необходимыми инструкциями по охране труда и промышленной безопасности под роспись.
● Инструкции по охране труда выданы рабочим на руки с фиксацией факта выдачи в отдельной ведомости или журнале выдачи.</t>
  </si>
  <si>
    <t>Применяемое оборудование и инструменты сертифицированы, паспортизированы, технически исправны, своевременно прошли техническое обслуживание в соответствии с требованиями паспортов и инструкций  по эксплуатации.</t>
  </si>
  <si>
    <t>В полном объеме (100%) - 10; 
С нарушениями (50%) – 5;
Не выполняется – 0; 
Не применимо</t>
  </si>
  <si>
    <t>● Весь вовлечённый рабочий персонал лесорубочных работ ознакомлен с необходимыми инструкциями по охране труда и промышленной безопасности под роспись.
● Инструкции по охране труда выданы рабочим на руки с фиксацией факта выдачи в отдельной ведомости или журнале выдачи.</t>
  </si>
  <si>
    <t>Применяемое при проведении лесорубочных  и сопутствующих им работ оборудование и инструменты сертифицированы, паспортизированы, технически исправны, своевременно прошли техническое обслуживание в соответствии с требованиями паспортов и инструкций  по эксплуатации.</t>
  </si>
  <si>
    <t>● Наличие специально обученного и уполномоченного лица, ответственного за технически исправное состояние используемого оборудования и инструмента.
● Уполномоченное лицо, ответственное за технически исправное состояние используемого оборудования и инструмента назначено внутренним распорядительным документом (приказом, распоряжением по полевому подразделению, партии).</t>
  </si>
  <si>
    <t>● Наличие в каждой из лесорубочных бригад на месте проведения работ троса для приземления зависших деревьев (длиной не менее 30 м.) и валочной вилки длиной не менее 4 м.) и их использование в процессе ведения работ.
● Использование троса для приземления зависших деревьев только в технологических целях (для приземления зависших деревьев)</t>
  </si>
  <si>
    <t>Наличие в каждой из лесорубочных бригад на месте проведения работ испытанных средств малой механизации (лебёдка, гидроклин, гидродомкрат) и их использование в процессе ведения работ.</t>
  </si>
  <si>
    <t>Валка леса производится в просвет. При отсутствии просвета валка леса производится на просеку (валка на стену леса запрещена).</t>
  </si>
  <si>
    <t>Отсутствие подрубленных, недопиленных или зависших в процессе валки деревьев на время перерыва или по окончании работы.</t>
  </si>
  <si>
    <t xml:space="preserve">Ознакомлены все в полном объеме (100%)   - 10;
Ознакомлены частично (75%) - 7; 
Ознакомлены частично (50%) – 4;
Ознакомлены частично (25%)– 2; 
Не ознакомлены – 0;                     </t>
  </si>
  <si>
    <t>В полном объеме (100%) - 10; 
С небольшими нарушениями (75%) – 7; 
С крупными нарушениями (25%) - 3; 
Не выполняется – 0; 
Не применимо</t>
  </si>
  <si>
    <t>Зелёная зона: 76-100%</t>
  </si>
  <si>
    <t>Жёлтая зона: 51-75%</t>
  </si>
  <si>
    <t xml:space="preserve"> ГНВП                                                                                                                  </t>
  </si>
  <si>
    <t>Работники, выполняющие работы на льду, прошли соответствующий инструктаж по безопасному проведению работ и проведению спасательных работ на льду, а также обучение по спасению людей, провалившихся под лед.</t>
  </si>
  <si>
    <t xml:space="preserve">Выполнено в полной мере  - 10; 
Выполнено частично – 5; 
Не выполнено - 0.                                           
</t>
  </si>
  <si>
    <t>Внутренним распорядительным документом установлены дата и конец прохода, проезда, производства работ  на льду, болоте</t>
  </si>
  <si>
    <t xml:space="preserve">Выполнено в полной мере  - 10; 
Выполнено частично – 5; 
Не выполнено - 0.                                            
</t>
  </si>
  <si>
    <t>Выбор транспортных средств и буровых установок, используемых при передвижении и работе на болотах, льду  произведен на основании определенной толщины льда, времени нахождения на льду и суммарной массы техники и оборудования.</t>
  </si>
  <si>
    <t xml:space="preserve">Выполнено в полной мере  - 10; 
Выполнено частично – 5; 
Не выполнено - 0.                                             
</t>
  </si>
  <si>
    <t xml:space="preserve">Выполнено в полной мере  - 10; 
Выполнено частично – 5; 
Не выполнено - 0.                                                  
</t>
  </si>
  <si>
    <t>С необходимой регулярностью определяется толщина льда. Данные заносятся в журнал  и используются при составлении абрисов.</t>
  </si>
  <si>
    <t>Работы по обследованию льда и определению его толщины производятся минимум двумя рабочими, одетыми в спасательные костюмы/жилеты, имеющими страховочные пояса, канаты, тросы.</t>
  </si>
  <si>
    <t xml:space="preserve">Выполнено в полной мере  - 10; 
Выполнено частично – 5; 
Не выполнено - 0.                                                
</t>
  </si>
  <si>
    <t>В кабине на видном месте должны быть сделаны надписи о предельно допустимой толщине льда для данного транспортного средства (с учетом груза).</t>
  </si>
  <si>
    <t>№ п/п</t>
  </si>
  <si>
    <t xml:space="preserve">Удалённые от базового полевого лагеря объекты (промежуточные полевые лагеря, стоянки техники) укомплектованы:
1). промышленными аптечками расширенной комплектности (Уровень 1);
2). средствами для иммобилизации.
</t>
  </si>
  <si>
    <t>Наряд-допуск на проведение газоопасных работ выдается отдельно на каждое место и вид работы каждой бригаде, проводящей такие работы, и действителен в течение одной
рабочей смены. Если работа оказалась незаконченной, условия ее проведения не ухудшились, характер работы не изменился, наряд-допуск может быть продлен на следующую смену тому же составу бригады (в том числе и ИТР) с подтверждением возможности проведения работы подписями лиц.</t>
  </si>
  <si>
    <t xml:space="preserve"> Газоопасные работы  проводятся только после выполнения всех подготовительных работ и мероприятий, предусмотренных нарядом-допуском и инструкциями по рабочим местам.  Объем работ, предусмотренный нарядом-допуском не увеличивается.</t>
  </si>
  <si>
    <t>Организована периодическая проверка надежности отключения источников энергии.</t>
  </si>
  <si>
    <t xml:space="preserve">Работодатель (уполномоченное им лицо)  организовал  до начала проведения работы на высоте обучение безопасным методам и приемам выполнения работ на высоте работников общества.
</t>
  </si>
  <si>
    <t xml:space="preserve">Работники, выполняющие работу на высоте, находящиеся в опасной зоне падения с высоты или падения на них предметов сверху, используют необходимые средства коллективной и индивидуальной защиты
 </t>
  </si>
  <si>
    <t xml:space="preserve">Разработан  и выполняется план  производства работ на высоте (ППР ), выполняемых на рабочих местах с меняющимися по высоте рабочими зонами  (нестационарные рабочие места). Разработаны  и утверждены  технологические карты на производство работ для стационарных рабочих мест.
</t>
  </si>
  <si>
    <t>При работе  на высоте  работники применяют необходимые средства индивидуальной и коллективной защиты</t>
  </si>
  <si>
    <t>Да  - 10;
На согласовании – 7; 
В разработке – 3; 
Нет – 0;                     
Не применимо</t>
  </si>
  <si>
    <t>Соответствует полностью – 10
Имеются мелкие нарушения – 7
Имеются крупные нарушения - 3
Не соответствует – 0 
Не применимо</t>
  </si>
  <si>
    <t>Соответствует полностью – 10 
Имеются мелкие нарушения – 7 
Имеются крупные нарушения - 3
Не соответствует – 0 
Не применимо</t>
  </si>
  <si>
    <t>Соответствует полностью –10
Имеются мелкие нарушения – 7 
Имеются крупные нарушения - 3
Не соответствует – 0 
Не применимо</t>
  </si>
  <si>
    <t>Выполняются – 20
Частично – 10 
Иногда – 5 
Не выполняются - 0
Не применимо</t>
  </si>
  <si>
    <t>В полном объеме – 20
Имеются нарушения – 10 
Нет - 0
Не применимо</t>
  </si>
  <si>
    <t>Соответствует полностью – 20 
Имеются мелкие нарушения – 10 
Имеются крупные нарушения - 5
Не соответствует – 0 
Не применимо</t>
  </si>
  <si>
    <t>Имеются на 100% - 10;   
Имеются на 75% - 7; 
Имеются на 50%  – 5;   
Имеются на 25% – 3; 
Нет – 0;    
Не применимо</t>
  </si>
  <si>
    <t>Имеются на 100% - 20;   
имеются на 75% - 15; 
имеются на 50%  – 10;   
имеются на 25% – 3;      
Нет – 0;    
Не применимо</t>
  </si>
  <si>
    <t>Отсутствуют – 40 
Незначительные – 30 
значительные – 10 
Приостановка деятельности – 0 
Не применимо</t>
  </si>
  <si>
    <t>В наличие инструкции по профессиям, видам работ, пожарной безопасности, инструкции для ответственных лиц.</t>
  </si>
  <si>
    <t xml:space="preserve">Имеются на 100% - 5;   
Имеются на 75% - 4; 
Имеются на 50%  – 3;   
Имеются на 25% – 1;   
Нет – 0;   
Не применимо – Н/П </t>
  </si>
  <si>
    <t>Журнал регистрации инструктажа на рабочем месте. Журнал учета проведения инструктажей по пожарной безопасности.</t>
  </si>
  <si>
    <t xml:space="preserve">Выполняется в полном объеме - 5; 
С небольшими нарушениями – 3; 
Со значительными нарушениями  – 1;
Не выполняется – 0; 
Не применимо – Н/П </t>
  </si>
  <si>
    <t>Наличие проекта организации строительства (ПОС) и проекта производства работ (ППР). Наличие ППР на производство работ с применением подъемных сооружений, на подъем и транспортировку людей с применением подъемных сооружений, производства работ на высоте.</t>
  </si>
  <si>
    <t>Оформлен график выполнения совместных работ, при выполнении строительного производства на территории действующих производственных объектов.</t>
  </si>
  <si>
    <t xml:space="preserve">Имеется в наличие – 2;
Нет в наличие – 0; 
Не применимо – Н/П </t>
  </si>
  <si>
    <t xml:space="preserve">Проводиться и соответствует полностью – 5; 
Имеются мелкие нарушения – 3; 
Имеются крупные нарушения - 1;
Не проводиться – 0; 
Не применимо – Н/П </t>
  </si>
  <si>
    <t>Документы подтверждающие проведение проверки исправности оборудования для производства электросварочных и газосварочных работ не реже одного раза в шесть месяцев.</t>
  </si>
  <si>
    <t xml:space="preserve">Имеется и соответствует полностью – 5; 
Имеются мелкие нарушения – 3; 
Имеются крупные нарушения - 1;
Нет в наличие – 0; 
Не применимо – Н/П </t>
  </si>
  <si>
    <t>Схемы строповки грузов и технологические карты.</t>
  </si>
  <si>
    <t>Журнал осмотра грузозахватных приспособлений.</t>
  </si>
  <si>
    <t>Паспорт завода-изготовителя на строительные леса. Акт приемки лесов (для лесов высотой более 4м). Журнал приема и осмотра лесов и подмостей.</t>
  </si>
  <si>
    <t>В наличии техническая документация на СИЗ от падения с высоты (паспорта, инструкция производителя).</t>
  </si>
  <si>
    <t>2.Требования к работникам</t>
  </si>
  <si>
    <t xml:space="preserve">Соответствует полностью – 15; 
Имеются мелкие нарушения – 10; 
Имеются крупные нарушения - 5;
Не соответствует – 0; 
Не применимо - Н/П </t>
  </si>
  <si>
    <t>Работники, занятые на работах, выполнение которых предусматривает совмещение профессий (должностей), должны пройти подготовку по охране труда по всем видам работ, предусмотренных совмещаемыми профессиями (должностями).</t>
  </si>
  <si>
    <t>Работники обеспечены, и применяют специальную одежду, специальную обувь и другие средства индивидуальной защиты.</t>
  </si>
  <si>
    <t>При проведении сварочных и газопламенных работ запрещается применять средства индивидуальной защиты из синтетических материалов, которые не обладают защитными свойствами, разрушаются от воздействия сварочной дуги, и могут возгораться от искр и брызг расплавленного металла, спекаться при соприкосновении с нагретыми поверхностями.</t>
  </si>
  <si>
    <t xml:space="preserve">Укомплектована полностью – 15; 
Имеются мелкие нарушения – 7; 
Не укомплектована - 0;
Не применимо - Н/П </t>
  </si>
  <si>
    <t>3.Оборудование</t>
  </si>
  <si>
    <t xml:space="preserve">Соответствует полностью – 10; 
Имеются мелкие нарушения – 7; 
Имеются крупные нарушения - 3;
Не соответствует – 0; 
Не применимо - Н/П </t>
  </si>
  <si>
    <t>Металлические части электросварочного оборудования, не находящиеся под напряжением, а также свариваемые изделия и конструкции на все время сварки заземляются, а у сварочного трансформатора заземляющий болт корпуса соединяется с зажимом вторичной обмотки, к которому подключается обратный провод. Заземляющий болт располагается в доступном месте и снабжается надписью "Земля" (при условном обозначении "Земля").</t>
  </si>
  <si>
    <t xml:space="preserve">Соответствует полностью – 5; 
Имеются мелкие нарушения – 3; 
Не соответствует – 0; 
Не применимо - Н/П </t>
  </si>
  <si>
    <t>Подключение кабелей к сварочному оборудованию осуществляется с применением опрессованных или припаянных кабельных наконечников.</t>
  </si>
  <si>
    <t xml:space="preserve">Соответствует полностью – 5; 
Не соответствует – 0; 
Не применимо - Н/П </t>
  </si>
  <si>
    <t>Передвижные электросварочные установки, а также переносные машины термической резки во время их перемещения отключаются от электрической сети.</t>
  </si>
  <si>
    <t>Запрещается при перерывах в работе и по окончании работы оставлять на рабочем месте электросварочный инструмент, находящийся под электрическим напряжением.</t>
  </si>
  <si>
    <t>Запрещается использовать газовые баллоны с неисправными вентилями и с вентилями, пропускающими газ.</t>
  </si>
  <si>
    <t xml:space="preserve">Соответствует полностью – 10; 
Имеются мелкие нарушения – 5; 
Не соответствует – 0; 
Не применимо - Н/П </t>
  </si>
  <si>
    <t xml:space="preserve">Укомплектованы полностью – 15; 
Имеются мелкие нарушения – 7; 
Не укомплектована - 0;
Не применимо - Н/П </t>
  </si>
  <si>
    <t>3.Производственная территория</t>
  </si>
  <si>
    <t>На границах зон с постоянным присутствием опасных производственных факторов должны быть установлены защитные ограждения, а зон с возможным воздействием опасных производственных факторов - сигнальные ограждения и знаки безопасности.</t>
  </si>
  <si>
    <t>Проезды, проходы на производственных территориях, проходы к рабочим местам должны содержаться в чистоте, очищаться от мусора и снега, не загромождаться складируемыми материалами и строительными конструкциями.</t>
  </si>
  <si>
    <t>Допуск на производственную территорию посторонних лиц, а также работников в нетрезвом состоянии, в состоянии наркотического или токсического опьянения или не занятых на работах на данной территории запрещается.</t>
  </si>
  <si>
    <t xml:space="preserve">Соответствует полностью – 15; 
Не соответствует – 0; 
Не применимо - Н/П </t>
  </si>
  <si>
    <t>Для обслуживания оборудования на высоте 1 м и более от уровня пола должны устраиваться специальные площадки с перилами и лестницами с поручнями</t>
  </si>
  <si>
    <t>Оборудовано и обозначено специально отведенное место для курения.</t>
  </si>
  <si>
    <t xml:space="preserve">Соответствует полностью – 15; 
Имеются мелкие нарушения – 10; 
Имеются крупные нарушения - 3;
Не соответствует – 0; 
Не применимо - Н/П </t>
  </si>
  <si>
    <t xml:space="preserve">Вагончики (бытовки) оборудованы пожарной сигнализацией. </t>
  </si>
  <si>
    <t xml:space="preserve">Соответствует полностью – 20; 
Имеются мелкие нарушения – 10; 
Не соответствует – 0; 
Не применимо - Н/П </t>
  </si>
  <si>
    <t>Раздел работы повышенной опасности</t>
  </si>
  <si>
    <t>Соответствует полностью – 5 
Имеются мелкие нарушения – 3 
Имеются крупные нарушения - 1
Не соответствует – 0 
Не применимо</t>
  </si>
  <si>
    <t>Соответствует полностью – 5
Не соответствует – 0 
Не применимо</t>
  </si>
  <si>
    <t>На месте производства работ есть инструкции по осуществляемым видам работ, применению СИЗОД, пожарной безопасности,  по предупреждению НГВП и открытых фонтанов (согласованная с противофонтанной военизированной частью), по эксплуатации ПВО. Перечень инструкций. Персонал ознакомлен с инструкциями под роспись.</t>
  </si>
  <si>
    <t xml:space="preserve">Имеются на 100% - 8;   
Имеются на 75% - 5; 
Имеются на 50%  – 3;   
Имеются на 25% – 1;   
Нет – 0;   
Не применимо – Н/П </t>
  </si>
  <si>
    <t xml:space="preserve">Имеются и соответствует полностью - 8; 
С небольшими нарушениями – 5; 
Со значительными нарушениями  – 1;
Не выполняется – 0; 
Не применимо – Н/П </t>
  </si>
  <si>
    <t>Журнал регистрации учебно-тренировочных занятий (УТЗ) по ПЛА и график проведения УТЗ (утвержденный техническим руководителем). Результаты УТЗ и проверки знаний по ПЛА должны заноситься в журналы регистрации  под роспись персонала участвующих в занятии.</t>
  </si>
  <si>
    <t xml:space="preserve">Имеются и соответствует полностью – 5; 
Имеются мелкие нарушения – 3; 
Имеются крупные нарушения - 1;
Не выполняется – 0; 
Не применимо – Н/П </t>
  </si>
  <si>
    <t xml:space="preserve">Имеется в наличие – 2; 
Нет в наличие – 0; 
Не применимо – Н/П </t>
  </si>
  <si>
    <t>Протоколы измерения сопротивления заземляющего устройства.</t>
  </si>
  <si>
    <t xml:space="preserve">Имеется в наличие – 2; 
Имеются мелкие нарушения - 1;
Нет в наличие – 0; 
Не применимо – Н/П </t>
  </si>
  <si>
    <t>Журнал регистрации контроля за состоянием газовоздушной среды (ГВС). План-график (переутверждается 1 раз в год) и карта точек отбора проб ГВС. Акт поверки прибора для проведения анализа ГВС.</t>
  </si>
  <si>
    <t>План работ (при необходимости дополнительный план работ).  Персонал ознакомлен с планом работ под роспись.</t>
  </si>
  <si>
    <t>Схема расположения подземных и наземных коммуникаций на кустовой площадке. Схема расположения агрегатов, оборудования, вспомогательных объектов согласованная с представителем Заказчика (на схеме указывается порядок передвижения транспортных средств, пути эвакуации). Типовая схема расположения агрегатов, оборудования, вспомогательных объектов на территории ремонтируемой скважины, утвержденная техническим руководителем Заказчика.</t>
  </si>
  <si>
    <t>Паспорта на превентор, КШ, подъемный агрегат и прочие оборудование. Заключение работ по дефектоскопии, экспертизы промышленной безопасности  и заключения о продлении сроков эксплуатации(для оборудования с истекшим сроком эксплуатации). Журнал учета наработки КШ.</t>
  </si>
  <si>
    <t>Акт опрессовки нагнетательной линии и промывочного шланга (на максимальное рабочее давление). Акт опрессовки превентора и КШ (на максимально ожидаемое давление, но не выше давления опрессовки эксплуатационной колонны). Акт опресовки цементного моста (при наличии) вместе с ПВО. Акт опрессовки превентора на стенде (на рабочее давление).</t>
  </si>
  <si>
    <t xml:space="preserve">Имеются и соответствует полностью – 5; 
Имеются мелкие нарушения – 3; 
Не выполняется – 0; 
Не применимо – Н/П </t>
  </si>
  <si>
    <t>Схемы установки и обвязки ПВО согласованные с противофонтанной службой (противофонтанной военизированной частью). Схемы монтажа кабельного ввода.</t>
  </si>
  <si>
    <t>Акт испытания якорей для оттяжек мачты (вышки). Усилие испытания устанавливается для конкретного типа агрегатов в соответствии с паспортными данными.</t>
  </si>
  <si>
    <t>Акт глушения скважины с указанием количества и плотности раствора.</t>
  </si>
  <si>
    <t>Акт о вводе агрегата в эксплуатацию после монтажа (оформляется актом комиссии эксплуатирующей организации назначенной приказом). Акт проверки состояния оборудования и вышки после проведения работ по ликвидации аварии. Акт испытания ограничителя грузоподъемности на крюке. Акт испытания ограничителя высоты подъема противозатаскивателя) талевого блока.</t>
  </si>
  <si>
    <t>В наличие «Положение по одновременному ведению работ»  утвержденное Заказчиком. При одновременном ведении работ на кустовой площадке оформлен наряд-допуск на одновременные работы.</t>
  </si>
  <si>
    <t>Положение о производственном контроле. График производственного контроля.</t>
  </si>
  <si>
    <t>Журнал проверки состояния условий труда (1,2 ступени).</t>
  </si>
  <si>
    <t>РД 153-39-023-97 п.9.1.3.</t>
  </si>
  <si>
    <t>Журнал регистрации инструктажей на рабочем месте. Журнал регистрации инструктажей для работников сторонних организаций.</t>
  </si>
  <si>
    <t>Журнал регистрации противопожарных инструктажей.</t>
  </si>
  <si>
    <t xml:space="preserve">Приказы о назначении ответственных лиц:
- за безопасную эксплуатацию оборудования;
- за безопасное производство работ с применением подъемных сооружений (кранов);
- допущенных к работам стропальщиков;
- за осуществление производственного контроля за безопасной эксплуатацией оборудования под давлением, а также ответственных за исправное состояние и безопасную эксплуатацию оборудования под давлением;
- допущенных к обслуживанию оборудования под давлением;
- ответственных за своевременность и точность отбора проб ГВС;
- за обеспечение пожарной безопасности и проведение противопожарных инструктажей.
</t>
  </si>
  <si>
    <t xml:space="preserve">Наличие комплекта нормативных правовых актов (РД 153-39-023-97, ПБвНГП и т.д.). </t>
  </si>
  <si>
    <t xml:space="preserve">Имеется и соответствует полностью – 3; 
Имеются мелкие нарушения – 1; 
Нет в наличие – 0; 
Не применимо – Н/П </t>
  </si>
  <si>
    <t xml:space="preserve">Соответствует полностью – 25; 
Имеются мелкие нарушения – 15; 
Имеются крупные нарушения - 7;
Не соответствует – 0; 
Не применимо - Н/П </t>
  </si>
  <si>
    <t>Работники имеют необходимую аттестацию, а так же соблюдается периодичность аттестации.</t>
  </si>
  <si>
    <t xml:space="preserve">Соответствует полностью – 10; 
Имеются мелкие нарушения – 5; 
Имеются крупные нарушения - 3;
Не соответствует – 0; 
Не применимо - Н/П </t>
  </si>
  <si>
    <t>Работники при выполнении работ требующих совмещение профессий прошли необходимую аттестацию по совмещаемой профессии (в наличии должно быть удостоверение по совмещаемой профессии).</t>
  </si>
  <si>
    <t>Работники обучены и аттестованы по курсу "Контроль скважины. Управление скважиной при ГНВП" (1 раз в 2 года).</t>
  </si>
  <si>
    <t>Работники, занимающиеся контролем за ГВС имеют необходимую квалификационную обученность.</t>
  </si>
  <si>
    <t>РД 153-39-023-97 п.9.11.25.</t>
  </si>
  <si>
    <t>Все работники обеспечены и применяют отвечающей требованиям вида работ спецодеждой, спецобовью и всеми необходимыми СИЗ (каска, перчатки, очки).</t>
  </si>
  <si>
    <t xml:space="preserve">Соответствует полностью – 15; 
Имеются мелкие нарушения – 7; 
Имеются крупные нарушения - 3;
Не соответствует – 0; 
Не применимо - Н/П </t>
  </si>
  <si>
    <t>Вышка (мачта) должна быть отцентрирована относительно оси скважины.</t>
  </si>
  <si>
    <t>Мачта агрегата должна находиться на расстоянии не менее высоты вышки от охранной зоны ЛЭП. Разрешается установка и работа подъемного агрегата на расстоянии менее высоты вышки от охранной зоны ЛЭП только по наряду-допуску.</t>
  </si>
  <si>
    <t>Подъемный агрегат и оборудование установлены на передвижные или стационарные фундаменты.</t>
  </si>
  <si>
    <t>Якоря оттяжек вышки подъемного агрегата располагаются в соответствии со схемой. Оттяжки не должны состоять из отдельных частей, и иметь узлы.</t>
  </si>
  <si>
    <t>Нагнетательные линии собраны из труб с БРС и шарнирных коленей (угольников) и опрессованы на 1,5 давление от максимального рабочего давления, предусмотренного планом работ. Промывочный шланг обмотан стальным мягким канатом диаметром не менее 8 мм с петлями через каждые 1,0 - 1,5 м по всей длине шланга. Концы каната закреплены к ответным фланцам шланга. На насосном агрегате установлен предохранительный клапан. Болтовые соединения, расположенные на высоте, должны исключать возможность самопроизвольного развинчивания (должны быть установлены контргайки или установлены и зашплинтованы корончатые гайки).</t>
  </si>
  <si>
    <t xml:space="preserve">Соответствует полностью – 5; 
Имеются мелкие нарушения – 3; 
Имеются крупные нарушения - 1;
Не соответствует – 0; 
Не применимо - Н/П </t>
  </si>
  <si>
    <t>Состояние приемных мостков-стеллажей. Установлены все стойки-опоры стеллажа, стеллаж не имеет прогиба. Для исключения возможности скатывания труб установлены металлические стойки.</t>
  </si>
  <si>
    <t>Состояние ПВО. Закреплены на все шпильки к колонной головке. Установлены все запорные штурвалы (в случае установки дистанционных штурвалов вал должен быть установлен на стойках или отбойных щитах). На отбойном щите указаны стрелки направления открытия и закрытия штурвалов, количество оборотов необходимых до закрытия ПВО, диаметр плашек. Все узлы и детали ПВО заводского исполнения (отдельные части могут быть изготовлены предприятием, но должны иметь согласование с противофонтанной частью и иметь технический паспорт). Шаровый кран (КШ) находится на приемных мостках в открытом состоянии. При разноразмерном инструменте на мостках необходимо иметь КШ с переводником под диаметр трубы. Переводник и КШ окрашиваются в красный цвет.</t>
  </si>
  <si>
    <t>Кабельная продукция уложена на временных стойках. В местах возможного проезда транспорта  кабель уложен в землю в защитных коробах.</t>
  </si>
  <si>
    <t>Качество заземления оборудования. Заземлению подлежат: каркасы распределительных щитов станций управления, щитов и пультов управления, все мобильные здания, инструментальная тележка,  передвижные агрегаты для ремонта скважин, приемные мостки-стеллажи, емкости под раствор для глушения или долива скважины, емкости горюче-смазочных материалов, желобная система и другое оборудование, которое может оказаться под напряжением при повреждении изоляции электрических кабелей.</t>
  </si>
  <si>
    <t xml:space="preserve">Агрегат должен быть оснащен: индикатором веса, искрогасителями и заслонками экстренного перекрытия доступа воздуха в двигатель (устройством аварийного отключения двигателя), ограничителем грузоподъемности на крюке, ограничителем высоты подъема талевого блока (противозатаскивателем). </t>
  </si>
  <si>
    <t>На мачте подъемника должна быть размещена металлическая табличка с указанием:
дата изготовления;
завод-изготовитель;
заводской номер установки;
грузоподъемность (номинальная) мачты;
сроки следующей проверки технического освидетельствования агрегата.</t>
  </si>
  <si>
    <t xml:space="preserve">Прибор для контроля за ГВС (СГГ, АНКАТ и т.д). Наличие паспорта, акта о поверки. </t>
  </si>
  <si>
    <t>РД 153-39-023-97 п.9.11.24.</t>
  </si>
  <si>
    <t>Территория вокруг ремонтируемой скважины спланирована, освобождена от посторонних предметов.</t>
  </si>
  <si>
    <t>Бытовые вагончики  располагаются на расстоянии не менее высоты мачты (вышки) агрегата плюс 10 м от устья скважины.</t>
  </si>
  <si>
    <t>На территории отсутствуют разливы технологической жидкости и нефти. На территории нет мусора, хранение отходов осуществляется в специально отведенном месте в контейнерах ТБО.</t>
  </si>
  <si>
    <t xml:space="preserve">Соответствует полностью – 20; 
Имеются мелкие нарушения – 15; 
Имеются крупные нарушения - 5;
Не выполняется – 0; 
Не применимо – Н/П </t>
  </si>
  <si>
    <t>Все якоря и оттяжки должны быть обозначены хорошо видимыми опознавательными знаками (красными флажками, красными лентами). Якоря должны иметь ограждения.</t>
  </si>
  <si>
    <t>Курить разрешается только в специально отведенных и оборудованных местах за территорией кустовой площадки, имеющих надпись "Место для курения".</t>
  </si>
  <si>
    <t>4. Требования к ведению работ</t>
  </si>
  <si>
    <t xml:space="preserve">Соответствует полностью – 10; 
Имеются мелкие нарушения – 5; 
Имеются крупные нарушения - 1;
Не выполняется – 0; 
Не применимо – Н/П </t>
  </si>
  <si>
    <t>При перерывах в работе, независимо от их продолжительности, устье скважины не оставляется незагерметизированным.</t>
  </si>
  <si>
    <t xml:space="preserve">Соответствует полностью – 20; 
Имеются мелкие нарушения – 10; 
Имеются крупные нарушения - 3;
Не выполняется – 0; 
Не применимо – Н/П </t>
  </si>
  <si>
    <t>Подъем труб из скважины проводится с доливом и поддержанием уровня на устье.</t>
  </si>
  <si>
    <t>При спуске (подъеме) насоса между устьем скважины и барабаном с кабелем не находятся люди.</t>
  </si>
  <si>
    <t>Во время подъема (спуска) НКТ обслуживающий персонал должен отойти на безопасное расстояние.</t>
  </si>
  <si>
    <t>РД 153-39-023-97 п.9.6.25.</t>
  </si>
  <si>
    <t xml:space="preserve">Соответствует полностью – 15; 
Имеются мелкие нарушения – 7; 
Имеются крупные нарушения - 2;
Не выполняется – 0; 
Не применимо – Н/П </t>
  </si>
  <si>
    <t>РД 153-39-023-97 п.9.10.4.</t>
  </si>
  <si>
    <t>При производстве работ организован контроль за состоянием газовоздушной среды.</t>
  </si>
  <si>
    <t>РД 153-39-023-97 п.9.11.26.</t>
  </si>
  <si>
    <t>В полном объеме (100%) - 5; 
С нарушениями (50%) – 1;
Не выполняется – 0; 
Не применимо</t>
  </si>
  <si>
    <t>Наличие схемы  передвижения транспортных средств на кустовой площадке  и осуществление контроля ответственным руководителем работ. На территории скважины, кустовой площадке должны быть установлены пути эвакуации персонала и транспортных средств при возникновении аварийных ситуаций</t>
  </si>
  <si>
    <t>Наличие схемы надземных и подземных коммуникаций кустовой площадки, согласованной с маркшейдерской службой заказчика (при ведении бурения и добычи).</t>
  </si>
  <si>
    <t>Весь персонал  бригады, прошёл обучение, стажировку, проверку знаний и допущен к работе в установленном порядке.</t>
  </si>
  <si>
    <t>Бригада обеспечена круглосуточной телефонной или радиосвязью.</t>
  </si>
  <si>
    <t>В бригаде имеются планы ликвидации возможных аварий, в которых, предусмотрены оперативные действия персонала по предотвращению аварий и ликвидации аварийных ситуаций, а в случае их возникновения - по локализации, предотвращению загораний и взрывов, максимальному снижению тяжести последствий, эвакуации людей, не занятых в ликвидации аварий.</t>
  </si>
  <si>
    <t>Наличие заключения экспертизы промышленной безопасности на буровую установку</t>
  </si>
  <si>
    <t>Противозатаскиватель ежедневно проверяется, проверки документируются.</t>
  </si>
  <si>
    <t>Элеваторы в хорошем состоянии, проводятся регулярные проверки.</t>
  </si>
  <si>
    <t>Регулярно проводятся проверки мачты и оборудования расположенного над роторной площадкой.</t>
  </si>
  <si>
    <t>Эвакуационный канат устройства безопасной эвакуации верхового рабочего натянут надлежащим образом, место приземления не загромождено.</t>
  </si>
  <si>
    <t>Ограждения роторной площадки и балкона верхового рабочего установлены и зафиксированы.</t>
  </si>
  <si>
    <t>Управление буровой лебедкой исправно и работоспособно.</t>
  </si>
  <si>
    <t>В трансмиссии привода лебедки должен быть предусмотрен ограничитель грузоподъемности на крюке;</t>
  </si>
  <si>
    <t>Канаты подвесных ключей исправны и надежно закреплены.</t>
  </si>
  <si>
    <t>Гидроключи и пневмоключи имеют исправную блокировку защитной дверцы.</t>
  </si>
  <si>
    <t>Устройство безопасного подъема верхового рабочего исправно.</t>
  </si>
  <si>
    <t>Имется достаточное количество знаков безопасности на роторной площадке.</t>
  </si>
  <si>
    <t>3. Блоки емкостей.</t>
  </si>
  <si>
    <t>В полном объеме (100%) - 15; 
С нарушениями (50%) – 5;
Не выполняется – 0; 
Не применимо</t>
  </si>
  <si>
    <t>Емкости для бурового шлама имеют номера и проверены как грузоподъемная тара.</t>
  </si>
  <si>
    <t>Вентиляция в помещениях достаточная. Вентиляторы имеют защитные кожухи.</t>
  </si>
  <si>
    <t>4. Площадки хранения (склад) ГСМ</t>
  </si>
  <si>
    <t>5. Электро-оборудование и электро-безопасность.</t>
  </si>
  <si>
    <t>Для определения технического состояния заземляющего устройства с составлением протокола замера и акта проверки  проведен внешний осмотр и замеры сопротивления.</t>
  </si>
  <si>
    <t>Ячейки, распредустройства буровых установок, рассчитанных на напряжение 6 кВ, должны быть оборудованы запорным устройством и блокировкой.</t>
  </si>
  <si>
    <t>Электрооборудование должно быть стойким в отношении воздействия окружающей среды или защищенным от этого воздействия.</t>
  </si>
  <si>
    <t>Монтаж, демонтаж и наладка наземного силового электрооборудования, системы электроснабжения, освещения, молниезащиты и заземления должны выполняться персоналом, имеющим допуск к обслуживанию и ремонту электрооборудования.</t>
  </si>
  <si>
    <t>В полном объеме (100%) - 20; 
С нарушениями (50%) – 5;
Не выполняется – 0; 
Не применимо</t>
  </si>
  <si>
    <t>Расстояние по горизонтали от крайнего провода воздушной линии электропередачи напряжением 6 - 10 кВт (при наибольшем его отклонении) до помещения насосной, бытовых и других сооружений должно быть не менее 2 м, а для воздушных линий напряжением до 1 кВт - не менее 1,5 м.</t>
  </si>
  <si>
    <t>Не допускается пересечение вертикальной плоскости, проходящей через крайние провода воздушных линий электропередачи, с растяжками вышек.</t>
  </si>
  <si>
    <t>6. Котельная установка.</t>
  </si>
  <si>
    <t>Технологическая схема оборудования котельной установки вывешена на видном месте.</t>
  </si>
  <si>
    <t>Датчик СО в  наличии и работоспособен.</t>
  </si>
  <si>
    <t>В зданиях котельных и помещениях, где установлены котлы, нет бытовых помещений,  а также мастерских, не предназначенные для ремонта котельного оборудования.</t>
  </si>
  <si>
    <t>Предохранительные устройства - предохранительные клапаны прямого действия (рычажно-грузовые, пружинные) или предохранительные устройства с разрушающимися мембранами (мембранные предохранительные устройства) в наличии и исправны.</t>
  </si>
  <si>
    <t>Сгораемые предметы в районе выхлопной трубы отсутствуют.</t>
  </si>
  <si>
    <t>Котлы оснащены технологическими защитами, отключающими подачу топлива.</t>
  </si>
  <si>
    <t>7. Насосные блоки</t>
  </si>
  <si>
    <t>Настройки предохранительных клапанов насосов превышают рабочее давление на 10 %.</t>
  </si>
  <si>
    <t>Пневмокомпенсаторы закачаны соответствующим давлением газа.</t>
  </si>
  <si>
    <t>Гибкий манифольд надежно закреплен к стойкам и застрахован канатом.</t>
  </si>
  <si>
    <t>Опасные производственные объекты зарегистрированы в государственном реестре.</t>
  </si>
  <si>
    <t xml:space="preserve">В случае, если при эксплуатации, капитальном ремонте, консервации или ликвидации ОПО требуется отступление от требований промышленной безопасности, установленных федеральными нормами и правилами в области промышленной безопасности, таких требований недостаточно и (или) они не установлены имеется "Обоснование безопасности опасного производственного объекта" </t>
  </si>
  <si>
    <t>Наличие положительных заключений экспертизы промышленной безопасности на технические устройства, применяемые на ОПО, здания и сооружения на ОПО.</t>
  </si>
  <si>
    <t>На ОПО имеются нормативные правовые акты, устанавливающие требования промышленной безопасности, а также правила ведения работ на ОПО.</t>
  </si>
  <si>
    <t>Договор обязательного страхования гражданской ответственности в соответствии с законодательством Российской Федерации об обязательном страховании гражданской ответственности владельца ОПО за причинение вреда в результате аварии на опасном объекте.</t>
  </si>
  <si>
    <t>Выполняются указания, распоряжения и предписания федерального органа исполнительной власти в области промышленной безопасности, его территориальных органов и должностных лиц.</t>
  </si>
  <si>
    <t>Заключен договор с профессиональными аварийно-спасательными службами или с профессиональными аварийно-спасательными формированиями  на обслуживание, а в случаях, предусмотренных настоящим Федеральным законом создана собственная профессиональная аварийно-спасательная служба или профессиональное аварийно-спасательное формирование, а также нештатные аварийно-спасательные формирования из числа работников.</t>
  </si>
  <si>
    <t xml:space="preserve">Обеспечивается безопасность при эксплуатации ОПО и применение технических устройств. </t>
  </si>
  <si>
    <t>Обеспечивается выполнение требований промышленной безопасности к хранению опасных веществ.</t>
  </si>
  <si>
    <t>Подготовка и аттестация специалистов по вопросам безопасности проводится в объеме, соответствующем должностным обязанностям. В наличие программы подготовки и аттестации. В наличие протоколы аттестации.</t>
  </si>
  <si>
    <t>Проверка знаний рабочих основных профессий в области безопасности проводится в объеме квалификационных требований и инструкций. В наличие программы подготовки и проверки знаний. В наличие протоколы проверки знаний. В наличие приказы о допуске к самостоятельной работе. Работники комплексных бригад при необходимости выполнения работ, требующих совмещения профессий, должны пройти обучение и получить соответствующую квалификацию по видам выполняемых работ, а также иметь допуски к самостоятельной работе по совмещаемым профессиям.</t>
  </si>
  <si>
    <t>Организовано обучение рабочих перед проведением проверки знаний.</t>
  </si>
  <si>
    <t>Проводится обучение работников действиям в случае аварии или инцидента на опасном производственном объекте.</t>
  </si>
  <si>
    <t>Имеются в наличии протоколы результатов измерения сопротивления заземления.</t>
  </si>
  <si>
    <t xml:space="preserve">Соответствует полностью – 30; 
Имеются мелкие нарушения – 20; 
Имеются крупные нарушения - 8;
Не соответствует – 0; 
Не применимо - Н/П </t>
  </si>
  <si>
    <t xml:space="preserve">Соответствует полностью – 5; 
Имеются мелкие нарушения – 2; 
Не соответствует – 0; 
Не применимо - Н/П </t>
  </si>
  <si>
    <t>Все работники до начала производства работ прошли целевой инструктаж на месте производства работ (проводится ответственным лицом подрядной организации с регистрацией в наряде-допуске).</t>
  </si>
  <si>
    <t>Бригада должна быть обеспечена в необходимом количестве шланговыми противогазами,  спасательными поясами с лямками, сигнально-спасательной веревкой (на каждого работающего внутри замкнутого пространства и каждого страхующего) а так же в  местах проведения газоопасных работ должен быть резервный комплект шлангового противогаза.</t>
  </si>
  <si>
    <t xml:space="preserve">Соответствует полностью – 20; 
Имеются мелкие нарушения – 13; 
Имеются крупные нарушения - 5;
Не соответствует – 0; 
Не применимо - Н/П </t>
  </si>
  <si>
    <t>Электрооборудование (машины, аппараты, устройства), контрольно-измерительные приборы, электрические светильники, средства блокировки, телефонные аппараты и сигнальные устройства к ним, устанавливаемые во взрывоопасных зонах и должны быть во взрывозащищенном исполнении.</t>
  </si>
  <si>
    <t>Все используемые контрольно-измерительные приборы должны иметь клеймо и свидетельство о прохождении поверки.</t>
  </si>
  <si>
    <t>Смонтирована линия для удаления шлама в отведенное для этого место (на линии отсутствуют пропуски, линия защищена в места движения транспорта)</t>
  </si>
  <si>
    <t xml:space="preserve">Соответствует полностью – 10; 
Имеются мелкие нарушения – 5; 
Имеются крупные нарушения - 1;
Не соответствует – 0; 
Не применимо - Н/П </t>
  </si>
  <si>
    <t>Дверцы и люки оборудования, емкости, аппарата открыты.</t>
  </si>
  <si>
    <t>Аппарат, емкость, оборудование оборудовано механической вентиляционной системой (в процессе зачистки должна работать не прерывно).</t>
  </si>
  <si>
    <t xml:space="preserve">Соответствует полностью – 15; 
Имеются мелкие нарушения – 7; 
Не соответствует – 0; 
Не применимо - Н/П </t>
  </si>
  <si>
    <t>Все работающее от приводов оборудование в замкнутом пространстве (например, мешалки) и источники питания должны быть выключены, а соответствующие выключатели на распределительном щите заблокированы и снабжены предупреждающими знаками.</t>
  </si>
  <si>
    <t xml:space="preserve">Соответствует полностью – 15; 
Имеются мелкие нарушения – 7; 
Имеются крупные нарушения - 2;
Не соответствует – 0; 
Не применимо - Н/П </t>
  </si>
  <si>
    <t>Аппараты, резервуары и оборудование
отключены и заглушены от действующей аппаратуры и трубопроводов при помощи задвижек и заглушек.</t>
  </si>
  <si>
    <t xml:space="preserve">Соответствует полностью – 20; 
Имеются мелкие нарушения – 13; 
Имеются крупные нарушения - 3;
Не соответствует – 0; 
Не применимо - Н/П </t>
  </si>
  <si>
    <t>Металлические наконечники резиновых шлангов и паропроводы должны быть заземлены. Наконечники шлангов должны быть изготовлены из металла, не дающего искр.</t>
  </si>
  <si>
    <t>Крышки открытых люков должны быть прикреплены к люкам одним-двумя болтами, закрепленными гайками.</t>
  </si>
  <si>
    <t>Для освещения внутри аппаратов и резервуаров должны применяться переносные светильники во взрывозащищенном исполнении с лампами напряжением не выше 12 В. Включение и выключение светильников необходимо производить снаружи.</t>
  </si>
  <si>
    <t>Территория работ ограждена и выставлены все необходимые знаки и плакаты, предупреждающие возможном, воздействие на человека вредных и (или) опасных производственных факторов.</t>
  </si>
  <si>
    <t>Территория вокруг зачищаемого аппарата, оборудования, емкости или площадки внутри обвалования (РВС) должны быть чистыми, очищенными от земли, пропитанной продуктами.</t>
  </si>
  <si>
    <t>Перед допуском лиц для выполнения работ в замкнутом пространстве должен быть проведен анализ воздушной среды. В процессе работы повторный отбор проб производится с периодичностью указанной в наряде-допуске с регистрацией результатов отбора проб в наряде-допуске (проводится отбор проб на содержание в воздушной среде углеводородов и кислорода в объемном соотношении).</t>
  </si>
  <si>
    <t>Лица, работающие в замкнутом пространстве должны использовать шланговый противогаз (при необходимости применения дыхательных шлангов длиной более 10 м необходимо пользоваться шланговым противогазом с принудительной подачей воздуха), так же на них должен быть надет спасательный пояс с лямками с присоединенной сигнально-спасательной веревкой (выведенный наружу конец сигнальной веревки должен иметь длину не менее 5 м).</t>
  </si>
  <si>
    <t>При работе в замкнутом пространстве для подстраховки должны находиться не менее двух наблюдающих работников в таком же снаряжении, как и работающий внутри.</t>
  </si>
  <si>
    <t>Находящиеся снаружи наблюдающие должны поддерживать постоянную связь с лицами, работающими в замкнутом пространстве, следить за правильным положением шланга шлангового противогаза и заборного патрубка, держать в готовности дыхательные аппараты.</t>
  </si>
  <si>
    <t>Работы проводить только в присутствие ответственного лица за проведение работ.</t>
  </si>
  <si>
    <t>При очистке резервуаров и аппаратов применяются  инструменты (средства очистки), изготовленные из материалов, не дающих искр.</t>
  </si>
  <si>
    <t>При необходимости для спуска рабочего в емкость, работы внутри емкости и подъема из нее применяемые переносные лестницы должны испытываться в установленном порядке и соответствовать условиям безопасности. Рабочий при спуске в емкость и при выходе из нее не должен держать в руках какие-либо предметы. Все необходимые для работы инструменты и материалы должны подаваться в емкость способом, исключающим их падение и травмирование работающих.</t>
  </si>
  <si>
    <t>Наличие сертификата соответствия требованиям промышленной безопасности:
- превенторы
- блок дросселирования
- пульт управления ПВО
- КОПС</t>
  </si>
  <si>
    <r>
      <t>Специалист УОБПП                                    __________</t>
    </r>
    <r>
      <rPr>
        <b/>
        <u/>
        <sz val="10"/>
        <rFont val="Arial"/>
        <family val="2"/>
        <charset val="204"/>
      </rPr>
      <t>(подпись)</t>
    </r>
    <r>
      <rPr>
        <b/>
        <sz val="10"/>
        <rFont val="Arial"/>
        <family val="2"/>
        <charset val="204"/>
      </rPr>
      <t>____________</t>
    </r>
  </si>
  <si>
    <t>_______________(Ф.И.О)_______________</t>
  </si>
  <si>
    <t xml:space="preserve">Перемещение грузов над перекрытиями, под которыми размещены производственные, жилые или служебные помещения, где могут находиться люди, не допускается.
</t>
  </si>
  <si>
    <r>
      <t xml:space="preserve">2. Экстренная </t>
    </r>
    <r>
      <rPr>
        <b/>
        <sz val="10"/>
        <color indexed="10"/>
        <rFont val="Arial"/>
        <family val="2"/>
        <charset val="204"/>
      </rPr>
      <t xml:space="preserve"> </t>
    </r>
    <r>
      <rPr>
        <b/>
        <sz val="10"/>
        <rFont val="Arial"/>
        <family val="2"/>
        <charset val="204"/>
      </rPr>
      <t>помощь</t>
    </r>
  </si>
  <si>
    <t>п. 4.2.6. "Инструкция по организации и проведению профилактической работы по предупреждению возникновения открытого фонтанирования скважин на предприятиях нефтяной промышленности". Приказ Минэнерго России №52 от 15.02.2001г.</t>
  </si>
  <si>
    <t xml:space="preserve">СП 155.13130.2014
"Склады нефти и нефтепродуктов.
Требования пожарной безопасности"
п.9.9
</t>
  </si>
  <si>
    <t xml:space="preserve">п.2.3.37 ПБ 08-37-2005 "Правила безопасности при геологоразведочных работах" </t>
  </si>
  <si>
    <t xml:space="preserve"> п. 2.3.51 ПБ 08-37-2005 "Правила безопасности при геологоразведочных работах" </t>
  </si>
  <si>
    <t xml:space="preserve">п.2.3.52 ПБ 08-37-2005 "Правила безопасности при геологоразведочных работах" </t>
  </si>
  <si>
    <t xml:space="preserve">п.2.3.53 ПБ 08-37-2005 "Правила безопасности при геологоразведочных работах" </t>
  </si>
  <si>
    <t xml:space="preserve">п.2.3.57 ПБ 08-37-2005 "Правила безопасности при геологоразведочных работах" </t>
  </si>
  <si>
    <r>
      <t>Установлен порядок допуска к самостоятельной работе на ПС персонал</t>
    </r>
    <r>
      <rPr>
        <sz val="10"/>
        <color indexed="8"/>
        <rFont val="Arial"/>
        <family val="2"/>
        <charset val="204"/>
      </rPr>
      <t>а в соответствии с инструкциями ОПО</t>
    </r>
    <r>
      <rPr>
        <sz val="10"/>
        <rFont val="Arial"/>
        <family val="2"/>
        <charset val="204"/>
      </rPr>
      <t xml:space="preserve"> и контроль его соблюдения. Установлен порядок контроля обучения и периодической проверки знаний специалистов и персонала, работающих с ограничителями, указателями и регистраторами, а также документальное подтверждение его соблюдения с учетом требований руководства (инструкции) по эксплуатации.
</t>
    </r>
  </si>
  <si>
    <t>При производстве работ в охранной зоне линии электропередачи или в пределах разрывов, установленных Правилами охраны высоковольтных электрических сетей, наряд-допуск выдается только при наличии разрешения организации, эксплуатирующей линию электропередачи. Работа подъемника (вышки) или крана вблизи линии электропередачи должна производиться под непосредственным руководством лица, ответственного за безопасное производство работ ПС, которое должно указать крановщику (оператору) место установки подъемника (вышки) или крана, обеспечить выполнение предусмотренных нарядом-допуском условий работы и сделать запись в вахтенном журнале подъемника (вышки) или крана о разрешении работы.</t>
  </si>
  <si>
    <t>Необходимые корректирующие мероприятия</t>
  </si>
  <si>
    <t>Раздел 1. Выявленные нарушения по итогам проверки, в соответствии с критериями оценочных листов</t>
  </si>
  <si>
    <t>Раздел 2. Выявленные нарушения/несоответствия, вне критериев установленных оценочными листам, в т.ч. неисполнение ранее 
разработанных мероприятий</t>
  </si>
  <si>
    <t>Наименование проверяемой подрядной организации:</t>
  </si>
  <si>
    <t>Дата проведения аудита:</t>
  </si>
  <si>
    <t xml:space="preserve">Вид выполняемых работ, Договор: </t>
  </si>
  <si>
    <t>Место проведения аудита:</t>
  </si>
  <si>
    <t>Ранее разработанные мероприятия</t>
  </si>
  <si>
    <t>Критерии контроля</t>
  </si>
  <si>
    <t>Организация охраны труда</t>
  </si>
  <si>
    <t xml:space="preserve">Должность, Ф.И.О. ответственного лица (лиц)/представителя подрядной организации: </t>
  </si>
  <si>
    <t>Наименование областей контроля</t>
  </si>
  <si>
    <t>Наименование оценочных листов</t>
  </si>
  <si>
    <t>Организация безопасности дорожного движения/транспортной безопасности</t>
  </si>
  <si>
    <t>Организация охраны здоровья</t>
  </si>
  <si>
    <t>Организация сейсморазведочных работ</t>
  </si>
  <si>
    <t>Организация работ по ТКРС</t>
  </si>
  <si>
    <t>Организация работ по бурению</t>
  </si>
  <si>
    <t>Организация промышленной безопасности</t>
  </si>
  <si>
    <t>Организация работ по зачистке аппаратов, емкостей, оборудования</t>
  </si>
  <si>
    <t>Области контроля</t>
  </si>
  <si>
    <t xml:space="preserve">Наименование оценочных листов
</t>
  </si>
  <si>
    <t xml:space="preserve">ГНВП                                                                                                                  </t>
  </si>
  <si>
    <t xml:space="preserve">Организация охраны здоровья                                                                                        </t>
  </si>
  <si>
    <t xml:space="preserve">Организацитя пожарной безопасности                                                                           </t>
  </si>
  <si>
    <t xml:space="preserve">Организация безопасности дорожного движения/транспортной безопасности                                                                             </t>
  </si>
  <si>
    <t xml:space="preserve">Организация опасных видов работ                                                                             </t>
  </si>
  <si>
    <t xml:space="preserve">Организация сейсморазведочных работ                                                                                                          </t>
  </si>
  <si>
    <t xml:space="preserve">Организация работ по ТКРС                                                                                                          </t>
  </si>
  <si>
    <t xml:space="preserve">Организация работ по бурению                                                                                                          </t>
  </si>
  <si>
    <t xml:space="preserve">Организация промышленной безопасности                                                                                                      </t>
  </si>
  <si>
    <t xml:space="preserve">Организация работ по зачистке аппаратов, емкостей, оборудования                                                                                              </t>
  </si>
  <si>
    <t xml:space="preserve">ОБЩАЯ ОЦЕНКА                                                                                           </t>
  </si>
  <si>
    <t xml:space="preserve">Выполнено в полной мере  - 20; 
Выполнено частично – 10; 
Не выполнено - 0.                                             
</t>
  </si>
  <si>
    <t>В полном объеме (100%) - 5;
С небольшими нарушениями (75) -3;
С  крупными нарушениями (50%) – 1;
Не выполняется – 0; 
Не применимо</t>
  </si>
  <si>
    <t>Имеются в полном объеме (100%)   - 5;
Частично (75%) - 3; 
В разработке (25%)– 1; 
Нет – 0;                     
Не применимо</t>
  </si>
  <si>
    <t>В полном объеме (100%) - 5; 
С небольшими нарушениями (75%) – 3; 
С крупными нарушениями (25%) - 1; 
Не выполняется – 0; 
Не применимо</t>
  </si>
  <si>
    <t>В полном объеме (100%) - 5; 
С нарушениями (50%) – 3;
Не выполняется – 0; 
Не применимо</t>
  </si>
  <si>
    <t>В полном объеме (100%) - 15; 
С нарушениями (50%) – 10;
Не выполняется – 0; 
Не применимо</t>
  </si>
  <si>
    <t>Контроли</t>
  </si>
  <si>
    <t>2. Временный (полевой) лагерь</t>
  </si>
  <si>
    <t>Имеется - 10 баллов;                                                                                Отсутствует - 0 баллов.</t>
  </si>
  <si>
    <t>Исправное состояние знаков пожарной безопасности, в том числе обозначающих пути эвакуации и эвакуационные выходы.</t>
  </si>
  <si>
    <t>Выполняется - 10 баллов;                                                    Да, частично  - 5 баллов;                                                         Не выполняется - 0 баллов.</t>
  </si>
  <si>
    <t>Выполняется - 15 баллов;                                                    Да, частично  - 5 баллов;                                                         Не выполняется - 0 баллов;
Не применимо.</t>
  </si>
  <si>
    <t>Имеется - 5 баллов;                                                    Да, частично  - 2 балла;                                                 Отсутствуют - 0 баллов;
Не применимо.</t>
  </si>
  <si>
    <t>Соответствует - 5 баллов;                                                    Да, частично  - 2 балла;                                                 Не соответствует - 0 баллов;
Не применимо.</t>
  </si>
  <si>
    <t>Соответствуют - 5 баллов;                                                    Да, частично  - 2 балла;                                                 Не соответствуют - 0 баллов;
Не применимо.</t>
  </si>
  <si>
    <t>• ст. 9 Федерального закона от 24 июня 1998 г. № 89-ФЗ "Об отходах производства и потребления";
• подп. 30 п. 1 ст. 12 Федерального закона от 04 мая 2011 г. № 99-ФЗ "О лицензировании отдельных видов деятельности".</t>
  </si>
  <si>
    <t>Наличие приказа/распоряжения о назначении ответственного должностного лица по обращению с отходами производства и потребления. Наличие у назначенного лица удостоверения, подтверждающего аттестацию (либо проверку знаний) в части обращения с отходами.</t>
  </si>
  <si>
    <t xml:space="preserve">В наличии - 10 баллов;                                 Отсутствует - 0 баллов.
</t>
  </si>
  <si>
    <t>Наличие отдельного помещения или контейнера, предназначенного для накопления отработанных ртутьсодержащих отходов.</t>
  </si>
  <si>
    <t>Наличие навеса, гидроизоляции -  10; 
Имеется частично - 5 баллов;
Отсутствуют - 0 баллов;
Не применимо.</t>
  </si>
  <si>
    <t>Отсутствие в городке и на прилегающей территории загрязнений почвы химическими веществами и нефтепродуктами.</t>
  </si>
  <si>
    <t>Требование выполняется - 15 баллов;                                                                                                    Не выполняется - 0 баллов.</t>
  </si>
  <si>
    <t xml:space="preserve">Организация временного жилого городка                                                                                            </t>
  </si>
  <si>
    <t>Организация временного жилого городка</t>
  </si>
  <si>
    <t xml:space="preserve">Выполняется  - 10; 
Выполняется частично – 5; 
Не выполняется - 0                                                    Не применимо
</t>
  </si>
  <si>
    <t>Наличие станции для промывки глаз.</t>
  </si>
  <si>
    <t>Подвесной ролик КМБ застрахован от падения, имеется схема.</t>
  </si>
  <si>
    <t>Имеются в полном объеме – 15 
Имеются небольшие нарушения – 10 
Имеются крупные нарушения - 5 
Нет документации - 0
Не применимо</t>
  </si>
  <si>
    <t>3. Площадки хранения (склад) ГСМ</t>
  </si>
  <si>
    <t>5. Лесорубочные работы</t>
  </si>
  <si>
    <t>Наличие системы видеофиксации буровых работ. Наличие регламента организации процедуры видеофиксации.</t>
  </si>
  <si>
    <t>Имеется  - 20;
На согласовании  – 10; 
В разработке  – 5; 
Нет – 0
Не применимо</t>
  </si>
  <si>
    <t>Имеются на 100% - 20;   
имеются на 75% - 10; 
имеются на 50%  – 5;  
имеются на 25% – 2;      
Нет – 0
Не применимо</t>
  </si>
  <si>
    <t>Имеются на 100% - 20;   
имеются на 75% - 10; 
имеются на 50%  – 5;   
имеются на 25% – 2;     
Нет – 0
Не применимо</t>
  </si>
  <si>
    <t>Имеются на 100% - 40;   
имеются на 75% - 20; 
имеются на 50%  – 10;   
имеются на 25% – 2;      
Нет – 0
Не применимо</t>
  </si>
  <si>
    <t>100% - 35;                
70% (остальные отсутствуют или устарели) – 20;   
50% (остальные отсутствуют или устарели)  – 10;    
25% (остальные отсутствуют или устарели)  - 0
Нет – 0
Не применимо</t>
  </si>
  <si>
    <t xml:space="preserve">соответствует на 100% - 35;             
соответствует на 75% – 15; 
соответствует на 50% – 5;      
Нет – 0;         
Не применимо            
</t>
  </si>
  <si>
    <t xml:space="preserve">Имеются на 100% - 20;   
имеются на 75% - 10; 
имеются на 50%  – 5;   
имеются на 25% – 2;      
Нет – 0;    
Не применимо
</t>
  </si>
  <si>
    <t xml:space="preserve">Да – 10; 
Нет – 0; 
Не применимо </t>
  </si>
  <si>
    <t xml:space="preserve">Да - 10;                                                                                Нет – 0;    
Не применимо 
</t>
  </si>
  <si>
    <t xml:space="preserve">Выполняется на 100% - 20; 
с небольшими нарушениями – 15; 
со значительными нарушениями – 5; 
не выполняется – 0;
Не применимо </t>
  </si>
  <si>
    <t xml:space="preserve">Укомплектован 100 % - 20; 
укомплектован на 80 %- 15; 
укомплектован на 70 % - 5; 
укомплектован менее 70% - 0; 
Не применимо </t>
  </si>
  <si>
    <t xml:space="preserve">Все – 40; 
Не все, не всегда- 30 
Часто с задержкой - 10 
Не выполняются  – 0 
Не применимо </t>
  </si>
  <si>
    <t xml:space="preserve">Замечаний есть – 0
Замечания нет – 20 
Не применимо </t>
  </si>
  <si>
    <t>7. Проведение работ на льду и болоте</t>
  </si>
  <si>
    <t>Имеется лицензия на обращение с взрывчатыми материалами (ВМ), получены разрешения на право производства взрывных работ, на  хранение и перевозку взрывчатых материалов.</t>
  </si>
  <si>
    <t>Распорядительным документом назначены: 
- руководитель буровзрывных работ;
- бригадиры в каждую бригаду.</t>
  </si>
  <si>
    <t xml:space="preserve">Буровзрывной отряд укомплектован необходимыми специалистами, которые имеют соответствующие допуски и разрешения, своевременно прошли переподготовку со сдачей экзаменов. </t>
  </si>
  <si>
    <t>Взрывчатые материалы отпускаются согласно наряд-путевкам на производство взрывных работ.</t>
  </si>
  <si>
    <t>6. Буровзрывные работы</t>
  </si>
  <si>
    <t>Склад взрывчатых материалов  обустроен и эксплуатируется согласно требованиям к зданиям, их вместимости, территории, электроустановкам, связи и сигнализации, противопожарной защите,  молниезащите, с соблюдением безопасных расстояний от зданий и сооружений. Организована охрана склада силами МВД (ОВО).</t>
  </si>
  <si>
    <t>Выполнено в полной мере  - 5; 
Выполнено частично – 3; 
Не выполнено - 0
Не применимо</t>
  </si>
  <si>
    <t xml:space="preserve">Транспорт, перевозящий взрывчатые материалы, должен иметь систему информации об опасности (аварийную карточку и информационную таблицу).  Присутствие в транспорте персонала, не связанного с доставкой взрывчатых материалов, не допускается.
</t>
  </si>
  <si>
    <t>Все буро-взрывные бригады оснащены средствами связи, позволяющими беспрепятственно передавать сообщения на базу партии (с полевым лагерем), медицинский пункт.</t>
  </si>
  <si>
    <t xml:space="preserve">Разработан проект буровзрывных работ.  Утвержден руководителем (техническим руководителем) организации, ведущей взрывные работы, или лицом, его замещающим.
Ознакомление персонала под роспись.
</t>
  </si>
  <si>
    <t>Буровые станки сертифицированы, технически исправны, с соответствующими системами безопасности (ограждения, системы блокировок), предупреждающие таблички.</t>
  </si>
  <si>
    <t>При производстве буро-взрывных работ для сейсмической разведки установлена опасная зона, обеспечивающая безопасность.Зона обозначена на местности, установлены необходимые аншлаги. 
Люди, не занятые зарядкой взрывчатых веществ, выведены в безопасные места.</t>
  </si>
  <si>
    <t xml:space="preserve">Единая книжка взрывника должна состоять непосредственно из Удостоверения установленной формы и Талона предупреждения к нему, имеющих единый номер и серию. Удостоверение и Талон предупреждения должны подписываться председателем квалификационной комиссии и представителем организации, в которой образованы курсы по подготовке персонала. Удостоверение должно быть заверено печатью территориального органа исполнительной власти в области промышленной безопасности. В Удостоверении должны указываться виды работ (вид взрывных работ, иные работы, связанные с обращением взрывчатых материалов), к выполнению которых допущено лицо.
</t>
  </si>
  <si>
    <t xml:space="preserve">Для учета прихода и расхода взрывчатых материалов, выдачи и возврата ведутся соответствующие книги, которые должны быть пронумерованы, прошнурованы и скреплены печатью или пломбой территориального органа исполнительной власти в области промышленной безопасности.
</t>
  </si>
  <si>
    <t>Выполнено в полной мере  - 5; 
Выполнено частично – 3; 
Не выполнено - 0;
Не применимо</t>
  </si>
  <si>
    <t>Имеются внутренние распорядительные документы по обращению с ВМ и складу ВМ.</t>
  </si>
  <si>
    <t>Документация в полном объеме - 5; 
Документация частично отсутствует – 3; 
Документация отсутсвует - 0;
Не применимо</t>
  </si>
  <si>
    <t>Выполнено в полной мере  - 10; 
Выполнено частично – 5; 
Не выполнено - 0;
Не применимо</t>
  </si>
  <si>
    <t>Выполнено в полной мере  - 10; 
Выполнено частично – 3; 
Не выполнено - 0;
Не применимо</t>
  </si>
  <si>
    <t>Выполнено в полной мере  - 5; 
Выполнено частично – 3; 
Не выполнено - 0</t>
  </si>
  <si>
    <t>Имеется - 10;
Не имеется - 0;
Не применимо</t>
  </si>
  <si>
    <t>Выполнено в полном объеме - 10; 
С небольшими нарушениями – 7; 
Со значительными нарушениями  – 3;
Не выполняется – 0; 
Не применимо</t>
  </si>
  <si>
    <t>Выполнено в полном объеме - 10;
Не в полном - 0;
Не применимо</t>
  </si>
  <si>
    <t>Выполняется в полном объеме - 10; 
С небольшими нарушениями – 5; 
Со значительными нарушениями  – 1;
Не выполняется – 0;
Не применимо</t>
  </si>
  <si>
    <t xml:space="preserve">Имеется в наличии - 10 баллов; 
Отсутствует  – 0 баллов;           
Не применимо
</t>
  </si>
  <si>
    <t xml:space="preserve">Для переправ через водные преграды (реки, озера и т.п.) экспедиции, партии, отряды должны быть обеспечены переправочными и спасательными средствами, в том числе индивидуальными (поясами, страховочной веревкой или тросом и т.д.).
На постоянно действующих и долговременных переправах должны быть: исправная запасная лодка с веслами и комплектом спасательных средств (спасательные круги, пояса и т.п.), веревки и медикаменты.
</t>
  </si>
  <si>
    <t>Проведена классификации помещений и наружных установок по классу взрыво-пожароопасности.</t>
  </si>
  <si>
    <t xml:space="preserve">До начала выполнения работ на высоте  утвержден перечень работ на высоте, выполняемых с оформлением наряда-допуска.
</t>
  </si>
  <si>
    <t xml:space="preserve">Рабочее место и проходы к нему обеспечены предупреждающими и предписывающими плакатами (знаками), рабочее место организовано в соответствии с требованиями правил.
</t>
  </si>
  <si>
    <t xml:space="preserve">Внутренними распорядительными документами назначены ответственные лица в партии за организацию и проведение отдельных видов работ (топоработы, БВР, сейсмоработы, транспортное обеспечение, ледовые переправы, административно-хозяйственное обеспечение и т.д.) </t>
  </si>
  <si>
    <t>Территория  площадки хранения ГСМ содержится в чистоте и порядке, не захламлена. В зимнее время очищается от снега, в летнее время трава скошена и вывезена в сыром виде, в темное время суток освещаются.</t>
  </si>
  <si>
    <t>Непосредственно при выполнении лесорубочных работ (ручная валка леса) до начала рубки проведены следующие подготовительные работы:
1). установлены предупреждающие аншлаги;                                               
2). выполнена расчистка опасной зоны (50м) от сухостойных, зависших, гнилых и других опасных деревьев; 
3). расчищена от кустарника зона в радиусе 0,7м вокруг дерева и дорожка длиной не менее 3м под углом 60º в направлении, противоположном предполагаемому падению дерева (в зимнее время подготовлен путь отхода шириной не менее 0,45м);
4). члены лесорубочной бригады и любой другой персонал, не задействованные в процессе валки леса, покинули пределы опасной зоны.</t>
  </si>
  <si>
    <t>2.Буровая установка</t>
  </si>
  <si>
    <t>Документация по котельной установке в наличии у  оператора, записи в журналы вносятся регулярно.</t>
  </si>
  <si>
    <t>Соответствует полностью – 10 
Имеются мелкие нарушения – 5 
Имеются крупные нарушения - 3
Не соответствует – 0 
Не применимо</t>
  </si>
  <si>
    <t>Соответствует полностью – 10
Имеются мелкие нарушения – 7 
Имеются крупные нарушения - 3
Не соответствует – 0 
Не применимо</t>
  </si>
  <si>
    <t>Соответствует полностью – 5 
Имеются мелкие нарушения – 3 
Не соответствует – 0 
Не применимо</t>
  </si>
  <si>
    <t>Соответствует полностью – 25
Имеются мелкие нарушения – 18 
Имеются крупные нарушения - 8
Не соответствует – 0 
Не применимо</t>
  </si>
  <si>
    <t>Соответствует полностью – 20
Имеются мелкие нарушения – 12 
Имеются крупные нарушения - 5
Не соответствует – 0 
Не применимо</t>
  </si>
  <si>
    <t>Соответствует полностью – 15
Имеются мелкие нарушения – 8 
Имеются крупные нарушения - 3
Не соответствует – 0 
Не применимо</t>
  </si>
  <si>
    <t>Организация пожарной безопасности</t>
  </si>
  <si>
    <t>2.1 Буровая установка</t>
  </si>
  <si>
    <t>Наличие регистрационных документов на ТС, полиса обязательного страхования гражданской ответственности владельцев ТС.</t>
  </si>
  <si>
    <t>Выполняется в полном объеме (100%) - 5; 
Не выполняется – 0; 
Не применимо</t>
  </si>
  <si>
    <t xml:space="preserve">Все ТС оснащены (включая гусеничную технику, автокраны, экскаваторы и бульдозеры) исправными ремнями безопасности.
</t>
  </si>
  <si>
    <t>Выполняется в полном объеме (100%) - 10; 
С небольшими нарушениями (75%) – 7; 
Со значительными нарушениями (50%) – 5;
С крупными нарушениями (25%) - 2; 
Не выполняется – 0; 
Не применимо</t>
  </si>
  <si>
    <t>Выполняется в полном объеме (100%) - 15; 
С небольшими нарушениями (75%) – 10; 
Со значительными нарушениями (50%) – 7;
С крупными нарушениями (25%) - 2; 
Не выполняется – 0; 
Не применимо</t>
  </si>
  <si>
    <t>Все ТС, используемые в интересах Компании, оборудованы шинами, соответствующими времени года, погодным и климатическим условиям в исправном состоянии.</t>
  </si>
  <si>
    <t>Выполняется в полном объеме (100%) - 30; 
С небольшими нарушениями (75%) – 20; 
Со значительными нарушениями (50%) – 10;
С крупными нарушениями (25%) - 5; 
Не выполняется – 0; 
Не применимо</t>
  </si>
  <si>
    <t>Наличие запрета водителям выполнять работы в полевых условиях по ремонту автомобиля, не предусмотренных ЕТКС (Единый тарифно-квалификационный справочник), «Требования безопасности при ремонте автомобиля в полевых условиях».</t>
  </si>
  <si>
    <t>3. Требования к водителям и процессу обучения</t>
  </si>
  <si>
    <t>Наличие актуального приказа по предприятию, где определены время, место проведения  инструктажей и проверки знаний и список лиц, на которых возлагается проведение инструктажей по БДД.</t>
  </si>
  <si>
    <t>Соблюдение требования обучения всех водителей безопасному вождению («Защитное вождение», «Специализированное обучение зимнему вождению» и «Специализированное обучение управлению спецтехникой»).</t>
  </si>
  <si>
    <t>Наличие и выполнение на предприятии: 
- программ инструктажей по видам (вводный, предрейсовый, специальный, сезонный);
- инструктажа по БДД (данные о проведении инструктажа занесены в журнал регистрации инструктажей (под расписку) или в личную карточку водителя);
- стажировки по программе подрядной / субподрядной организации водителей/машинистов, вне зависимости от водительского стажа и квалификации, как при приеме на работу, так и при переводе с одной марки ТС на другую;
- положительного заключения в личных делах водителей о допуске к управлению транспортным средством после прохождения ими стажировки;
-  учебных планов и программ ежегодных занятий с водителями; 
-  навыков оказания первой помощи у всех водителей/машинистов ТС. (Вновь принимаемые на работу водители/машинисты ТС обучены оказанию первой помощи пострадавшим не позднее одного месяца с даты приема на работу).</t>
  </si>
  <si>
    <t>Наличие контракта по безопасности вождения со всеми штатными водителями предприятия. Один экземпляр контракта должен храниться в личном деле работника, другой - у водителя.
Наличие у водителей при себе копии контракта по безопасности вождения при управлении транспортными средствами (спецтехникой).</t>
  </si>
  <si>
    <t>4. Организация медицинского обеспечения</t>
  </si>
  <si>
    <t xml:space="preserve">Регистрация результатов проведенных предрейсовых медицинских осмотров в пронумерованном, прошнурованном и скрепленном печатью журнале (с указанием фамилии, имени, отчества, возраста, места работы водителя, даты и времени проведения осмотра, заключения, принятых мер, фамилии и инициалов медицинского работника, результатов осмотра, АД, пульс, при наличии - жалоб и результатов - допуска или отстранения).  Подведение медицинским работником ежемесячно итогов проведенных предрейсовых и послерейсовых медицинских осмотров, с анализом причин отстранения. 
Доведение  результатов анализа до руководителей предприятия и формирование "группы риска". </t>
  </si>
  <si>
    <t>Проведение медицинских осмотров перед приемом на работу и периодических медицинских осмотров.
Проведение психиатрического освидетельствования работников.
Проведение медицинского осмотра стажированных работников в центрах профессиональной патологии</t>
  </si>
  <si>
    <t xml:space="preserve">Наличие системы разработки и выдачи водителям плана транспортной перевозки с разделом по соблюдению соответствующих мер безопасности для поездок, сопряженных с повышенным риском (перевозки грузов на большие расстояния, работы в условиях бездорожья, перевозки нестандартных (негабаритных) грузов, движение по ледовым переправам, временным зимним дорогам, в темное время суток, в условиях ограниченной и недостаточной видимости и тд.).  Наличие в организации уполномоченного представителя, составляющего планы поездок на основе оценки рисков в каждом конкретном случае.
</t>
  </si>
  <si>
    <t>Определен порядок осуществления поездок в ночное время.</t>
  </si>
  <si>
    <t>__________________ ФИО</t>
  </si>
  <si>
    <t>Приказ + график + результаты - 25
Приказ + график/результаты - 15 
Приказ - 10 
Нет - 0
Не применимо</t>
  </si>
  <si>
    <t>Мероприятия по улучшению условий и охраны труда и снижению уровней рисков.</t>
  </si>
  <si>
    <t>Начальник УОБПП</t>
  </si>
  <si>
    <t>"____" __________ 20___г.</t>
  </si>
  <si>
    <t>Состояние блок долива. Объем емкости не менее 4,5 м3.  Емкость установлена на расстоянии не менее 10 метров от устья скважины. Емкость оборудована  уровнемером, имеющим градуировку с ценой деления 0,2 м3, и установлена в зоне видимости с рабочей площадки. Во время ремонта скважины емкость должна быть постоянно обвязана с затрубным пространством.</t>
  </si>
  <si>
    <t xml:space="preserve"> Место проведения газоопасной работы в пределах площади, где возможно поступление паров и газов опасных веществ, должно быть обозначено (ограждено), должны быть установлены предупреждающие знаки "Газ" или "Газоопасные работы". По решению лица, ответственного за подготовку газоопасной работы, дополнительно могут быть выставлены посты в целях исключения допуска посторонних лиц в опасную зону.</t>
  </si>
  <si>
    <t>Открытые движущиеся и вращающиеся части оборудования, аппаратов, механизмов и т.п. ограждены или заключены в кожухи. Такое оборудование оснащается системами блокировки с пусковыми устройствами, исключающими пуск его в работу при отсутствующем или открытом ограждении.
Обеспечена быстросъемность и удобство  монтажа ограждения.</t>
  </si>
  <si>
    <t>Имеются на 100% - 60;   
Имеются на 75% - 45; 
Имеются на 50%  – 30;   
Имеются на 25% – 15; 
Нет – 0;    
Не применимо</t>
  </si>
  <si>
    <t xml:space="preserve">Проведение огневых работ как внутри, так и снаружи резервуаров допускается только после соответствующей подготовки к которым относятся опорожнение, отглушивание, зачистка резервуара, а так же наличие оформленного акта о готовности проведения ремонта резервуара с ведением огневых работ. </t>
  </si>
  <si>
    <t>Территория  площадки хранения ГСМ содержится в чистоте и порядке, не захламлена. В зимнее время очищается от снега, в летнее время трава скошена и вывезена в сыром виде, в темное время суток освещаются. Для местного освещения на территории резервуарных парков следует применять аккумуляторные фонари во взрывозащищенном исполнении.</t>
  </si>
  <si>
    <t>Выполняется в полном объеме - 15; 
С небольшими нарушениями – 7; 
Со значительными нарушениями  – 3;
Не выполняется – 0;
Не применимо</t>
  </si>
  <si>
    <t xml:space="preserve">п.2.3.51 ПБ-08-37-2005 "Правила безопасности при геологоразведочных работах" </t>
  </si>
  <si>
    <t xml:space="preserve">При работе на кустах скважин, оборудованных центробежными насосами, электрокабели, попадающие в зону перемещения и монтажа оборудования ремонтных бригад и освоения, должны быть обесточены, сняты с эстакад (стоек) и закрыты кожухами, обеспечивающими сохранность изоляции и безопасность работающего персонала.
</t>
  </si>
  <si>
    <t>Наличие утвержденного техническим  руководителем подрядной организации перечня документации для бригад бурения или реконструкции скважин.
Наличие документации по утвержденному перечню.</t>
  </si>
  <si>
    <t>Выполняется в полном объеме - 10; 
С небольшими нарушениями – 7; 
Со значительными нарушениями  – 3;
Не выполняется – 0;       
Не применимо</t>
  </si>
  <si>
    <t>В инструкции о мерах пожарной безопасности указан  порядок оповещения людей о пожаре и  действиям работников при обнаружении пожара.</t>
  </si>
  <si>
    <t>Выполняется в полном объеме - 15; 
С небольшими нарушениями – 10; 
Со значительными нарушениями  – 5;
Не выполняется – 0; 
Не применимо</t>
  </si>
  <si>
    <t>Организация строительно-монтажных работ (опасные виды работ)</t>
  </si>
  <si>
    <t>ООО "РН-Ванкор"</t>
  </si>
  <si>
    <t>Загрязнение территории отходами производства и потребления</t>
  </si>
  <si>
    <t>Загрязнение территории нефтепродуктами</t>
  </si>
  <si>
    <t>Наличие оборудованного септика</t>
  </si>
  <si>
    <t>Несанкционированные места захоронения отходов производства и потребления, химических, взрывчатых, токсичных, отравляющих и ядовитых веществ, пунктов захоронения радиоактивных отходов в водоохранных зонах</t>
  </si>
  <si>
    <t>Загрязнение водоемов, водотоков отходами, загрязненными сточными водами, химическими, токсичными и ядовитыми веществами</t>
  </si>
  <si>
    <t xml:space="preserve">ст. 42 ФЗ №136 Земельный Кодекс РФ;
ст.39 ФЗ №7 «Об охране окружающей среды»
</t>
  </si>
  <si>
    <t xml:space="preserve">ст. 42 ФЗ №136 Земельный Кодекс РФ; 
ст. 11, 12 ФЗ №89 «Об отходах производства и потребления»;
</t>
  </si>
  <si>
    <t xml:space="preserve">ФЗ № 74 Водный кодекс Российской Федерации от 03.06.2006 N 74-ФЗ п.15 ст. 65
ФЗ № 89 от 24.06.1998 N 89-ФЗ "Об отходах производства и потребления», п.5 ст. 12
</t>
  </si>
  <si>
    <t xml:space="preserve">п.4, ч. 15, ст. 65 Водный кодекс Российской Федерации </t>
  </si>
  <si>
    <t>Проектная документация, договор</t>
  </si>
  <si>
    <t xml:space="preserve">ООО "РН-Ванкор" </t>
  </si>
  <si>
    <t xml:space="preserve">Цель аудита: оценка эффективности деятельности организации, контроль соблюдения законодательства РФ в области промышленной, пожарной безопасности, охраны труда, требований ПБОТОС ООО "РН-Ванкор" и принимаемых мер по предотвращению, снижению рисков и производственного травматизма. </t>
  </si>
  <si>
    <t>Специалист УОБПП  ООО "РН-Ванкор"</t>
  </si>
  <si>
    <t>Ведущий инженер ОРПО УОБПП  ООО "РН-Ванкор"</t>
  </si>
  <si>
    <t>Ведущий инженер ОБДД УОБПП  ООО "РН-Ванкор"</t>
  </si>
  <si>
    <t xml:space="preserve">Газоопасные работы проводятся только после согласования этих работ со специалистом ОПБиОТПП УОБПП, а при необходимости и со смежными подразделениями, выполнения всех подготовительных мероприятий и соответствующего инструктирования непосредственных исполнителей работ. </t>
  </si>
  <si>
    <t>Все ТС оборудованы видеорегистраторами, фиксирующими дорожную обстановку ТС, обеспечивающими запись до обновления на одну карту памяти не менее 24-х часов работы при заведённом двигателе, установленные таким образом, чтобы не ограничивали обзор с водительского места и начинали видеосъемку одновременно с запуском двигателя ТС.
Видеорегистраторы в ТС имеют возможность ведения видеозаписи дорожной обстановки и действий водителя и пассажиров одновременно, за исключением ТС с раздельной кабиной водителя и пассажиров.</t>
  </si>
  <si>
    <t>Водители/машинисты всех ТС обеспечены светоотражающими жилетами и имеют их в кабине, а водители/машинисты, управляющие ТС и спецтехникой на ледовых переправах, дополнительно имеют спасательные жилеты. Наличие ознакомления водителя/машиниста с требованиями, что он обязан надеть светоотражающий жилет при покидании кабины в зоне движения или маневрирования других автомобилей (проезжая часть и обочины дороги, стоянки, темное время суток).</t>
  </si>
  <si>
    <t>На всех ТС и спецтехнике установлены БСМТС. Распорядительным документом подрядной организации назначено лицо ответственное за анализ показаний БСМТС. Результаты анализа показаний БСМТС подрядной организации предоставляются в ОГ.</t>
  </si>
  <si>
    <t>На задней части ТС размещен плакат с надписью "Я не нарушаю требования ПДД, если не согласны, позвоните по тел. №…". Указан телефон диспетчерской службы или службы БДД подрядной / субподрядной организации/ Общества.</t>
  </si>
  <si>
    <t xml:space="preserve">Наличие оборудования для обслуживания и ремонта автомобильного транспорта  или наличие договора с другой организацией на проведение этого вида работ . 
</t>
  </si>
  <si>
    <t>Наличие на предприятии специального помещения для проведения медицинских осмотров водителей
и оборудованной комнатой для отбора биологических сред.</t>
  </si>
  <si>
    <t>Водители/машинисты подрядных/субподрядных организаций, находящиеся в командировке и выполняющие работы на территории Общества согласно договорным обязательствам, должны ежедневно/ежесменно проходить предрейсовые и послерейсовые медицинские осмотры. Руководитель подрядной / субподрядной организации имеющий ТС, должен организовать и обеспечить проведение данных медицинских осмотров.</t>
  </si>
  <si>
    <t xml:space="preserve">Соблюдение порядка и сроков проведения служебных расследований ДТП. 
Наличие постоянного учета, анализа ДТП и нарушений ПДД. Соблюдение регулярности и сроков представления требуемой отчётности по происшествиям в соответствии с государственными требованиями и требованиями Компании (подтверждающие документы).                                           Наличие и выполнение порядка распространения "Молний", "Уроков" извлеченным из происшествий, выполнение корректирующих мероприятий по результатам расследования происшествий уровня "К".                                 </t>
  </si>
  <si>
    <t>Работы в замкнутом пространстве проводиться при условии обеспечения освещения в соответствии с технологическим регламентом.</t>
  </si>
  <si>
    <t>Работа в резервуаре (внутри емкости) проводится в дыхательном аппарате или шланоговом противогазе.</t>
  </si>
  <si>
    <t xml:space="preserve">Не допускается выполнение работ на высоте без оформления наряда-допуска с указанием в пункте 3 наряда-допуска соответствующих мероприятий по безопасности работ на высоте при указанных в пункте 4 наряда-допуска особых условий проведения работ, в том числе:
а) в открытых местах при скорости воздушного потока (ветра) 15 м/с и более;
б) при грозе или тумане, исключающем видимость в пределах фронта работ, а также при гололеде с обледенелых конструкций и в случаях нарастания стенки гололеда на проводах, оборудовании, инженерных конструкциях (в том числе опорах линий электропередачи), деревьях;
в) при монтаже (демонтаже) конструкций с большой парусностью при скорости ветра 10 м/с и более.
</t>
  </si>
  <si>
    <t>Для организации безопасного производства работ на высоте, выполняемых с оформлением наряда-допуска, назначаются:
а) должностные лица, имеющие право выдавать наряд-допуск, из числа руководителей и специалистов;
б) ответственный руководитель работ из числа руководителей и специалистов;
в) ответственный исполнитель (производитель) работ из числа рабочих (бригадиров, звеньевых и высококвалифицированных рабочих).</t>
  </si>
  <si>
    <t xml:space="preserve">Системы обеспечения безопасности работ на высоте :
а) соответствуют существующим условиям на рабочих местах, характеру и виду выполняемой работы;
б) учитывают эргономические требования и состояние здоровья работника;
в) с помощью систем регулирования и фиксирования, а также подбором размерного ряда соответствовать, росту и размерам работника.
 </t>
  </si>
  <si>
    <t>а) лицо, ответственное за проведение работ в замкнутом пространстве;
б) оценка возможных опасностей;
в) состав бригады (не менее трех человек при работах в замкнутом пространстве);
г) необходимые СИЗ;
д) потребность в спасательных средствах и специальном инструменте;
е) меры безопасности, принимаемые в замкнутом пространстве;
ж) периодичность и результаты отбора проб воздушной среды в замкнутом пространстве;
з) срок действия наряда-допуска;
и) схема установки заглушек;
к) применяемые светильники;
л) отметка о прохождении инструктажа.</t>
  </si>
  <si>
    <t>Проведение  огневых работ допускается только после оформления наряда - допуска.</t>
  </si>
  <si>
    <t xml:space="preserve"> Наряд-допуск на проведение огневых работ выдается на каждое место и характер работ каждой бригаде, проводящей указанные работы, и действителен в течение одной смены</t>
  </si>
  <si>
    <t xml:space="preserve">К проведению огневых  допускаются лица не моложе 18 лет, прошедшие медицинский осмотр в соответствии с требованиями законодательства Российской Федерации и обучение приемам и методам проведения работ.
</t>
  </si>
  <si>
    <t xml:space="preserve">6. Для всех ОПО I, II, III классов опасности разрабатываются ПЛА в порядке, установленном Положением о разработке планов мероприятий по локализации и ликвидации последствий аварий на опасных производственных объектах, утвержденным постановлением Правительства Российской Федерации от 15 сентября 2020 г. № 1437 </t>
  </si>
  <si>
    <t>ПЛА разрабатываются комиссией, состоящей из работников, назначенных приказом по предприятию. ПЛА пересматриваются в сроки, установленные Правительством Российской Федерации.</t>
  </si>
  <si>
    <t xml:space="preserve">План локализации и ликвидации последствий аварий  (ПЛА). ПЛА должен быть действующим. Персонал бригады ознакомлен с ПЛА под роспись в журнале инструктажей. Оперативная часть ПЛА вывешена на рабочем месте. </t>
  </si>
  <si>
    <t>РД 08-254-98 п.1.5; 
"Правила организации и осуществления ПК за соблюдением ПБ на ОПО" Постановление №2168 от 18.12.20 г. п.3, 11.</t>
  </si>
  <si>
    <t>В наличии достаточно страховочных привязей верхового рабочего. Страховочные привязи  верхового рабочего в хорошем состоянии.</t>
  </si>
  <si>
    <t xml:space="preserve"> Работники ОПО, непосредственно занимающиеся эксплуатацией ПС, должны соответствовать следующим требованиям:
а) иметь выданное в порядке, установленном эксплуатирующей организацией, удостоверение на право самостоятельной работы по соответствующим видам деятельности;
б) знать критерии работоспособности применяемых ПС в соответствии с требованиями руководства (инструкции) по эксплуатации применяемых ПС, используемых съемных грузозахватных приспособлений и тары, а также технологический процесс транспортировки грузов;
в) в случае возникновения угрозы аварийной ситуации информировать об этом своего непосредственного руководителя;
г) знать порядок действий по инструкциям эксплуатирующей организации в случае возникновения аварий и инцидентов при эксплуатации ПС, а также выполнять данные инструкции;
д) работники, назначенные стропальщиками, должны применять при работе с ПС специальные отличительные знаки (одежду).</t>
  </si>
  <si>
    <t xml:space="preserve">При перемещении груза ПС должны соблюдаться следующие требования:
подъем груза должен начинаться с поднятия его на высоту не более 0,2 - 0,3 м, с последующей остановкой для проверки правильности строповки и надежности действия тормоза;
запрещается перемещать груз при нахождении под ним людей. Допускается нахождение стропальщика возле груза во время его подъема или опускания, если груз поднят на высоту не более 1 м от уровня площадки;
мелкоштучные грузы должны перемещаться только в специально предназначенной для этого таре, чтобы исключить возможность выпадения отдельных частей груза. Перемещение кирпича на поддонах без ограждения разрешается производить только при разгрузке (погрузке) транспортных средств на землю (и с земли);
запрещается подъем груза, масса которого неизвестна;
горизонтальное перемещение груза должно осуществляться на 0,5 м выше встречающихся на пути предметов;
перемещаемый груз должен опускаться только на предназначенное для этого место, где исключается возможность падения, опрокидывания или сползания опущенного груза.
Для извлечения стропов из-под груза его опускание и складирование должны осуществляться на подкладки соответствующей прочности и толщины. Укладку и последующую разборку груза следует выполнять равномерно, не нарушая габариты, установленные для складирования груза, и не загромождая проходы;
при перерыве или по окончании работ ПС на грузозахватном органе ПС не должно находиться подвешенного груза. По окончании работ ПС должно быть приведено в безопасное положение в нерабочем состоянии согласно требованиям руководства (инструкции) по эксплуатации;
кантовка грузов с применением ПС должна осуществляться только на кантовальных площадках или на весу по заранее разработанным ППР или технологической документации.
При кантовке груза следует выполнять следующие дополнительные меры безопасности:
в целях предотвращения зажатия стропальщику запрещено находиться между грузом и стеной или другим препятствием, при этом стропальщик должен находиться сбоку от кантуемого груза на расстоянии, равном высоте груза плюс 1 м;
производить кантовку грузов массой более 75 процентов от паспортной грузоподъемности ПС и грузов со смещением центра тяжести только под руководством инженерно-технического работника, ответственного за безопасное производство работ с применением ПС.
Для кантовки деталей серийного и массового производства необходимо использовать специальные кантователи
</t>
  </si>
  <si>
    <t xml:space="preserve"> Разворот груза руками допускается при условии, что груз поднят на высоту не более 1 м, в иных случаях, в том числе при развороте длинномерных грузов, - только с использованием оттяжек или багров.
</t>
  </si>
  <si>
    <t xml:space="preserve">Организация должна: определить порядок выделения и направления ПС на объекты согласно заявкам структурных подразделений и сторонних организаций. При этом ответственность за обеспечение требований промышленной безопасности при работе ПС несет организация, выделившая ПС для работ;
обеспечить соблюдение требований промышленной безопасности смонтированных ПС, находящихся в нерабочем состоянии, при этом ПС должно быть обесточено и приняты меры по предотвращению его угона ветром;
обеспечить проведение проверок работоспособности указателей, ограничителей и регистраторов ПС в сроки, установленные их руководствами (инструкциями) по эксплуатации;
установить порядок опломбирования и запирания замком защитных панелей кранов;
разработать и выдать на места ведения работ ППР или ТК (в соответствии с указаниями пункта 98 и пунктов 155 - 163 настоящих ФНП) схемы складирования грузов, схемы погрузки и разгрузки транспортных средств, в том числе подвижного состава (последнее при использовании);
ознакомить (под подпись) с ППР и ТК инженерно-технических работников, ответственных за осуществление производственного контроля при эксплуатации ПС, ответственного за содержание ПС в работоспособном состоянии, ответственных за безопасное производство работ с применением ПС, крановщиков (операторов), машинистов строительных подъемников, машинистов подъемников-вышек, рабочих люлек и стропальщиков;
обеспечить стропальщиков испытанными и маркированными грузозахватными приспособлениями и тарой, соответствующими массе и характеру перемещаемых грузов;
определить стационарные площадки и места складирования грузов, предусмотренные ППР или ТК, оборудовать их необходимыми технологической оснасткой и приспособлениями (кассетами, пирамидами, стеллажами, лестницами, подставками, подкладками, прокладками);
установить порядок обмена сигналами между машинистами, крановщиками, стропальщиками и рабочими люльки согласно требованиям раздела "Система сигнализации при выполнении работ" настоящих ФНП;
установить порядок приведения ПС в безопасное положение в нерабочем состоянии, а также определить порядок действия работников (в том числе покидания опасной зоны) при возникновении аварийных ситуаций на опасном производственном объекте;
разработать порядок применения марочной системы при эксплуатации кранов мостового типа, при котором управление ПС разрешается лишь крановщику (оператору), получившему ключ-марку под подпись в журнале учета выдачи ключей-марок.
Порядок применения марочной системы должен быть внесен в производственные инструкции для крановщиков (операторов).
</t>
  </si>
  <si>
    <t xml:space="preserve">Работы ПС, установленных на открытом воздухе, необходимо прекращать: при скорости ветра, превышающей предельно допустимую скорость, указанную в паспорте ПС, при температуре окружающей среды ниже предельно допустимой температуры, указанной в паспорте ПС,
при снегопаде, дожде, тумане, когда крановщик (машинист, оператор) плохо различает сигналы стропальщика или перемещаемый груз.
</t>
  </si>
  <si>
    <t>Периодическая проверка знаний должностных инструкций и настоящих ФНП у инженерно-технических работников, ответственных за осуществление производственного контроля при эксплуатации ПС, инженерно-технических работников, ответственных за содержание ПС в работоспособном состоянии, и инженерно-технических работников, ответственных за безопасное производство работ, должна осуществляться в соответствии с внутренним распорядительным актом эксплуатирующей организации и проводиться ее комиссией.</t>
  </si>
  <si>
    <t>Для управления ПС и их обслуживания эксплуатирующая организация обязана назначить внутренним распорядительным актом машинистов подъемников, крановщиков (операторов), их помощников, стропальщиков, слесарей, электромонтеров, рабочих люльки и наладчиков (кроме наладчиков привлекаемых специализированных организаций).
К управлению ПС с пола или со стационарного пульта могут быть допущены рабочие, обученные в соответствии с требованиями, изложенными в руководстве (инструкции) по эксплуатации такого ПС, а при управлении ПС с использованием системы дистанционного управления (по радио), кроме того, с учетом требований, изложенных в руководстве (инструкции) по эксплуатации системы дистанционного управления.</t>
  </si>
  <si>
    <t xml:space="preserve">Полное соответствие - 35; 
Определены частично –10;                                   
Не определены – 0;
Не применимо
</t>
  </si>
  <si>
    <t xml:space="preserve">Выполняется - 35; 
Организовано и проведено частично –10;
Не организовано – 0; 
Не применимо
</t>
  </si>
  <si>
    <t xml:space="preserve">Имеется и соответствует полностью – 4;
Имеются мелкие нарушения – 2; 
Нет в наличие – 0; 
Не применимо – Н/П </t>
  </si>
  <si>
    <t xml:space="preserve">Соответствует полностью – 15; 
Имеются мелкие нарушения – 10; 
Не соответствует – 0; 
Не применимо - Н/П </t>
  </si>
  <si>
    <t xml:space="preserve">Соответствует полностью – 20; 
Имеются мелкие нарушения – 10; 
Имеются крупные нарушения - 5;
Не соответствует – 0; 
Не применимо - Н/П </t>
  </si>
  <si>
    <t>В полном объеме  - 35; 
С нарушениями – 15;
Не выполняется – 0; 
Не применимо</t>
  </si>
  <si>
    <t>В полном объеме  - 30; 
С нарушениями – 15;
Не выполняется – 0; 
Не применимо</t>
  </si>
  <si>
    <t>В полном объеме (100%) - 20; 
С нарушениями (50%) – 15;
Не выполняется – 0; 
Не применимо</t>
  </si>
  <si>
    <t>В полном объеме (100%) - 20; 
С нарушениями (50%) – 10;
Не выполняется – 0; 
Не применимо</t>
  </si>
  <si>
    <t>В полном объеме (100%) - 25; 
С нарушениями (50%) – 15;
Не выполняется – 0; 
Не применимо</t>
  </si>
  <si>
    <t xml:space="preserve">Имеются и соответствует полностью – 50; 
Имеются мелкие нарушения – 25; 
Имеются крупные нарушения - 10;
Не выполняется – 0; 
Не применимо – Н/П </t>
  </si>
  <si>
    <t>На проведение работ оформлен наряд-допуск с указанием:
- лиц ответственных за подготовку объекта и проведение работ;
- состава исполнителей (не менее трех человек), в случае если внутри замкнутого пространства будут находиться более одного человека должны быть указаны дополнительные меры безопасности;
- необходимых СИЗ;
- периодичность и результаты отбора проб воздушной среды в замкнутом пространстве;
- срока действия наряда-допуска;
- схемы установки заглушек;
- применяемых светильников;
- места установки вентиляционной системы;
- отметки о прохождении инструктажа.</t>
  </si>
  <si>
    <t>п.14 приложения N 1 к приказу Минздрава России от 28.01.2021 N 29н</t>
  </si>
  <si>
    <t>п.45 приложения N 1 к приказу Минздрава России от 28.01.2021 N 29н</t>
  </si>
  <si>
    <t>п.48 приложения N 1 к приказу Минздрава России от 28.01.2021 N 29н</t>
  </si>
  <si>
    <t>Обеспечение режима труда и отдыха в соответствии с законодательством (правила внутреннего трудового распорядка).</t>
  </si>
  <si>
    <t>ОРД о назначении ответственных лиц за обеспечение противопожарного режима жилого городка, определены места для курения.</t>
  </si>
  <si>
    <t>ОРД о назначении лица, ответственного приобретение, сохранность и контроль состояния огнетушителей.</t>
  </si>
  <si>
    <t>Пункт 4.1.32 СП 9.13130.2009 "Свод правил. Техника пожарная. Огнетушители. Требования к эксплуатации"</t>
  </si>
  <si>
    <t xml:space="preserve">Наличие на дверях помещений производственного и складского назначения и наружных установках обозначение их категорий по взрывопожарной и пожарной опасности, а также класса зоны в соответствии с главами 5 , 7  и 8 Федерального закона "Технический регламент о требованиях пожарной безопасности".  </t>
  </si>
  <si>
    <t>Своевременная очистка территории объектов от мусора, сухой растительности и покос травы горючих материалов. Отсутствие между мобильными зданиями несанкционированного складирования материалов, мусора, травы и иных отходов, оборудования и тары.</t>
  </si>
  <si>
    <t>Наличие подъезда проезда к пожарным гидрантам, резервуарам, естественным и искусственным водоемам, являющимся источниками наружного противопожарного водоснабжения.</t>
  </si>
  <si>
    <t>Не допускается использование противопожарные расстояния между зданиями, сооружениями и строениями для складирования материалов, мусора, травы и иных отходов, оборудования и тары, строительства (размещения) зданий и сооружений, в том числе временных, для разведения костров, приготовления пищи с применением открытого огня (мангалов, жаровен и др.) и сжигания отходов и тары.</t>
  </si>
  <si>
    <t>Не допускается хранение пожаровзрывоопасных и пожароопасных веществ и материалов на территории временного жилого городка.</t>
  </si>
  <si>
    <t>Не допускается размещение (складирование) в электрощитовых, а также ближе 1 метра от электрощитов, электродвигателей и пусковой аппаратуры горючих, легковоспламеняющихся веществ и материалов.</t>
  </si>
  <si>
    <t>Наличие обвалования склада ГСМ, навеса над бочками с ГСМ. Отсутствие разливов. Используемое электрооборудование должно быть во взрывозащищенном исполнении.</t>
  </si>
  <si>
    <t>Раздел 8 Постановления Госкомтруда СССР, Секретариата ВЦСПС, Минздрава СССР от 31.12.1987 г. №794/33-82 "Основные положения о вахтовом методе организации работ"</t>
  </si>
  <si>
    <t>Статья 25 Федерального Закона РФ № 69-ФЗ от 21.12.1994г. "О пожарной безопасности"</t>
  </si>
  <si>
    <t>п. 6.1, 6.6 Положения Компании № П3-05 Р-0853 "Система управления безопасной эксплуатацией транспортных средств"</t>
  </si>
  <si>
    <t>п. 8.1, 8.9, 8.10, 8.11 Положения Компании № П3-05 Р-0853 "Система управления безопасной эксплуатацией транспортных средств"</t>
  </si>
  <si>
    <t>п. 7.1, 7.3 Положения Компании № П3-05 Р-0853 "Система управления безопасной эксплуатацией транспортных средств"</t>
  </si>
  <si>
    <t>п.13.2.4 Положения Компании № П3-05 Р-0853 "Система управления безопасной эксплуатацией транспортных средств"</t>
  </si>
  <si>
    <t>п.21.3 Положения Компании № П3-05 Р-0853 "Система управления безопасной эксплуатацией транспортных средств"</t>
  </si>
  <si>
    <t>п. 5.1.2 Положения Компании № П3-05 Р-0853 "Система управления безопасной эксплуатацией транспортных средств"</t>
  </si>
  <si>
    <t>п.12.20 Положения Компании № П3-05 Р-0853 "Система управления безопасной эксплуатацией транспортных средств".</t>
  </si>
  <si>
    <t>п.12.21 Положения Компании № П3-05 Р-0853 "Система управления безопасной эксплуатацией транспортных средств".</t>
  </si>
  <si>
    <t>п. 11.6 Положения Компании № П3-05 Р-0853 "Система управления безопасной эксплуатацией транспортных средств".</t>
  </si>
  <si>
    <t>п. 19.2.1 Положения Компании № П3-05 Р-0853 "Система управления безопасной эксплуатацией транспортных средств".</t>
  </si>
  <si>
    <t>п. 11.3, 11.4  Положения Компании № П3-05 Р-0853 "Система управления безопасной эксплуатацией транспортных средств".</t>
  </si>
  <si>
    <t>п. 17.8  Положения Компании № П3-05 Р-0853 "Система управления безопасной эксплуатацией транспортных средств"</t>
  </si>
  <si>
    <t>п. 9.2 Положения Компании № П3-05 Р-0853 "Система управления безопасной эксплуатацией транспортных средств".</t>
  </si>
  <si>
    <t>п. 9.1 Положения Компании № П3-05 Р-0853 "Система управления безопасной эксплуатацией транспортных средств".</t>
  </si>
  <si>
    <t>п. 9.4 Положения Компании № П3-05 Р-0853 "Система управления безопасной эксплуатацией транспортных средств".</t>
  </si>
  <si>
    <t>п. 4.1.3 Положения Компании № П3-05 Р-0853 "Система управления безопасной эксплуатацией транспортных средств".</t>
  </si>
  <si>
    <t>п. 15.1 Положения Компании № П3-05 Р-0853 "Система управления безопасной эксплуатацией транспортных средств".</t>
  </si>
  <si>
    <t>Раздел 14  Положения Компании № П3-05 Р-0853 "Система управления безопасной эксплуатацией транспортных средств".</t>
  </si>
  <si>
    <t>п.4.2. Положения Компании № П3-05 Р-0853 "Система управления безопасной эксплуатацией транспортных средств".</t>
  </si>
  <si>
    <t>п. 21.1 Положения Компании № П3-05 Р-0853 "Система управления безопасной эксплуатацией транспортных средств".</t>
  </si>
  <si>
    <t>п. 4.2.23 Положения Компании № П3-05 Р-0853 "Система управления безопасной эксплуатацией транспортных средств".</t>
  </si>
  <si>
    <t>п. 17.4 Положения Компании № П3-05 Р-0853 "Система управления безопасной эксплуатацией транспортных средств".</t>
  </si>
  <si>
    <t>п. 15.3, 15.4 Положения Компании № П3-05 Р-0853 "Система управления безопасной эксплуатацией транспортных средств".</t>
  </si>
  <si>
    <t xml:space="preserve">п.7.18 СП 48.13330.2019. Свод правил. Организация строительства. СНиП 12-01-2004" (утв. и введен в действие Приказом Минстроя России от 24.12.2019 N 861/пр) </t>
  </si>
  <si>
    <t xml:space="preserve">Статья 9. Федеральный закон от 21.07.1997 N 116-ФЗ "О промышленной безопасности опасных производственных объектов". </t>
  </si>
  <si>
    <t xml:space="preserve">Ст.6, п.2, ст. 8, п. 4  Федеральный закон от 21.07.1997 N 116-ФЗ "О промышленной безопасности опасных производственных объектов". </t>
  </si>
  <si>
    <t xml:space="preserve">ст. 10, Федеральный закон от 21.07.1997 N 116-ФЗ "О промышленной безопасности опасных производственных объектов". </t>
  </si>
  <si>
    <t xml:space="preserve">ст. 9 , Федеральный закон от 21.07.1997 N 116-ФЗ "О промышленной безопасности опасных производственных объектов". </t>
  </si>
  <si>
    <t xml:space="preserve">ст. 9, п.1. Федеральный закон от 21.07.1997 N 116-ФЗ "О промышленной безопасности опасных производственных объектов". </t>
  </si>
  <si>
    <t>п.3.2 ПБ 08-37-2005  "Правила безопасности при геологоразведочных работах"</t>
  </si>
  <si>
    <t>п.1.2.30 ПБ 08-37-2005  "Правила безопасности при геологоразведочных работах"</t>
  </si>
  <si>
    <t xml:space="preserve">п.1.2.16 ПБ 08-37-2005  "Правила безопасности при геологоразведочных работах"
</t>
  </si>
  <si>
    <t>п.1.7.2. "Правила по технике безопасности на топографо-геодезических работах. ПТБ-88"</t>
  </si>
  <si>
    <t>п.1.7.3. "Правила по технике безопасности на топографо-геодезических работах. ПТБ-88"</t>
  </si>
  <si>
    <t>п.1.7.9. "Правила по технике безопасности на топографо-геодезических работах. ПТБ-88"</t>
  </si>
  <si>
    <t>п.1.7.14. "Правила по технике безопасности на топографо-геодезических работах. ПТБ-88"</t>
  </si>
  <si>
    <t>п.1.7.19. "Правила по технике безопасности на топографо-геодезических работах. ПТБ-88"</t>
  </si>
  <si>
    <t>п.1.7.23. "Правила по технике безопасности на топографо-геодезических работах. ПТБ-88"</t>
  </si>
  <si>
    <t>ст.27 п.1, 3, 21, 22. №123-ФЗ "Технический регламент о требованиях пожарной безопасности"</t>
  </si>
  <si>
    <t xml:space="preserve">п.9.9 СП 155.13130.2014 "Склады нефти и нефтепродуктов. Требования пожарной безопасности"
</t>
  </si>
  <si>
    <t>1.3.9. , 3.2.4. "Правила по технике безопасности на топографо-геодезических работах. ПТБ-88"</t>
  </si>
  <si>
    <t>1.3.9. "Правила по технике безопасности на топографо-геодезических работах. ПТБ-88"</t>
  </si>
  <si>
    <t>1.3.37 "Правила по технике безопасности на топографо-геодезических работах. ПТБ-88"</t>
  </si>
  <si>
    <t>1.4.5. "Правила по технике безопасности на топографо-геодезических работах. ПТБ-88"</t>
  </si>
  <si>
    <t xml:space="preserve">"Правила по технике безопасности на топографо-геодезических работах. ПТБ-88";
ПБ 08-37-2005 "Правила безопасности при геологоразведочных работах"  </t>
  </si>
  <si>
    <t>п. 1.3. "Правила по технике безопасности на топографо-геодезических работах. ПТБ-88"</t>
  </si>
  <si>
    <t xml:space="preserve">п. 1.5.14. "Правила по технике безопасности на топографо-геодезических работах. ПТБ-88" </t>
  </si>
  <si>
    <t>п. 1.4.5. "Правила по технике безопасности на топографо-геодезических работах. ПТБ-88"</t>
  </si>
  <si>
    <t>п. 1.4.6. "Правила по технике безопасности на топографо-геодезических работах. ПТБ-88"</t>
  </si>
  <si>
    <t>п. 3.2.15. "Правила по технике безопасности на топографо-геодезических работах. ПТБ-88"</t>
  </si>
  <si>
    <t>п. 2.6.9. "Правила по технике безопасности на топографо-геодезических работах. ПТБ-88"</t>
  </si>
  <si>
    <t>п. 3.2. "Правила по технике безопасности на топографо-геодезических работах. ПТБ-88"</t>
  </si>
  <si>
    <t>п. 3.2.13. "Правила по технике безопасности на топографо-геодезических работах. ПТБ-88"</t>
  </si>
  <si>
    <t>п.3.2.16 "Правила по технике безопасности на топографо-геодезических работах. ПТБ-88"</t>
  </si>
  <si>
    <t>Организация проведения ежедневного контроля технического состояния ТС перед выездом на линию и по возвращению к месту стоянки. 
Организация проверки ТС на газовом топливе при выпуске на линию на герметичность.                                                 Наличие хронометража проведения контроля  технического состояния ТС перед выпуском на линию. Наличие расчета численности технического персонала  контролируещего техническое состояние ТС перед выпуском на линию и подтверждение достаточности для проведения контроля</t>
  </si>
  <si>
    <t>ст.9 п.1. Федеральный закон от 21.07.1997 N 116-ФЗ "О промышленной безопасности опасных производственных объектов"</t>
  </si>
  <si>
    <t>ст.9 п.1.  Федеральный закон от 21.07.1997 N 116-ФЗ "О промышленной безопасности опасных производственных объектов"</t>
  </si>
  <si>
    <t xml:space="preserve">ст.11 п.3, 4.Федеральный закон от 21.07.1997 N 116-ФЗ "О промышленной безопасности опасных производственных объектов"; 
п.10, 12. Постановление Правительства РФ №1243 от 17.08.2020г. "Требования к документационному обеспечению СУПБ" </t>
  </si>
  <si>
    <t xml:space="preserve">ст.10 п.1. Федеральный закон от 21.07.1997 N 116-ФЗ "О промышленной безопасности опасных производственных объектов"
</t>
  </si>
  <si>
    <t>ст.6 п.2., ст.9 п.1. Федеральный закон от 21.07.1997 N 116-ФЗ "О промышленной безопасности опасных производственных объектов"</t>
  </si>
  <si>
    <t>ст.3 п.4. Федеральный закон от 21.07.1997 N 116-ФЗ "О промышленной безопасности опасных производственных объектов"</t>
  </si>
  <si>
    <t>ст.2 п.2. Федеральный закон от 21.07.1997 N 116-ФЗ "О промышленной безопасности опасных производственных объектов"</t>
  </si>
  <si>
    <t>ст.6, п.2 Федеральный закон от 21.07.1997 N 116-ФЗ "О промышленной безопасности опасных производственных объектов"</t>
  </si>
  <si>
    <t>Утверждаю</t>
  </si>
  <si>
    <t>п. 10, 12. Правил утверждённых постановлением Правительством РФ от 24.12.2021 № 2464 "О порядке обучения по охране труда и проверки знания требований охраны труда".</t>
  </si>
  <si>
    <t>п. 22. Приказ Министерство РФ по делам гражданской обороны, чрезвычайным ситуациям и ликвидации последствий стихийных бедствий от 18.11.2021г. №806 "Об определении порядка, видов, сроков обучения лиц, осуществляющих трудовую или служебную деятельность в организациях, по программам противопожарного инструктажа, требований к содержанию указанных программ и категорий лиц, проходящих обучение по дополнительным профессиональным программам в области пожарной безопасности".</t>
  </si>
  <si>
    <t>п.225. Приказа Ростехнадзора от 26.11.2020 N 461 "Об утверждении федеральных норм и правил в области промышленной безопасности "Правила безопасности опасных производственных объектов, на которых используются подъемные сооружения"</t>
  </si>
  <si>
    <t xml:space="preserve">п. 213, 215, 216 СанПиН 2.1.3684-21
ст. 42 Земельного Кодекса
</t>
  </si>
  <si>
    <t xml:space="preserve">ст. 1, 11, 14 ФЗ №89 «Об отходах производства и потребления»;
ч. X  СанПиН 2.1.3684-21.
</t>
  </si>
  <si>
    <t>В местах пересечения автотранспорта с инженерными коммуникациями (например, переходы трубопроводов, кабельные эстакады) должны быть установлены предупредительные знаки.</t>
  </si>
  <si>
    <t xml:space="preserve">Колодцы промышленной канализации (и другого назначения) на территории промысловой установки и за ее пределами должны содержаться постоянно закрытыми. Крышки колодцев должны быть засыпаны слоем песка не менее 10 см в стальном или железобетонном кольце.
</t>
  </si>
  <si>
    <t xml:space="preserve">Маршевые лестницы резервуаров должны иметь уклон не более 50°, ширина лестниц должна быть не менее 65 см. Расстояние между ступенями по высоте должно быть не более 25 см. Ступени должны иметь уклон внутрь 2° - 5°.
С обеих сторон ступени должны иметь боковые планки или бортовую обшивку высотой не менее 15 см, исключающую возможность проскальзывания ног человека. Лестницы должны быть с двух сторон оборудованы перилами высотой 1 м. Верхняя площадка лестницы должна находиться на одном уровне с верхним уголком или швеллером резервуара.
</t>
  </si>
  <si>
    <t xml:space="preserve">ОСТ 22-1643-85 «Мусоросборники и контейнеры металлические для бытового мусора и пищевых отходов. Общие технические условия»: Технические требования к контейнерам для сбора ТБО и пищевых отходов"  п.2.; 
п.3. СанПиН 2.1.3684-21 
</t>
  </si>
  <si>
    <t>Выполняется - 10 баллов;                                                    Да, частично  - 5 балла;                                                         Не выполняется - 0 баллов;
Не применимо.</t>
  </si>
  <si>
    <t>Выполняется - 10 баллов;                                                    Да, частично  - 5 балла;                                                         Не выполняется - 0 баллов.</t>
  </si>
  <si>
    <t>При въезде на площадку установлен информационный щит с указанием наименования объекта, названия застройщика (заказчика), исполнителя работ (Подрядчика), фамилии, должности и номеров телефонов ответственного производителя работ по объекту, сроки начала и окончания работ, схемы объекта.</t>
  </si>
  <si>
    <t>Проведение учебных тревог и их регистрация в специальном журнале не реже одного раза в месяц с каждой вахтой мастером буровой бригады, ТРС и КРС
Проведение учебных тревог и их регистрация в специальном журнале руководителями и специалистами Подрядчика</t>
  </si>
  <si>
    <t>В полевом подразделении подрядной организации (партии, топогеодезическом отряде) имеются в наличии утвержденные инструкции (сборники инструкций) по охране труда и промышленной безопасности (с разделением по профессиям и видам работ).</t>
  </si>
  <si>
    <t>Весь рабочий персонал полевого подразделения подрядной организации (партии), выполняющий топогеодезические работы, прошёл обучение, стажировку, проверку знаний и допущен к работе в установленном порядке.</t>
  </si>
  <si>
    <t>● Внутренним регламентирующим документом подрядной организации (приказом по партии) запрещены:
1). Совместная перевозка персонала топогеодезических бригад и ГСМ;
2). Совместная перевозка персонала топогеодезических бригад и ручного, бензо- и электроинструмента с незакрытыми режущими кромками.
● Весь персонал подрядной организации вовлечённый в топогеодезические работы (руководители, ИТР и рабочие) и, в том числе, персонал выполняющий сопутствующие транспортные работы ознакомлен с приказом о запрещении совместной перевозки персонала и ГСМ, персонала и инструмента с незакрытыми режущими кромками  под роспись в ведомости ознакомления.</t>
  </si>
  <si>
    <t>Персонал лесорубочных бригад обозначен и закреплён в бригадах приказом по полевому подразделению подрядной организации (партии). Лесорубочные бригады сформированы и укомплектованы как минимум следующими специалистами:
● при ручной валке леса:
- вальщик леса;
- раскряжевщик;
- лесоруб (помощник вальщика);
● при механизированной валке леса с применением валочных машин:
- оператор валочной машины</t>
  </si>
  <si>
    <t>Весь рабочий персонал полевого подразделения подрядной организации (партии), выполняющий лесорубочные работы, прошёл обучение, аттестацию по результатам обучения, стажировку , и допущен к работе в установленном порядке.</t>
  </si>
  <si>
    <t>При спуско-подъемных операциях  из скважины не допускается разлив нефти.</t>
  </si>
  <si>
    <t>Методические указания Компании - требования к размещению, обустройству и эксплуатации подрядными организациями сооружений и оборудования на месторождениях Компании (включая временные здания и сооружения) - раздел 13. Требования к базам подрядных организаций в области ООС</t>
  </si>
  <si>
    <t>Соблюдение процедур по расследованию и учету микроповреждений (микротравм), несчастных случаев на производстве и профзаболеваний.</t>
  </si>
  <si>
    <t>Проведение медицинских осмотров водительского состава  (предрейсовые и послерейсовые  при возвращении с линии) медицинскими работниками (врач, фельдшер, медицинская сестра), имеющими сертификат на проведение предрейсовых осмотров водителей транспортных средств и  медицинским учреждением имеющим лицензию.
Обслуживание медицинских пунктов производится силами медицинских работников, введенных в штат ОГ, либо на договорной основе с медицинским учреждением. Наличие хронометража проведения предрейсового медицинского осмотра водителей перед выпуском на линию. Наличие расчета численности медицинского персонала  для проведения предрейсового медицинского осмотра водителей и подтверждение достаточности для проведения контроля в соответствии с порядком утвержденным утвержденным Приказом Минздрава России от 30.05.2023 № 266н "Об утверждении Порядка и периодичности проведения предсменных, предрейсовых, послесменных, послерейсовых медицинских осмотров, медицинских осмотров в течение рабочего дня (смены) и перечня включаемых в них исследований"</t>
  </si>
  <si>
    <t>п. 9.1 Положения Компании № П3-05 Р-0853 "Система управления безопасной эксплуатацией транспортных средств";
Приказ Минздрава России от 30.05.2023 № 266н "Об утверждении Порядка и периодичности проведения предсменных, предрейсовых, послесменных, послерейсовых медицинских осмотров, медицинских осмотров в течение рабочего дня (смены) и перечня включаемых в них исследований"</t>
  </si>
  <si>
    <t>ст. 213.1. ТК РФ;
ст. 7, 8 "ТР ТС 010/2011. Технический регламент Таможенного союза. О безопасности машин и оборудования"</t>
  </si>
  <si>
    <t xml:space="preserve">ст.9, п. 1. Федеральный закон от 21.07.1997 N 116-ФЗ "О промышленной безопасности опасных производственных объектов". </t>
  </si>
  <si>
    <t>ст. 216.3 ТК РФ
п. 1.2.29 ПБ 08-37-2005 "Правила безопасности при геологоразведочных работах"</t>
  </si>
  <si>
    <t>ст. 7, 8 "ТР ТС 010/2011. Технический регламент Таможенного союза. О безопасности машин и оборудования";
п. 1.1.11, 2.1.2 ГОСТ 12.2.108-85</t>
  </si>
  <si>
    <t>ст. 214 ТК РФ</t>
  </si>
  <si>
    <t>Разработан план мероприятий по локализации и ликвидации последствий аварий на ОПО (для ОПО I, II, III класса). Срок действия планов для ОПО, на которых ведутся открытые горные работы - 1 год, для прочих ОПО I, II и III классов опасности - 5 лет. План утверждается руководителем (заместителем руководителя) организации и согласовывается с руководителями профессиональных аварийно-спасательных служб или профессиональных аварийно-спасательных формирований, с которыми заключен договор на обслуживание объектов. Обеспечивается планирование, и осуществляются мероприятия по локализации и ликвидации последствий аварий на ОПО (для ОПО 4 класса).</t>
  </si>
  <si>
    <t>Аттестационная комиссия  организации создана приказом (распоряжением) руководителя организации. В состав аттестационной комиссии организации включаются руководители и главные специалисты организации, руководители и начальники управлений, отделов, осуществляющих производственный и другие виды внутреннего контроля за соблюдением требований безопасности, представители аварийно-спасательных служб и другие высококвалифицированные специалисты. Возглавляет комиссию работник из числа руководства организации.</t>
  </si>
  <si>
    <t xml:space="preserve">Не допускается производство работ, связанных с нахождением работников в выемках с вертикальными стенками без крепления. 
Независимо от вида грунта и времени года, обеспечено устройство откосов выемок с крутизной не более, чем 1:1 (45 градусов) или крепление стенок.
</t>
  </si>
  <si>
    <t>Для перехода через траншеи, ямы, канавы устроены переходные мостики шириной не менее 1 м, огражденные с обеих сторон перилами высотой не менее 1,1 м, со сплошной обшивкой внизу на высоту 0,15 м и с дополнительной ограждающей планкой на высоте 0,5 м от настила.
Для прохода на рабочие места в выемки следует устанавливать трапы или маршевые лестницы шириной не менее 0,6 м с ограждениями или приставные лестницы (деревянные - длиной не более 5 м).</t>
  </si>
  <si>
    <t>Создана приказом по организации комиссия (не менее 5 человек) для проведения проверки знаний электротехнического и электротехнологического персонала. При малой численности организации проверка знаний проводится в комиссиях органов Ростехнадзора.</t>
  </si>
  <si>
    <t>ОРД организации (обособленного подразделения) должно быть оформлено предоставление прав работникам, выдающим наряд-допуск, распоряжение, выдающим разрешение на подготовку рабочего места и допуск (с учетом требований пункта 5.14 Правил) допускающему, ответственному руководителю работ (наблюдающему), а также права проведения единоличного осмотра электроустановок</t>
  </si>
  <si>
    <t>Проведена проверка знаний у электротехнологического персонала организации. Персоналу прошедшему проверку знаний выдано удостоверение.
Неэлектротехническому персоналу присвоена 1-я группа по электробезопасности, с оформлением в журнале установленной формы без выдачи удостоверения. Перечень должностей, рабочих мест, требующих отнесения производственного персонала к группе I по электробезопасности, определяет руководитель организации</t>
  </si>
  <si>
    <t xml:space="preserve">Работники, принимаемые для выполнения работ в электроустановках, должны иметь профессиональную подготовку и квалификацию, соответствующую характеру работы и выполняемым должностным обязанностям (трудовым функциям).
Проведены: инструктажи (вводный, первичный на рабочем месте, повторный, производственный), стажировка, проверка знаний, допуск к самостоятельной работе и  оформлены соответствующими документами. </t>
  </si>
  <si>
    <t>Наличие необходимых  инструкций (производственные по эксплуатации электроустановок, инструкции по охране труда и т.д.)</t>
  </si>
  <si>
    <t>Назначен ответственный за электрохозяйство  и его заместитель (4группа допуска -в электроустановках до 1000в, 5группа допуска - выше 1000в).</t>
  </si>
  <si>
    <t xml:space="preserve">Электроинструмент и приспособления (в том числе вспомогательное оборудование: трансформаторы, преобразователи частоты, защитно-отключающие устройства, кабели-удлинители) не реже одного раза в 6 месяцев должны подвергаться периодической проверке работником, имеющим группу по электробезопасности не ниже III, назначенным работодателем ответственным за содержание в исправном состоянии электроинструмента и приспособлений
Результаты проверки электроинструмента заносятся в журнал
</t>
  </si>
  <si>
    <t xml:space="preserve">Должны быть составлены перечни технической документации, утвержденные руководителем или иным уполномоченным лицом потребителя - юридического лица или его филиала (потребителем - индивидуальным предпринимателем или физическим лицом) (далее - перечни технической документации).
В соответствии с перечнями технической документации должно быть обеспечено наличие указанных в них документов и организован доступ персонала потребителя к их использованию.
Перечни технической документации должны пересматриваться при изменении состава технической документации, но не реже одного раза в 3 года
</t>
  </si>
  <si>
    <t xml:space="preserve">В производственных помещениях, в АБК , буровых установках и  вагон-домах кабельные линии, электропроводка  защищены от мех.повреждений.
На электрощитах выполнены надписи,указывающие назначение присоединений и их диспетчерские наименования.                                                           </t>
  </si>
  <si>
    <r>
      <t xml:space="preserve">Владельцем объекта должен быть определен порядок и обеспечено осуществление проверки состояния стационарного оборудования и электропроводки аварийного, эвакуационного и рабочего освещения, испытаний и измерений сопротивления изоляции                                  </t>
    </r>
    <r>
      <rPr>
        <b/>
        <sz val="10"/>
        <rFont val="Arial"/>
        <family val="2"/>
        <charset val="204"/>
      </rPr>
      <t xml:space="preserve">  </t>
    </r>
  </si>
  <si>
    <t>Организационно-распорядительным актом должна быть определена организационная структура управления электроустановками, распределены границы эксплуатационной ответственности и функции по обслуживанию и контролю за техническим состоянием ЛЭП, оборудования, устройств, зданий и сооружений электроустановок между структурными подразделениями и должностными лицами потребителя - юридического лица, определены должностные обязанности персонала, отвечающего за эксплуатацию и контроль состояния ЛЭП, оборудования, устройств, зданий и сооружений электроустановок потребителя</t>
  </si>
  <si>
    <t>Установка электрооборудования, не имеющего маркировки по взрывозащите, во взрывоопасных зонах классов взрывоопасности 0, 1 и 2 не допускается</t>
  </si>
  <si>
    <t>Наличие и ведение технических паспортов ЛЭП, основного энергетического и электротехнического оборудования, зданий и сооружений</t>
  </si>
  <si>
    <t xml:space="preserve">Потребителем должны быть составлены и утверждены руководителем или иным уполномоченным лицом потребителя - юридического лица или его филиала (потребителем - индивидуальным предпринимателем или физическим лицом) графики осмотров и обходов оборудования, зданий и сооружений электроустановок потребителя (далее - графики осмотров и обходов). Административно-технический персонал потребителя в соответствии с графиками осмотров и обходов должен осуществлять обходы и осмотры оборудования, зданий и сооружений, проверять наличие и содержание эксплуатационной документации на рабочих местах оперативного, оперативно-ремонтного персонала </t>
  </si>
  <si>
    <t>В помещениях, в которых размещается основное оборудование электроустановки, должны быть вывешены на видном месте нормальные схемы электрических соединений такой электроустановки</t>
  </si>
  <si>
    <t xml:space="preserve">ст. 214 ТК РФ </t>
  </si>
  <si>
    <t xml:space="preserve">ОБЩАЯ ОЦЕНКА ПО ПРЕДЫДУЩЕМУ АУДИТУ                                                                                  </t>
  </si>
  <si>
    <t>Внесена строка</t>
  </si>
  <si>
    <t>п. 5.1.2. СНиП 12-04-2002 "Безопасность труда в строительстве. Часть 2. Строительное производство" 
Письмо № РНВ-39170 от 20.07.2023 "О проведении месячника безопасности, направление Системных уроков и лидерского обращения" (№ ИСХ-ВЧ-09920-23 от 19.07.2023)</t>
  </si>
  <si>
    <t xml:space="preserve"> п.5.2.7.; 5.2.8.; 5.2.9. СНиП 12-04-2002 "Безопасность труда в строительстве. Часть 2. Строительное производство";
Письмо № РНВ-39170 от 20.07.2023 "О проведении месячника безопасности, направление Системных уроков и лидерского обращения" (№ ИСХ-ВЧ-09920-23 от 19.07.2023)</t>
  </si>
  <si>
    <t>.</t>
  </si>
  <si>
    <t>5. Требования к ведению работ</t>
  </si>
  <si>
    <t>3. Требования к оборудованию</t>
  </si>
  <si>
    <t>4. Требования к территории</t>
  </si>
  <si>
    <t>Создание на предприятии численностью более 50 работников Службы ОТ или введение должности специалиста по ОТ. Создание на предприятии численностью 50 и менее  работников Службы ОТ или введение должности специалиста по ОТ, либо наличие приказа о возложении (совмещении) обязанности по ОТ на специалиста имеющего соответствующую подготовку и опыт.</t>
  </si>
  <si>
    <t>Оформлен акт-допуск для производства работ</t>
  </si>
  <si>
    <t>Соответствует полностью – 15 
Имеются мелкие нарушения – 7 
Имеются крупные нарушения - 5
Не соответствует – 0 
Не применимо</t>
  </si>
  <si>
    <t>Определены порядок и сроки проведения работ по очистке вентиляционных камер, циклонов, фильтров и воздуховодов от горючих отходов с составлением соответствующего акта, при этом такие работы проводятся не реже 1 раза в год.</t>
  </si>
  <si>
    <t>Не допускается сжигать отходы и тару в местах, находящихся на расстоянии менее 50 метров от объектов.</t>
  </si>
  <si>
    <t>Наличие у штепсельных розеток для переносных электроприемников с частями, подлежащими защитному заземлению, защитного контакта для присоединения PE проводника. При этом конструкция розетки должна исключать возможность использования токоведущих контактов в качестве контактов, предназначенных для защитного заземления.</t>
  </si>
  <si>
    <t xml:space="preserve">п. 6.6.24 Правила устройства электроустановок </t>
  </si>
  <si>
    <t>Выполняется - 10 баллов;                                 Не выполняется - 0 баллов;        
Не применимо.</t>
  </si>
  <si>
    <t>Наличие эксплуатационных паспортов на каждое мобильное здание (вагон-дом) с отметками о проведенных ТО и ППР.</t>
  </si>
  <si>
    <t>приложение № 1, п. 1.3 приказа РНВ-102 от 31.01.2020</t>
  </si>
  <si>
    <t xml:space="preserve">В наличии - 5 баллов;     
В наличии, но не ведется - 1 балл;
Отсутствует - 0 баллов.
</t>
  </si>
  <si>
    <t>Наличие в РЩ-0,4 кВ устройств защитного отключения (УЗО) с установкой по току не выше 30 мА, для защиты групповых линий, питающих штепсельные розетки.</t>
  </si>
  <si>
    <t>Отсутствие соединений жил проводов и кабелей скрутками.</t>
  </si>
  <si>
    <t xml:space="preserve">п. 2.1.21 Правила устройства электроустановок </t>
  </si>
  <si>
    <t>Наличие на вводной линии дополнительного аппарата, обеспечивающего защиту от сверхтоков (либо   расчетной проверки в режимах сверхтока с учетом защитных характеристик вышестоящего аппарата, обеспечивающего защиту от сверхтока).</t>
  </si>
  <si>
    <t>п.7.1.76 Правила устройства электроустановок</t>
  </si>
  <si>
    <t>Соответствует - 10; 
Не соответствует - 0.</t>
  </si>
  <si>
    <t>Размещение (складирование) в электрощитовых, а также ближе 1 метра от электрощитов горючих, легковоспламеняющихся веществ и материалов.</t>
  </si>
  <si>
    <t>п.8.6.7 Инструкция ООО «РН-Ванкор» «О мерах пожарной безопасности в Обществе» № П3-05 И-86790</t>
  </si>
  <si>
    <t>Наличие в распределительных щитах оперативных панелей, обеспечивающих защиту от случайного прикосновения к токоведущим частям.</t>
  </si>
  <si>
    <t xml:space="preserve">Соответствует - 10 баллов;                                 Не соответствует - 0 баллов.
</t>
  </si>
  <si>
    <t>Наличие заземления вагон-дома. Наличие защитного заземления металлорукавов питающего кабеля вагон-дома.</t>
  </si>
  <si>
    <t>п. 1.7.54, п. 1.7.139, п. 1.7.117, п. п. 1.7.76 Правила устройства электроустановок</t>
  </si>
  <si>
    <t>Прокладка кабельных линий по крышам вагон-домов.</t>
  </si>
  <si>
    <t>п. 2.3.15 Правила устройства электроустановок</t>
  </si>
  <si>
    <t>Отсутствует - 5 баллов;
В наличии - 0 баллов.</t>
  </si>
  <si>
    <t>Сушка одежды и обуви над обогревателями в тамбуре вагон-домов.</t>
  </si>
  <si>
    <t>п.6.10 Инструкция ООО «РН-Ванкор» «О мерах пожарной безопасности в Обществе»</t>
  </si>
  <si>
    <t>Эксплуатация розеток со следами оплавления.</t>
  </si>
  <si>
    <t>п.7 Правила технической эксплуатации электроустановок потребителей электрической энергии</t>
  </si>
  <si>
    <t>ст. 42 ФЗ №136 Земельный Кодекс РФ</t>
  </si>
  <si>
    <t>п.19.1.1.  Положения Компании № П3-05 Р-0853 "Система управления безопасной эксплуатацией транспортных средств".</t>
  </si>
  <si>
    <t>Приказ Минздрава России от 30.05.2023 № 266н "Об утверждении Порядка и периодичности проведения предсменных, предрейсовых, послесменных, послерейсовых медицинских осмотров, медицинских осмотров в течение рабочего дня (смены) и перечня включаемых в них исследований"</t>
  </si>
  <si>
    <t>Установлен запрет на выезд в линию бульдозеров, экскаваторов, гусеничных вездеходов с неисправностью механических устройств, предотвращающих самопроизвольное движение техники</t>
  </si>
  <si>
    <t>Письмо ПАО "НК "Роснефть" от 15.02.2023 №ИСХ-ВЧ-04030-23</t>
  </si>
  <si>
    <t>3.1.1. Геофизические исследования должны производиться на основании проектной документации, составляемой в соответствии с требованиями отраслевых и ведомственных норм и правил, а также с требованиями настоящих Правил.
3.1.3. Геофизическое оборудование и аппаратура на объекте работ должны размещаться в соответствии со схемами (планами), предусмотренными проектной документацией. На схемах должны быть указаны:
- взаимное расположение единиц оборудования и пути их перемещений;
- расположение коммуникаций и линий связи между единицами оборудования;
- расположение опасных зон, зон обслуживания и путей переходов персонала.</t>
  </si>
  <si>
    <r>
      <t xml:space="preserve">п. 160 предписывает применение переносных ручных светильников во взрывозащищенном исполнении напряжением не выше 12 В для освещения </t>
    </r>
    <r>
      <rPr>
        <b/>
        <i/>
        <sz val="10"/>
        <color rgb="FFFF0000"/>
        <rFont val="Arial"/>
        <family val="2"/>
        <charset val="204"/>
      </rPr>
      <t>внутри резервуара</t>
    </r>
  </si>
  <si>
    <t>ст. 22 ТК РФ</t>
  </si>
  <si>
    <t>Весь вовлечённый рабочий персонал лесорубочных работ ознакомлен с необходимыми инструкциями по охране труда и промышленной безопасности под роспись.</t>
  </si>
  <si>
    <t>Весь рабочий персонал полевого подразделения подрядной организации (партии), выполняющий лесорубочные работы, прошёл обучение по охране труда (включая инструктажи), проверку знания требований охраны труда, стажировку и допущен к работе в установленном порядке.</t>
  </si>
  <si>
    <t>ст. 213.1 ТК РФ;
ст. 3, 5 "ТР ТС 010/2011. Технический регламент Таможенного союза. О безопасности машин и оборудования".</t>
  </si>
  <si>
    <r>
      <t xml:space="preserve">Лицензия и разрешения имеется  - 10;
</t>
    </r>
    <r>
      <rPr>
        <b/>
        <sz val="12"/>
        <color indexed="10"/>
        <rFont val="Times New Roman"/>
        <family val="1"/>
        <charset val="204"/>
      </rPr>
      <t>Лицензия и разрешения отсутствует - не допуск</t>
    </r>
  </si>
  <si>
    <t>Проезд в кузове грузового автомобиля с бортовой платформой, не оборудованной для перевозки людей, разрешается только лицам, сопровождающим груз или следующим за его получением, при условии, что они обеспечены местом для сидения, расположенным ниже уровня бортов, а также приняты меры против смещения или падения груза.</t>
  </si>
  <si>
    <t>п. 2.1.2 "Правила безопасности при геологоразведочных работах" (с Изменениями и дополнениями), утверждены приказом Мингео СССР от 27.03.1990</t>
  </si>
  <si>
    <t>п. 3.1.3 "Правила безопасности при геологоразведочных работах" (с Изменениями и дополнениями), утверждены приказом Мингео СССР от 27.03.1990</t>
  </si>
  <si>
    <t>п. 2.2.1, 2.2.4 "Правила безопасности при геологоразведочных работах" (с Изменениями и дополнениями), утверждены приказом Мингео СССР от 27.03.1990</t>
  </si>
  <si>
    <t>п. 2.1.2, 2.1.6 "Правила безопасности при геологоразведочных работах" (с Изменениями и дополнениями), утверждены приказом Мингео СССР от 27.03.1990</t>
  </si>
  <si>
    <t>п. 2.2.6 "Правила безопасности при геологоразведочных работах" (с Изменениями и дополнениями), утверждены приказом Мингео СССР от 27.03.1990</t>
  </si>
  <si>
    <t>Трубы от обогревательных приборов выведены  из палаток через боковые отверстия, изолированные  от  палаток листом  железа  радиусом  не менее 20 см (противопожарная разделка),  и  отведены  от  полотна палаток на расстояние не менее 1 м.
На  видном месте  вывешена  инструкция по обслуживанию отопительных приборов, составленная с учетом требований, изложенных в технической документации изготовителя.</t>
  </si>
  <si>
    <t>п. 1.2.11, 1.5.5 "Правила безопасности при геологоразведочных работах" (с Изменениями и дополнениями), утверждены приказом Мингео СССР от 27.03.1990</t>
  </si>
  <si>
    <t>п. 10.9.18 "Правила безопасности при геологоразведочных работах" (с Изменениями и дополнениями), утверждены приказом Мингео СССР от 27.03.1990</t>
  </si>
  <si>
    <t>п. 10.9.20 "Правила безопасности при геологоразведочных работах" (с Изменениями и дополнениями), утверждены приказом Мингео СССР от 27.03.1990</t>
  </si>
  <si>
    <t>п. 10.9.19 "Правила безопасности при геологоразведочных работах" (с Изменениями и дополнениями), утверждены приказом Мингео СССР от 27.03.1990</t>
  </si>
  <si>
    <t>п. 10.9.23 "Правила безопасности при геологоразведочных работах" (с Изменениями и дополнениями), утверждены приказом Мингео СССР от 27.03.1990</t>
  </si>
  <si>
    <t>п. 10.9.1 "Правила безопасности при геологоразведочных работах" (с Изменениями и дополнениями), утверждены приказом Мингео СССР от 27.03.1990</t>
  </si>
  <si>
    <r>
      <t xml:space="preserve">Имеется - 25;
Отсутствуют- 0 </t>
    </r>
    <r>
      <rPr>
        <b/>
        <sz val="10"/>
        <color indexed="10"/>
        <rFont val="Arial"/>
        <family val="2"/>
        <charset val="204"/>
      </rPr>
      <t>(Не допуск!).</t>
    </r>
  </si>
  <si>
    <t>Проект полевых сейсморазведочных работ разработан и утвержден Заказчиком, схема профилей составлена на основании рекогносцировки и/или современных топографических карт/космоснимков   -25;
Проект находится в стадии разработки - 12;
Проект не разработан, нет копии в партии - 0;
Не применимо</t>
  </si>
  <si>
    <t>Имеется - 25;
В стадии разработки -12;
Не имеется- 0;
Не применимо</t>
  </si>
  <si>
    <t>Имеется связь и транспортное средство- 25;
Имеется связь или транспортное средство- 12;
Не имеется- 0;
Не применимо</t>
  </si>
  <si>
    <t>Запасы  горюче-смазочных  материалов, хранятся  на  территории  в  специально отведенных  для  этого  местах,  удаленных  от  других  объектов и защищенных от попадания прямых солнечных  лучей.  В районе  складирования  горюче-смазочных   материалов имеются таблички о запрете  курения.</t>
  </si>
  <si>
    <t>Выполняется в полном объеме - 15; 
С небольшими нарушениями – 12; 
Со значительными нарушениями  – 3;
Не выполняется – 0; 
Не применимо</t>
  </si>
  <si>
    <t>Выполнено в полном объеме - 20; 
С небольшими нарушениями – 14; 
Со значительными нарушениями  – 1;
Не выполняется – 0; 
Не применимо</t>
  </si>
  <si>
    <t>В полном объеме (100%) - 20;                                                                                       С небольшими нарушениями (75%) - 10
С  крупными нарушениями (50%) – 5;
Не выполняется – 0; 
Не применимо</t>
  </si>
  <si>
    <t>Имеются в полном объеме (100%)   - 15;
Частично (75%) - 7; 
В разработке (25%)– 3; 
Нет – 0;                     
Не применимо</t>
  </si>
  <si>
    <t>1. Общие требования</t>
  </si>
  <si>
    <t>Выполняется в полном объеме - 15; 
С небольшими нарушениями – 7; 
Со значительными нарушениями  – 1;
Не выполняется – 0;
Не применимо</t>
  </si>
  <si>
    <t>Территория  площадки хранения ГСМ:
1. Сдержится в чистоте и порядке, не захламлена. 
2. В темное время суток освещаются. 
3. В зимнее время очищается от снега. 
4. В летнее время трава скошена и вывезена в сыром виде. 
Для местного освещения внутри резервуаров применяются аккумуляторные фонари во взрывозащищенном исполнении.</t>
  </si>
  <si>
    <t xml:space="preserve">Удалённые от базового полевого лагеря объекты (промежуточные полевые лагеря, стоянки техники) укомплектованы:
1). аптечками для оказания первой помощи;
2). средствами для иммобилизации.
</t>
  </si>
  <si>
    <t>ст. 216.3 ТК РФ;
п. 11.3.1  "Правила безопасности при геологоразведочных работах" (с Изменениями и дополнениями), утверждены приказом Мингео СССР от 27.03.1990.</t>
  </si>
  <si>
    <t>Лесорубочные бригады сформированы в составе, соответствующем требованиями Договора, и укомплектованы работниками, прошедшими профессиональное обучение и имеющими соответствующую квалификацию.</t>
  </si>
  <si>
    <t xml:space="preserve">Договор с Подрядчиком;
ст. 73 Федеральный закон от 29.12.2012 № 273-ФЗ "Об образовании в Российской Федерации"
</t>
  </si>
  <si>
    <t>В полевом подразделении подрядной организации (партии, лесорубочном отряде) имеются в наличии утвержденные инструкции (сборники инструкций) по охране труда и промышленной безопасности (с разделением по профессиям и видам работ) для:
- вальщиков леса;
- раскряжёвщиков;
- лесорубов (пом. вальщика);
- операторов валочной машины.</t>
  </si>
  <si>
    <t>● Наличие в каждой из лесорубочных бригад на месте проведения работ троса для приземления зависших деревьев (длиной не менее 35 м) и валочной вилки длиной не менее 4 м) и их использование в процессе ведения работ.
● Использование троса для приземления зависших деревьев только в технологических целях (для приземления зависших деревьев)</t>
  </si>
  <si>
    <t>Наличие в каждой лесорубочной бригаде на месте проведения работ плотно закрывающейся тары (канистр) из небьющегося материала для переноски сменного запаса ГСМ и смешивания бензина с маслом.</t>
  </si>
  <si>
    <t>Склад взрывчатых материалов  обустроен и эксплуатируется согласно требованиям к зданиям, их вместимости, территории, электроустановкам, связи и сигнализации, противопожарной защите,  молниезащите, с соблюдением безопасных расстояний от зданий и сооружений. Организована охрана склада силами ФГУП "Охрана" Росгвардии.</t>
  </si>
  <si>
    <t>Буровзрывной отряд укомплектован необходимыми специалистами, которые имеют соответствующие допуски и разрешения, своевременно прошли обучение со сдачей экзаменов и получением Единой книжки взрывника (далее - ЕКВ) с записью на право осуществления (руководства) соответствующих работ с взрывчатыми материалами.</t>
  </si>
  <si>
    <t>При производстве буро-взрывных работ для сейсмической разведки установлены запретная (перед началом заряжания, с момента доставки взрывчатых материалов) и опасная зоны, на границах запретной и опасной зон выставлены посты, обеспечивающие их охрану, в соответствии с  проектом (паспортом) буровзрывных (взрывных) работ. Работники, привлекаемые к охране запретной и опасной зон ознакомлены под подпись с мерами безопасности при обращении с взрывчатыми материалами.
Люди, не занятые зарядкой взрывчатых веществ, выведены в безопасные места.</t>
  </si>
  <si>
    <t>В ЕКВ указаны наименование территориального органа Ростехнадзора, зарегистрировавшего ЕКВ; наименование организации, в которой проведено обучение; фамилия, имя, отчество (если имеется) лица, получившего ЕКВ; дата выдачи.
ЕКВ подписана представителем территориального органа Ростехнадзора и представителем организации, в которой организовано обучение и заверена печатью территориального органа Ростехнадзора.
В ЕКВ указаны виды работ (вид взрывных работ, на которые дано право руководства или производства, иные работы, связанные с обращением взрывчатых материалов), к выполнению которых допущено лицо, получившее ЕКВ.
В случае утраты ЕКВ работник имеет дубликат, оформленный территориальным органом Ростехнадзора.
В ЕКВ вносена запись о стажировке виду работ, который выполняет работник и до которого он допущен.</t>
  </si>
  <si>
    <t>Работники, выполняющие работы на льду, прошли соответствующий инструктаж по безопасному проведению работ и проведению спасательных работ на льду.</t>
  </si>
  <si>
    <t>п. 2.3.1.4 "Правила безопасности при геологоразведочных работах" (с Изменениями и дополнениями), утверждены приказом Мингео СССР от 27.03.1990</t>
  </si>
  <si>
    <t>Внутренним распорядительным документом установлены дата начала и окончания прохода, проезда, производства работ  на льду, болоте</t>
  </si>
  <si>
    <t>п. 2.1.6 "Правила безопасности при геологоразведочных работах" (с Изменениями и дополнениями), утверждены приказом Мингео СССР от 27.03.1990</t>
  </si>
  <si>
    <t>При содержании и обслуживании ледяных переправ и участков дорог, проложенных по ледовой поверхности, устраняют неровности (скалывают горбы и заделывают выбоины и колеи, убирают лишний снег, систематически посыпают песком съезды), ведут наблюдение за состоянием льда.
Полыньи, трещины и другие опасные места на льду обозначают вешками или столбиками.
Трещины шириной до 10 см, не распространенные на всю толщину льда, забивают снегом и поливают водой.
При образовании сквозных трещин шириной более 10 см движение через ледяную переправу прекращается.</t>
  </si>
  <si>
    <t xml:space="preserve">Выполнено в полной мере  - 20; 
Выполнено частично – 10; 
Не выполнено - 0.                                                  
</t>
  </si>
  <si>
    <t>В инструкции о мерах пожарной безопасности указаны лица ответственные за проверку включения автоматических систем противопожарной защиты (систем оповещения людей о пожаре, пожаротушения, противодымной защиты).</t>
  </si>
  <si>
    <t>Назначены лица, ответственные приобретение, сохранность и контроль состояния огнетушителей.</t>
  </si>
  <si>
    <t>Наличие разработанных и утвержденных инструкций,  о мерах пожарной безопасности в отношении каждого здания, сооружения либо группы однотипных по функциональному назначению и пожарной нагрузке зданий и сооружений.</t>
  </si>
  <si>
    <t>Организация и своевременное прохождение должностными лицами и работниками организации обучения по дополнительным профессиональным программам.</t>
  </si>
  <si>
    <t>Каждый огнетушитель, установленный на объекте защиты, имеет порядковый номер, нанесенный на корпус огнетушителя, дату зарядки (перезарядки), а запускающее или запорно-пусковое устройство опломбировано.</t>
  </si>
  <si>
    <t>Огнетушители, размещенные в коридорах, проходах, не препятствуют безопасной эвакуации людей. Огнетушители расположены на видных местах вблизи от выходов из помещений на высоте не более 1,5 метра до верха корпуса огнетушителя либо в специальных подставках из негорючих материалов, исключающих падение или опрокидывание.</t>
  </si>
  <si>
    <t>Наличие сетей наружного и внутреннего противопожарного водопровода и организация проведения проверок их работоспособности не реже 2 раз в год (весной и осенью) с составлением соответствующих актов, а также внесением информации в журнал эксплуатации систем противопожарной защиты.</t>
  </si>
  <si>
    <t>Организация и своевременное прохождение должностными лицами и работниками организации обучения по дополнительным профессиональным программам</t>
  </si>
  <si>
    <t>Средства имеются на каждом объекте, своевременно обновляются, используются -10; 
Устаревшие средства, не используются - 5; 
Отсутствуют – 0; 
Не применимо</t>
  </si>
  <si>
    <t>Отсутствие - 10 баллов;
В наличии - 0 баллов;</t>
  </si>
  <si>
    <t>п.7.1.71, п. 7.1.79 Правила устройства электроустановок</t>
  </si>
  <si>
    <t>В наличии - 10 баллов;                                 Отсутствует - 0 баллов;</t>
  </si>
  <si>
    <t>п. 1.7.49 Правила устройства электроустановок</t>
  </si>
  <si>
    <t>п. 6.19 Инструкция ООО «РН-Ванкор» О мерах пожарной безопасности в Обществе №П3-05 И-86790</t>
  </si>
  <si>
    <t>Наличие запирающих устройств на распределительных щитах, препятствующих доступу неэлектротехнического персонала к открытым токоведущим частям.</t>
  </si>
  <si>
    <t>п. 3.12 Правила по охране труда при эксплуатации электроустановок</t>
  </si>
  <si>
    <t>На объекте защиты с массовым пребыванием людей руководитель организации обеспечивает наличие исправных ручных электрических фонарей из расчета не менее 1 фонаря на каждого дежурного и средств индивидуальной защиты органов дыхания и зрения человека от опасных факторов пожара из расчета не менее 1 средства индивидуальной защиты органов дыхания и зрения человека от опасных факторов пожара на каждого дежурного.</t>
  </si>
  <si>
    <t>Обеспечено наличие (по нормам) и исправность огнетушителей, периодичность их осмотра и проверки, а также своевременная перезарядка огнетушителей. Учет наличия, периодичности осмотра и проверки, а также сроков перезарядки огнетушителей ведется Руководитель организации обеспечивает объект защиты первичными средствами пожаротушения (огнетушителями) по нормам в журнале эксплуатации систем противопожарной защиты.</t>
  </si>
  <si>
    <t>Организованы работы по ремонту, техническому обслуживанию и эксплуатации средств обеспечения пожарной безопасности и пожаротушения, обеспечивающие исправное состояние указанных средств. Работы осуществляются с учетом инструкции изготовителя на технические средства, функционирующие в составе систем противопожарной защиты.</t>
  </si>
  <si>
    <t>Все ТС, в том числе вахтовые автомобили и автобусы, эксплуатируются с исправными отопительными устройствами кабин и салонов. Конструкция систем отопления исключает возможность попадания выхлопных газов в кабину или салон ТС. Запрещено использование самодельных отопительных систем.</t>
  </si>
  <si>
    <t>Водители имеют водительское удостоверение на управление конкретной категорией ТС и прошли стажировку по программе ОГ, подрядной / субподрядной организации.</t>
  </si>
  <si>
    <t xml:space="preserve">Водитель, занятый перевозкой пассажиров, имеет стаж работы не менее 3 лет в качестве водителя ТС.
Водитель (машинист), управляющий ТС с прицепами или полуприцепами, разрешенный максимальный вес которых превышает 7,5 т, имеет стаж работы не менее 3 лет в качестве водителя ТС.
</t>
  </si>
  <si>
    <t>Контролируется соблюдение режима труда и отдыха водителей, в том числе по материалам анализа данных БСМТС.
Наличие графиков работы с ежедневным или суммированным учётом рабочего времени и доведение их до сведения водителей не позднее, чем за один месяц до введения их в действие. 
Наличие в графиках работы (сменности) времени начала, окончания и продолжительности ежедневной работы (смены), времени перерывов для отдыха и питания, времени ежедневного (междусменного) и еженедельного отдыха. Наличие утверждённых работодателем графиков работы (сменности) с учётом мнения представительного органа работников.</t>
  </si>
  <si>
    <t xml:space="preserve">Наличие: 
- созданной распорядительным документом Постоянно действующей комиссии по предупреждению ДТП,
- плана работы на текущий год,
- документов подтверждающих работы по предупреждению аварийности на транспорте, контроля за состоянием БДД, наличием и применением водителями и пассажирами ремней безопасности, наличия и исправного состояния видеорегистраторов, БСМТС и т.д., осуществления плановых проверок состояния работы по обеспечению БДД подрядной/субподрядной организации. </t>
  </si>
  <si>
    <t>2. Содержание зданий и территории жилого городка</t>
  </si>
  <si>
    <t xml:space="preserve">При питании постов для выполнения газопламенных работ от единичных баллонов с газами между баллонными редукторами и инструментом (горелками и резаками) устанавливаются предохранительные устройства, в том числе пламегасящие. При этом баллоны устанавливаются в вертикальное положение и закрепляются.
При производстве ремонтных или монтажных работ баллоны со сжатым кислородом допускается укладывать на землю (пол, площадку) с соблюдением следующих требований:
1) вентили баллонов располагаются выше башмаков баллонов, не допускается перекатывание баллонов;
2) верхние части баллонов размещаются на прокладках с вырезом, выполненных из дерева или иного материала, исключающего искрообразование.
Не допускается эксплуатация в горизонтальном положении баллонов со сжиженными и растворенными под давлением газами (пропан-бутан, ацетилен).
3) вентили и редукторы, находящиеся на баллоне необходимо защитить от загрязнений и механических воздействий.
</t>
  </si>
  <si>
    <t xml:space="preserve">При прокладке или перемещении сварочных проводов принимаются меры против их соприкосновения с водой, маслом, стальными канатами и горячими трубопроводами, а также чтобы на них не падали брызги расплавленного металла.
Расстояние от сварочных проводов до горячих трубопроводов и баллонов с кислородом должно быть не менее 0,5 м, а с горючими газами - не менее 1 м.
</t>
  </si>
  <si>
    <t>Электрододержатели для ручной сварки должны обеспечивать зажатие и быструю смену электродов, а также исключать возможность короткого замыкания их корпусов на свариваемые детали при временных перерывах в работе или при случайном их падении на металлические предметы.
Запрещается применение самодельных электрододержателей.</t>
  </si>
  <si>
    <t>При перерывах в работе, в конце рабочей смены сварочное оборудование отключается, шланги отсоединяются, а в паяльных лампах полностью снимается давление.</t>
  </si>
  <si>
    <t>Хранение и транспортирование баллонов с газами осуществляется только с навинченными на их горловины предохранительными колпаками. К месту сварочных работ баллоны доставляются на специальных тележках, носилках, санках. При транспортировании баллонов не допускаются толчки и удары.
Баллоны с газами при их хранении защищаются от действия солнечных лучей и других источников тепла.
Хранение в одном помещении баллонов с кислородом и баллонов с горючими газами запрещается.
Баллоны с горючим газом, имеющие башмаки, хранятся в вертикальном положении в специальных гнездах, клетях и других устройствах, исключающих их падение.
Баллоны, не имеющие башмаков, должны храниться в горизонтальном положении на рамах или стеллажах. Высота штабеля в этом случае не должна превышать 1,5 м. Клапаны (вентили) баллонов закрываются предохранительными колпаками и должны обращаться в одну сторону. 
По окончании работы баллоны с газами размещаются в специально отведенном для хранения баллонов месте, исключающем доступ посторонних лиц.</t>
  </si>
  <si>
    <t>ст. 223.  ТК РФ</t>
  </si>
  <si>
    <t>Наличие разработанных и утвержденных инструкций по ОТ, в соответствии с нормативной документацией. Наличие ознакомления работников с инструкциями по охране труда под роспись.</t>
  </si>
  <si>
    <t xml:space="preserve">ст. 22, 214 ТК РФ,
п. 1  "Основных требований к порядку разработки и содержанию правил и инструкций по охране труда, разрабатываемых работодателем", утв. Приказом Минтруда России от 29.10.2021 N 772н
</t>
  </si>
  <si>
    <t xml:space="preserve">ст. 68, 214 ТК РФ </t>
  </si>
  <si>
    <t>Нарушений нет – 20
Имеются мелкие нарушения – 15 
Имеются крупные нарушения - 10
Контроль не ведется – 0 
Не применимо</t>
  </si>
  <si>
    <t>Наличие и фактическое соблюдение утвержденных внутренних (локальных) документов по ОТ, регламентирующих порядок проведения инструктажей, обучения, проверки знаний, стажировки работников  по ОТ.</t>
  </si>
  <si>
    <t>Приказом (распоряжением) по предприятию (подразделению) определена постоянно действующая экзаменационная комиссия для проверки знаний работников, руководителей и специалистов, из руководителей и специалистов соответствующей квалификации.</t>
  </si>
  <si>
    <t>Наличие документации по обучению, проведению инструктажей, проверке знаний работников по  ОТ (журналы, графики, удостоверения, программы обучения, протоколы).</t>
  </si>
  <si>
    <t>Наличие перечня (норм бесплатной выдачи)  специальной одежды, обуви (СИЗ), а также смывающих и (или) обезвреживающих средств для конкретных профессий и должностей.</t>
  </si>
  <si>
    <t>Перечень утвержден – 15 
Пересматривается - 10 
В разработке – 5 
Нет - 0
Не применимо</t>
  </si>
  <si>
    <t>Выполняются – 20
Частично – 15
Иногда – 10 
Не выполняются - 0
Не применимо</t>
  </si>
  <si>
    <t>ТК РФ ст. 214, ст. 215.;
"Порядок обучения по охране труда и проверки знания требований охраны труда", утв. Постановлением Правительства РФ от 24.12.2021 № 2464.</t>
  </si>
  <si>
    <t>"Порядок обучения по охране труда и проверки знания требований охраны труда", утв. Постановлением Правительства РФ от 24.12.2021 № 2464 раздел VII</t>
  </si>
  <si>
    <t>"Порядок обучения по охране труда и проверки знания требований охраны труда", утв. Постановлением Правительства РФ от 24.12.2021 № 2464.</t>
  </si>
  <si>
    <t>ст. 219 ТК РФ;
"Порядок обучения по охране труда и проверки знания требований охраны труда", утв. Постановлением Правительства РФ от 24.12.2021 № 2464.</t>
  </si>
  <si>
    <t>ст. 214 ТК РФ;
Раздел II "Правил обеспечения работников средствами индивидуальной защиты и смывающими средствами", утв. Приказом Минтруда России от 29.10.2021 № 766н.</t>
  </si>
  <si>
    <t>ст. 221 ТК РФ;
Разделы I, II "Правил обеспечения работников средствами индивидуальной защиты и смывающими средствами", утв. Приказом Минтруда России от 29.10.2021 № 766н.</t>
  </si>
  <si>
    <t>ст. 214 ТК РФ;
Разделы II-III "Правил обеспечения работников средствами индивидуальной защиты и смывающими средствами", утв. Приказом Минтруда России от 29.10.2021 № 766н.</t>
  </si>
  <si>
    <t>ст. 221 ТК РФ; 
Разделы  XII-XIV "Правил обеспечения работников средствами индивидуальной защиты и смывающими средствами", утв. Приказом Минтруда России от 29.10.2021 № 766н.</t>
  </si>
  <si>
    <t>Пункт 59 "Правил обеспечения работников средствами индивидуальной защиты и смывающими средствами", утв. Приказом Минтруда России от 29.10.2021 № 766н.</t>
  </si>
  <si>
    <t>ст. 230 ТК РФ;
п. 35 «Положения об особенностях расследования несчастных случаев на производстве в отдельных отраслях и организациях, форм документов, соответствующих классификаторов, необходимых для расследования несчастных случаев на производстве», утв. Приказом Минтруда России от 20.04.2022 № 223н.</t>
  </si>
  <si>
    <t>Ст.225 ТК РФ</t>
  </si>
  <si>
    <t>Ст. 226-231 ТК РФ;
"Рекомендации по учету микроповреждений (микротравм) работников", утв. Приказом Минтруда России от 15.09.2021 № 632н;
«Положение об особенностях расследования несчастных случаев на производстве в отдельных отраслях и организациях, форм документов, соответствующих классификаторов, необходимых для расследования несчастных случаев на производстве», утв. Приказом Минтруда России от 20.04.2022 № 223н;
 "Порядок расследования и учета случаев профессиональных заболеваний работников", утв. Постановлением Правительства РФ от 05.07.2022 № 1206.</t>
  </si>
  <si>
    <t>В полном объеме - 20
С мелкими нарушениями - 15
С крупными нарушениями - 5
Нет - 0
Не применимо</t>
  </si>
  <si>
    <t>Организация оказания первой помощи пострадавшим</t>
  </si>
  <si>
    <r>
      <t xml:space="preserve">Оснащенность объектов  аптечками, укомплектованными набором средств </t>
    </r>
    <r>
      <rPr>
        <sz val="10"/>
        <rFont val="Arial"/>
        <family val="2"/>
        <charset val="204"/>
      </rPr>
      <t>для оказания первой помощи,  средствами для иммобилизации, их комплектность.</t>
    </r>
  </si>
  <si>
    <t>Да – 15
На согласовании - 10
Требуется доработка - 5
Нет - 0
Не применимо</t>
  </si>
  <si>
    <t>Да – 10
На согласовании - 7
Требуется доработка - 3
Нет - 0
Не применимо</t>
  </si>
  <si>
    <t>Выполняется  (100%) - 15; 
С небольшими нарушениями (75%) – 10; 
Со значительными нарушениями (50%) – 5;
С крупными нарушениями (25%) - 3; 
Не выполняется – 0; 
Не применимо</t>
  </si>
  <si>
    <t>Организовано обучение по оказанию первой помощи пострадавшим всех вновь поступающих работников рабочих профессий в сроки, установленные работодателем (или уполномоченным им лицом), но не позднее двух месяцев после приема на работу, и проведение периодического обучения оказанию первой помощи пострадавшим, не реже одного раза в три года.</t>
  </si>
  <si>
    <t>Статьи 214, 219 ТК РФ;
п. 33, 36  "Порядок обучения по охране труда и проверки знания требований охраны труда", утв. постановлением Правительством РФ от 24.12.2021 № 2464.</t>
  </si>
  <si>
    <t>Выполняется  (100%) - 20; 
С небольшими нарушениями (75%) – 15; 
Со значительными нарушениями (50%) – 10;
С крупными нарушениями (25%) - 5; 
Не выполняется – 0; 
Не применимо</t>
  </si>
  <si>
    <t>пункт 394 "Правил противопожарного режима в Российской Федерации", утв. Постановлением Правительства РФ от 16.09.2020 № 1479</t>
  </si>
  <si>
    <t>пункт 393 "Правил противопожарного режима в Российской Федерации", утв. Постановлением Правительства РФ от 16.09.2020 № 1479</t>
  </si>
  <si>
    <t>пункт 43 "Правил противопожарного режима в Российской Федерации", утв. Постановлением Правительства РФ от 16.09.2020 № 1479</t>
  </si>
  <si>
    <t>пункт 2 "Правил противопожарного режима в Российской Федерации", утв. Постановлением Правительства РФ от 16.09.2020 № 1479</t>
  </si>
  <si>
    <t>пункт 9 "Правил противопожарного режима в Российской Федерации", утв. Постановлением Правительства РФ от 16.09.2020 № 1479</t>
  </si>
  <si>
    <t>пункт 56 "Правил противопожарного режима в Российской Федерации", утв. Постановлением Правительства РФ от 16.09.2020 № 1479</t>
  </si>
  <si>
    <t>пункт 12 "Правил противопожарного режима в Российской Федерации", утв. Постановлением Правительства РФ от 16.09.2020 № 1479</t>
  </si>
  <si>
    <t>Пункт 11 "Правил противопожарного режима в Российской Федерации", утв. Постановлением Правительства РФ от 16.09.2020 № 1479;</t>
  </si>
  <si>
    <t>Пункт 65 "Правил противопожарного режима в Российской Федерации", утв. Постановлением Правительства РФ от 16.09.2020 № 1479;</t>
  </si>
  <si>
    <t>Пункт 71 "Правил противопожарного режима в Российской Федерации", утв. Постановлением Правительства РФ от 16.09.2020 № 1479;</t>
  </si>
  <si>
    <t>Пункт 73 "Правил противопожарного режима в Российской Федерации", утв. Постановлением Правительства РФ от 16.09.2020 № 1479;</t>
  </si>
  <si>
    <t>Пункт 16 "Правил противопожарного режима в Российской Федерации", утв. Постановлением Правительства РФ от 16.09.2020 № 1479;</t>
  </si>
  <si>
    <t>Пункт 23 "Правил противопожарного режима в Российской Федерации", утв. Постановлением Правительства РФ от 16.09.2020 № 1479;</t>
  </si>
  <si>
    <t>Пункт 26 "Правил противопожарного режима в Российской Федерации", утв. Постановлением Правительства РФ от 16.09.2020 № 1479;</t>
  </si>
  <si>
    <t>Пункт 27 "Правил противопожарного режима в Российской Федерации", утв. Постановлением Правительства РФ от 16.09.2020 № 1479;</t>
  </si>
  <si>
    <t>Пункт 30 "Правил противопожарного режима в Российской Федерации", утв. Постановлением Правительства РФ от 16.09.2020 № 1479;</t>
  </si>
  <si>
    <t>Пункт 35 "Правил противопожарного режима в Российской Федерации", утв. Постановлением Правительства РФ от 16.09.2020 № 1479;</t>
  </si>
  <si>
    <t>Пункт 56 "Правил противопожарного режима в Российской Федерации", утв. Постановлением Правительства РФ от 16.09.2020 № 1479;</t>
  </si>
  <si>
    <t>пункт 36 "Правил противопожарного режима в Российской Федерации", утв. Постановлением Правительства РФ от 16.09.2020 № 1479</t>
  </si>
  <si>
    <t>Пункт 5 "Правил противопожарного режима в Российской Федерации", утв. Постановлением Правительства РФ от 16.09.2020 № 1479;</t>
  </si>
  <si>
    <t>Пункт 60 "Правил противопожарного режима в Российской Федерации", утв. Постановлением Правительства РФ от 16.09.2020 № 1479;
Пункт 4.1.27 СП 9.13130.2009 "Свод правил. Техника пожарная. Огнетушители."</t>
  </si>
  <si>
    <t>Пункты 407 "Правил противопожарного режима в Российской Федерации", утв. Постановлением Правительства РФ от 16.09.2020 № 1479;
Пункт 4.1.33 СП 9.13130.2009 "Свод правил. Техника пожарная. Огнетушители."</t>
  </si>
  <si>
    <t>Пункты 407 "Правил противопожарного режима в Российской Федерации", утв. Постановлением Правительства РФ от 16.09.2020 № 1479;
Пункт 4.1.27 СП 9.13130.2009 "Свод правил. Техника пожарная. Огнетушители."</t>
  </si>
  <si>
    <t>пункт 409 "Правил противопожарного режима в Российской Федерации", утв. Постановлением Правительства РФ от 16.09.2020 № 1479.</t>
  </si>
  <si>
    <t>пункт 54 "Правил противопожарного режима в Российской Федерации", утв. Постановлением Правительства РФ от 16.09.2020 № 1479</t>
  </si>
  <si>
    <t>пункты 48, 50 "Правил противопожарного режима в Российской Федерации", утв. Постановлением Правительства РФ от 16.09.2020 № 1479</t>
  </si>
  <si>
    <t xml:space="preserve">пункт 4 "Правил противопожарного режима в Российской Федерации", утв. Постановлением Правительства РФ от 16.09.2020 № 1479
</t>
  </si>
  <si>
    <t>Пункт 3 "Правил противопожарного режима в Российской Федерации", утв. Постановлением Правительства РФ от 16.09.2020 № 1479;
Пункт 2 Приложения № 1, пункты 1, 2 Приложения № 2 к Приказу  МЧС России от 18.11.2021г. № 806 "Об определении порядка, видов, сроков обучения лиц, осуществляющих трудовую или служебную деятельность в организациях, по программам противопожарного инструктажа, требований к содержанию указанных программ и категорий лиц, проходящих обучение по дополнительным профессиональным программам в области пожарной безопасности".</t>
  </si>
  <si>
    <t>Пункт 3 "Правил противопожарного режима в Российской Федерации", утв. Постановлением Правительства РФ от 16.09.2020 № 1479;
Пункты 7, 13-18 Приложения № 1 к Приказу  МЧС России от 18.11.2021г. № 806 "Об определении порядка, видов, сроков обучения лиц, осуществляющих трудовую или служебную деятельность в организациях, по программам противопожарного инструктажа, требований к содержанию указанных программ и категорий лиц, проходящих обучение по дополнительным профессиональным программам в области пожарной безопасности".</t>
  </si>
  <si>
    <t>Пункт 3 "Правил противопожарного режима в Российской Федерации", утв. Постановлением Правительства РФ от 16.09.2020 № 1479;
Приложение № 3 к Приказу МЧС от 18.11.2021г. №806 "Об определении порядка, видов, сроков обучения лиц, осуществляющих трудовую или служебную деятельность в организациях, по программам противопожарного инструктажа, требований к содержанию указанных программ и категорий лиц, проходящих обучение по дополнительным профессиональным программам в области пожарной безопасности".</t>
  </si>
  <si>
    <t>Выполняется в полном объеме (100%) - 10; 
Не выполняется – 0; 
Не применимо</t>
  </si>
  <si>
    <t>п. 2.1.1. "Правил дорожного движения Российской Федерации", утв. Постановлением Правительства РФ от 23.10.1993 N 1090
Приложение 1 Положения Компании № П3-05 Р-0853 "Система управления безопасной эксплуатацией транспортных средств"</t>
  </si>
  <si>
    <t>2.3.4. "Правил дорожного движения Российской Федерации", утв. Постановлением Правительства РФ от 23.10.1993 N 1090;
п.12.4 Положения Компании № П3-05 Р-0853 "Система управления безопасной эксплуатацией транспортных средств"</t>
  </si>
  <si>
    <t>п. 205, 209  "Правил по охране труда на автомобильном транспорте", утв. Приказом Минтруда России от 09.12.2020 N 871н
п.9.10, 12.8 Положения Компании № П3-05 Р-0853 "Система управления безопасной эксплуатацией транспортных средств"</t>
  </si>
  <si>
    <t>п. 5.5 "ТР ТС 018/2011. Технический регламент Таможенного союза. О безопасности колесных транспортных средств", принятого Решением Комиссии Таможенного союза от 09.12.2011 N 877;
п.3.8 Положения Компании № П3-05 Р-0853 "Система управления безопасной эксплуатацией транспортных средств"</t>
  </si>
  <si>
    <t>п. 4.1.3 Положения Компании № П3-05 Р-0853 "Система управления безопасной эксплуатацией транспортных средств";
 "Порядок организации и проведения предрейсового или предсменного контроля технического состояния транспортных средств", утв. Приказом Минтранса России от 15.01.2021 N 9</t>
  </si>
  <si>
    <t xml:space="preserve">п. 11.6 Положения Компании № П3-05 Р-0853 "Система управления безопасной эксплуатацией транспортных средств";
п. 7-14 "Правил обеспечения безопасности перевозок автомобильным транспортом и городским наземным электрическим транспортом", утв. Приказом Минтранса России от 30.04.2021 N 145                      </t>
  </si>
  <si>
    <t>Итого по оценочному листу:</t>
  </si>
  <si>
    <t>п.87, 88 "Порядка обучения по охране труда и проверки знания требований охраны труда", утв. Постановлением Правительства РФ от 24.12.2021 N 2464; 
п.22 Приложения № 1 к Приказу МЧС России от 18.11.2021г. №806 "Об определении порядка, видов, сроков обучения лиц, осуществляющих трудовую или служебную деятельность в организациях, по программам противопожарного инструктажа, требований к содержанию указанных программ и категорий лиц, проходящих обучение по дополнительным профессиональным программам в области пожарной безопасности".</t>
  </si>
  <si>
    <t>В наличие специальные мероприятия по охране труда в случае применения технологий и методов работ, материалов, технологической оснастки, инструмента, инвентаря, оборудования и транспортных средств, требования охраны труда к которым не регламентированы Правилами по охране труда при строительстве, реконструкции и ремонте.</t>
  </si>
  <si>
    <t>п.4. "Правил по охране труда при строительстве, реконструкции и ремонте", утв. Приказом Минтруда России от 11.12.2020 N 883н</t>
  </si>
  <si>
    <t>п.17  "Правил по охране труда при строительстве, реконструкции и ремонте", утв. Приказом Минтруда России от 11.12.2020 N 883н</t>
  </si>
  <si>
    <t>п.21. "Правил по охране труда при строительстве, реконструкции и ремонте", утв. Приказом Минтруда России от 11.12.2020 N 883н</t>
  </si>
  <si>
    <t>п.22.  "Правил по охране труда при строительстве, реконструкции и ремонте", утв. Приказом Минтруда России от 11.12.2020 N 883н</t>
  </si>
  <si>
    <t>п.28 "Правил по охране труда при строительстве, реконструкции и ремонте", утв. Приказом Минтруда России от 11.12.2020 N 883н</t>
  </si>
  <si>
    <t>п.33 "Правил по охране труда при строительстве, реконструкции и ремонте", утв. Приказом Минтруда России от 11.12.2020 N 883н</t>
  </si>
  <si>
    <t>п.34 "Правил по охране труда при строительстве, реконструкции и ремонте", утв. Приказом Минтруда России от 11.12.2020 N 883н</t>
  </si>
  <si>
    <t>п.13 "Правил по охране труда при строительстве, реконструкции и ремонте", утв. Приказом Минтруда России от 11.12.2020 N 883н</t>
  </si>
  <si>
    <t>п.41 "Правил по охране труда при строительстве, реконструкции и ремонте", утв. Приказом Минтруда России от 11.12.2020 N 883н</t>
  </si>
  <si>
    <t>п.46 "Правил по охране труда при строительстве, реконструкции и ремонте", утв. Приказом Минтруда России от 11.12.2020 N 883н</t>
  </si>
  <si>
    <t>п.76 "Правил по охране труда при строительстве, реконструкции и ремонте", утв. Приказом Минтруда России от 11.12.2020 N 883н</t>
  </si>
  <si>
    <t>п.87,п.97,п.100 "Правил по охране труда при работе на высоте", утв. Приказом Минтруда России от 16.11.2020 N 782н</t>
  </si>
  <si>
    <t>п.120 "Правил по охране труда при работе на высоте", утв. Приказом Минтруда России от 16.11.2020 N 782н</t>
  </si>
  <si>
    <t>Оформлен наряд-допуск на работы повышенной опасности (при выполнении работ повышенной опасности).</t>
  </si>
  <si>
    <t xml:space="preserve">п.22. "Правил по охране труда при строительстве, реконструкции и ремонте", утв. Приказом Минтруда России от 11.12.2020 N 883н
</t>
  </si>
  <si>
    <t>В наличие разрешение для работы в охраной зоне линии электропередачи, выданное организацией, эксплуатирующей линию электропередачи. 
Разрешение на выполнении работ на высоте в охранных зонах сооружений или коммуникаций от владельца этого сооружения или коммуникации.</t>
  </si>
  <si>
    <t>Проведение периодических осмотров съемных грузозахватных приспособлений и тары, находящихся в эксплуатации, с занесением результатов в Журнал осмотра грузозахватных приспособлений.</t>
  </si>
  <si>
    <t>п.11. "Правил противопожарного режима в Российской Федерации", утв. Постановлением Правительства РФ от 16.09.2020 № 1479;</t>
  </si>
  <si>
    <t xml:space="preserve">п.56 "Правил противопожарного режима в Российской Федерации", утв. Постановлением Правительства РФ от 16.09.2020 № 1479;
</t>
  </si>
  <si>
    <t>п.356 "Правил противопожарного режима в Российской Федерации", утв. Постановлением Правительства РФ от 16.09.2020 № 1479;</t>
  </si>
  <si>
    <t>п.354,п.357 "Правил противопожарного режима в Российской Федерации", утв. Постановлением Правительства РФ от 16.09.2020 № 1479;</t>
  </si>
  <si>
    <t>п.354 (г) "Правил противопожарного режима в Российской Федерации", утв. Постановлением Правительства РФ от 16.09.2020 № 1479;</t>
  </si>
  <si>
    <t>п. 56 "Правил по охране труда при выполнении электросварочных и газосварочных работ", утв. Приказом Минтруда России от 11.12.2020 N 884н</t>
  </si>
  <si>
    <t>п 98  "Правил по охране труда при выполнении электросварочных и газосварочных работ", утв. Приказом Минтруда России от 11.12.2020 N 884н</t>
  </si>
  <si>
    <t>п. 58 "Правил по охране труда при выполнении электросварочных и газосварочных работ", утв. Приказом Минтруда России от 11.12.2020 N 884н</t>
  </si>
  <si>
    <t>п. 93 "Правил по охране труда при выполнении электросварочных и газосварочных работ", утв. Приказом Минтруда России от 11.12.2020 N 884н</t>
  </si>
  <si>
    <t>п 42. "Правил по охране труда при выполнении электросварочных и газосварочных работ", утв. Приказом Минтруда России от 11.12.2020 N 884н</t>
  </si>
  <si>
    <t>п. 44. "Правил по охране труда при выполнении электросварочных и газосварочных работ", утв. Приказом Минтруда России от 11.12.2020 N 884н</t>
  </si>
  <si>
    <t>п 45. "Правил по охране труда при выполнении электросварочных и газосварочных работ", утв. Приказом Минтруда России от 11.12.2020 N 884н</t>
  </si>
  <si>
    <t>п 47. "Правил по охране труда при выполнении электросварочных и газосварочных работ", утв. Приказом Минтруда России от 11.12.2020 N 884н</t>
  </si>
  <si>
    <t>п. 50. "Правил по охране труда при выполнении электросварочных и газосварочных работ", утв. Приказом Минтруда России от 11.12.2020 N 884н</t>
  </si>
  <si>
    <t>п. 58. "Правил по охране труда при выполнении электросварочных и газосварочных работ", утв. Приказом Минтруда России от 11.12.2020 N 884н</t>
  </si>
  <si>
    <t>п. 88, 89  "Правил по охране труда при выполнении электросварочных и газосварочных работ", утв. Приказом Минтруда России от 11.12.2020 N 884н</t>
  </si>
  <si>
    <t>п. 104 "Правил по охране труда при выполнении электросварочных и газосварочных работ", утв. Приказом Минтруда России от 11.12.2020 N 884н</t>
  </si>
  <si>
    <t xml:space="preserve">Имеется и соответствует полностью – 10;
Имеются мелкие нарушения – 5; 
Имеются крупные нарушения - 2;
Нет в наличии – 0; 
Не применимо – Н/П </t>
  </si>
  <si>
    <t xml:space="preserve">Имеются и соответствует полностью – 5; 
Имеются мелкие нарушения – 3; 
Имеются крупные нарушения - 1;
Нет в наличии – 0;
Не применимо – Н/П </t>
  </si>
  <si>
    <t xml:space="preserve">Имеется в наличие – 5; 
Нет в наличии – 0; 
Не применимо – Н/П </t>
  </si>
  <si>
    <t xml:space="preserve">Имеется в наличие – 5;
Нет в наличии – 0; 
Не применимо – Н/П </t>
  </si>
  <si>
    <t xml:space="preserve">Имеется и соответствует полностью – 10;
Имеются мелкие нарушения – 7; 
Имеются крупные нарушения - 1;
Нет в наличии – 0; 
Не применимо – Н/П </t>
  </si>
  <si>
    <t xml:space="preserve">Имеется и соответствует полностью – 10; 
Имеются мелкие нарушения – 7; 
Имеются крупные нарушения - 3;
Нет в наличии – 0; 
Не применимо – Н/П </t>
  </si>
  <si>
    <t xml:space="preserve">Имеется и соответствует полностью – 5; 
Имеются мелкие нарушения – 3; 
Имеются крупные нарушения - 1;
Нет в наличии – 0; 
Не применимо – Н/П </t>
  </si>
  <si>
    <t>На объекте проведения строительного производства организован пост оказания первой помощи, обеспеченный аптечкой для оказания первой помощи работникам.</t>
  </si>
  <si>
    <t>Работники обеспечены санитарно-бытовыми помещениями (гардеробными, сушилками для одежды и обуви, душевыми, туалетами, помещениями для приема пищи, отдыха и обогрева). Санитарно-бытовые помещения размещены за пределами опасных зон.</t>
  </si>
  <si>
    <t>ст. 214, 215 ТК РФ;
п. 10, 12 "Правил обеспечения работников средствами индивидуальной защиты и смывающими средствами", утв. Приказом Минтруда России от 29.10.2021 N 766н.</t>
  </si>
  <si>
    <t xml:space="preserve">Соответствует полностью – 20; 
Имеются мелкие нарушения – 15; 
Имеются крупные нарушения - 5;
Не соответствует – 0; 
Не применимо - Н/П </t>
  </si>
  <si>
    <t>ст. 214, 215 ТК РФ;
п. 3 "Правил по охране труда при работе с инструментом и приспособлениями", утв. Приказом Минтруда России от 27.11.2020 N 835н</t>
  </si>
  <si>
    <t>3. Оборудование</t>
  </si>
  <si>
    <t>п.140 "Правил по охране труда при выполнении электросварочных и газосварочных работ", утв. Приказом Минтруда России от 11.12.2020 N 884н
п. 364 "Правил противопожарного режима в Российской Федерации", утв. Постановлениемя Правительства РФ от 16.09.2020 N 1479</t>
  </si>
  <si>
    <t>Грузоподъемные сооружения (краны всех типов), а так же экскаваторы предназначенные для работы в охранной зоне ВЛ оборудованы работоспособными ограничителями, указателями и регистраторами в соответствии с паспортом подъемного сооружения.</t>
  </si>
  <si>
    <t>п.3.1 Приложения 1 к Инструкции Компании № П3-05 И-0016 "Золотые Правила безопасности труда" и порядок их доведения"</t>
  </si>
  <si>
    <t xml:space="preserve">ст. 214 ТК РФ
п. 8, 10 "Правил по охране труда при работе на высоте", утв. Приказом Минтруда России от 16.11.2020 N 782н
</t>
  </si>
  <si>
    <t xml:space="preserve">п.35 "Правил по охране труда при работе на высоте", утв. Приказом Минтруда России от 16.11.2020 N 782н
</t>
  </si>
  <si>
    <t xml:space="preserve">п.35 "Правил по охране труда при работе на высоте", утв. Приказом Минтруда России от 16.11.2020 N 782н
</t>
  </si>
  <si>
    <t xml:space="preserve">п.13 "Правил по охране труда при работе на высоте", утв. Приказом Минтруда России от 16.11.2020 N 782н
</t>
  </si>
  <si>
    <t xml:space="preserve">п.45  "Правил по охране труда при работе на высоте", утв. Приказом Минтруда России от 16.11.2020 N 782н
</t>
  </si>
  <si>
    <t xml:space="preserve">п.48  "Правил по охране труда при работе на высоте", утв. Приказом Минтруда России от 16.11.2020 N 782н
</t>
  </si>
  <si>
    <t>п.53  "Правил по охране труда при работе на высоте", утв. Приказом Минтруда России от 16.11.2020 N 782н</t>
  </si>
  <si>
    <t>п.117 "Правил по охране труда при работе на высоте", утв. Приказом Минтруда России от 16.11.2020 N 782н</t>
  </si>
  <si>
    <t>п.35 "Правил по охране труда при работе на высоте", утв. Приказом Минтруда России от 16.11.2020 N 782н</t>
  </si>
  <si>
    <t>Выполняется в полном объеме - 10; 
С небольшими нарушениями – 7; 
Со значительными нарушениями  – 3;
Не выполняется – 0; 
Не применимо</t>
  </si>
  <si>
    <t xml:space="preserve">Проведение газоопасных работ I группы допускается только после оформления наряда - допуска на проведение газоопасных работ, утверждённым главным инженером предприятия с указанием мер безопасности.
Газоопасные работы II группы регистрируются в журнале учета газоопасных работ, проводимых без наряда-допуска на проведение газоопасных работ. Журнал учета газоопасных работ пронумерован, прошнурован и скреплен печатью, срок хранения после его окончания - шесть месяцев со дня его окончания.
</t>
  </si>
  <si>
    <t xml:space="preserve">Крутизна откосов выемок глубиной более 5 м во всех случаях и глубиной менее 5 м при гидрологических условиях и видах грунтов, выемки, разработанные в зимнее время при наступлении оттепели, а также откосы, подвергающихся увлажнению, установлены проектом, но в любом случае составляет не более, чем 1:1 (45 градусов).
Конструкция крепления вертикальных стенок выемок глубиной до 3 м в грунтах естественной влажности должна быть, как правило, выполнена по типовым проектам. При большей глубине, а также сложных гидрогеологических условиях крепление выполнено по индивидуальному проекту.
При установке креплений верхняя часть их выступает над бровкой выемки не менее чем на 15 см.
</t>
  </si>
  <si>
    <t>п.3.2 Приложения 1 к Инструкции Компании № П3-05 И-0016 "Золотые Правила безопасности труда" и порядок их доведения"</t>
  </si>
  <si>
    <t>Находящиеся в радиусе очистки территории строительные конструкции, настилы полов, отделка и облицовка, а также изоляция и части оборудования, выполненные из горючих материалов, должны быть защищены от попадания на них искр металлическим экраном, покрывалами для изоляции очага возгорания или другими негорючими материалами и при необходимости политы водой.
Обеспечить место производства работ не менее чем 2 огнетушителями с минимальным рангом модельного очага пожара 2A, 55B и покрывалом для изоляции очага возгорания;</t>
  </si>
  <si>
    <t>Имеется инструкция по предупреждению ГНВП и открытых фонтанов.
Имеется инструкция по монтажу и эксплуатации ПВО, разработанная в соответствии с применяемым оборудованием, технологией ведения работ и инструкциями по монтажу, техническому обслуживанию, эксплуатации и ремонту изготовителей.</t>
  </si>
  <si>
    <t xml:space="preserve">Наличие у рабочих и специалистов действующих удостоверений, подтверждающих прохождение подготовки по курсу "Контроль скважины. Управление скважиной при газонефтеводопроявлениях" </t>
  </si>
  <si>
    <t xml:space="preserve">При вскрытии коллекторов, насыщенных нефтью и газом, на буровой необходимо иметь два шаровых крана: один устанавливается между ведущей трубой и ее предохранительным переводником, второй является запасным. В случае использования верхнего привода автоматический шаровой кран с возможностью ручного управления должен включаться в его состав.
</t>
  </si>
  <si>
    <t xml:space="preserve">Полные экземпляры ПЛА находятся в диспетчерской предприятия, у газоспасателей, ПАСФ и в службе промышленной безопасности предприятия, у руководителя структурного подразделения (цеха). Оперативная часть ПМЛА должна быть вывешена на рабочем месте, определенном руководителем объекта (участка). </t>
  </si>
  <si>
    <t>п.2 Мероприятий по итогам выездного совещания "Снижение травматизма при выполнении сейсморазведочных работ в Обществах группы ПАО "НК "Роснефть" 7 ноября 2018 года"</t>
  </si>
  <si>
    <t>п. 12 "Правил пожарной безопасности в лесах", утв. Постановленим Правительства РФ от 07.10.2020 № 1614</t>
  </si>
  <si>
    <t>п. 8 "Правил пожарной безопасности в лесах", утв. Постановленим Правительства РФ от 07.10.2020 № 1614;
п. 11 "Правил противопожарного режима в Российской Федерации", утв. Постановлением Правительства РФ от 16.09.2020 № 1479</t>
  </si>
  <si>
    <t>п. 12 "Правил пожарной безопасности в лесах", утв. Постановленим Правительства РФ от 07.10.2020 № 1614;
п. 11 "Правил противопожарного режима в Российской Федерации", утв. Постановлением Правительства РФ от 16.09.2020 № 1479</t>
  </si>
  <si>
    <t>п. 77, 82 "Правил противопожарного режима в Российской Федерации", утв. Постановлением Правительства РФ от 16.09.2020 № 1479</t>
  </si>
  <si>
    <t>п.410 "Правил противопожарного режима в Российской Федерации", утв. Постановлением Правительства РФ от 16.09.2020 № 1479</t>
  </si>
  <si>
    <t>п. 24, 160. "Правил по охране труда при хранении, транспортировании и реализации нефтепродуктов", утв. Приказом Минтруда России от 16.12.2020 № 915н</t>
  </si>
  <si>
    <t xml:space="preserve">п. 73, 139. "Правил по охране труда при хранении, транспортировании и реализации нефтепродуктов", утв. Приказом Минтруда России от 16.12.2020 № 915н
</t>
  </si>
  <si>
    <t xml:space="preserve"> п. 26 "Правил по охране труда при хранении, транспортировании и реализации нефтепродуктов", утв. Приказом Минтруда России от 16.12.2020 № 915н;
п.11 "Правил противопожарного режима в Российской Федерации", утв. Постановлением Правительства РФ от 16.09.2020 № 1479</t>
  </si>
  <si>
    <t xml:space="preserve"> п. 26 "Правил по охране труда при хранении, транспортировании и реализации нефтепродуктов", утв. Приказом Минтруда России от 16.12.2020 № 915н;
п.12 "Правил противопожарного режима в Российской Федерации", утв. Постановлением Правительства РФ от 16.09.2020 № 1479;</t>
  </si>
  <si>
    <t xml:space="preserve"> п. 133 "Правил по охране труда при хранении, транспортировании и реализации нефтепродуктов", утв. Приказом Минтруда России от 16.12.2020 № 915н;
п.1.3.8 ПБ 08-37-2005 "Правила безопасности при геологоразведочных работах"</t>
  </si>
  <si>
    <t>п.74 "Правил по охране труда при хранении, транспортировании и реализации нефтепродуктов", утв. Приказом Минтруда России от 16.12.2020 № 915н</t>
  </si>
  <si>
    <t>п.74 "Правил по охране труда при хранении, транспортировании и реализации нефтепродуктов", утв. Приказом Минтруда России от 16.12.2020 № 915н;
п.1.3.8 ПБ 08-37-2005 "Правила безопасности при геологоразведочных работах"</t>
  </si>
  <si>
    <t>п.128-132. "Правил по охране труда при хранении, транспортировании и реализации нефтепродуктов", утв. Приказом Минтруда России от 16.12.2020 № 915н</t>
  </si>
  <si>
    <t>п.128-132. "Правил по охране труда при хранении, транспортировании и реализации нефтепродуктов", утв. Приказом Минтруда России от 16.12.2020 № 915н;
п.1.3.8 ПБ 08-37-2005 "Правила безопасности при геологоразведочных работах"</t>
  </si>
  <si>
    <t>п. 133 "Правил по охране труда при хранении, транспортировании и реализации нефтепродуктов", утв. Приказом Минтруда России от 16.12.2020 № 915н;
п.1.7.51 "Правил устройства электроустановок", Приказ Минэнерго РФ от 08.07.2002 № 204.</t>
  </si>
  <si>
    <t>ст. 214 ТК РФ;
п. 18-20 "Основных требований к порядку разработки и содержанию правил и инструкций по охране труда, разрабатываемых работодателем", утв. Приказом Минтруда России от 29.10.2021 № 772н</t>
  </si>
  <si>
    <t>Весь вовлечённый рабочий персонал топогеодезических работ ознакомлен с инструкциями по охране труда и прочими локальными нормативными актами, непосредственно связанными с их трудовой деятельностью, под роспись.</t>
  </si>
  <si>
    <t xml:space="preserve">п. 22.5 Правила дорожного движения Российской Федерации;
п. 89 "Правил по охране труда при погрузочно-разгрузочных работах и размещении грузов", утв. Приказом Минтруда России от 28.10.2020 № 753н
</t>
  </si>
  <si>
    <t>ст. 214, 215, 219 ТК РФ;
п. 1 "Порядка обучения по охране труда и проверки знания требований охраны труда", утв. Постановлением Правительства РФ от 24.12.2021 № 2464</t>
  </si>
  <si>
    <t>п. 24, 25 "Правил по охране труда при работе с инструментом и приспособлениями", утв. Приказом Минтруда России от 27.11.2020 № 835н</t>
  </si>
  <si>
    <t>п. 12 "Правил пожарной безопасности в лесах", утв. Постановленим Правительства РФ от 07.10.2020 № 1614;
п. 89 "Правил по охране труда при работе с инструментом и приспособлениями", утв. Приказом Минтруда России от 27.11.2020 № 835н</t>
  </si>
  <si>
    <t>п. 18, 21, 26 "Правил по охране труда в лесозаготовительном, деревообрабатывающем производствах и при выполнении лесохозяйственных работ", утв. Приказом Минтруда России от 23.09.2020 № 644н</t>
  </si>
  <si>
    <t>п. 26, 32 "Правил по охране труда в лесозаготовительном, деревообрабатывающем производствах и при выполнении лесохозяйственных работ", утв. Приказом Минтруда России от 23.09.2020 № 644н</t>
  </si>
  <si>
    <t>п. 17-20 "Правил по охране труда в лесозаготовительном, деревообрабатывающем производствах и при выполнении лесохозяйственных работ", утв. Приказом Минтруда России от 23.09.2020 № 644н</t>
  </si>
  <si>
    <t>п. 24, 27 "Правил по охране труда в лесозаготовительном, деревообрабатывающем производствах и при выполнении лесохозяйственных работ", утв. Приказом Минтруда России от 23.09.2020 № 644н</t>
  </si>
  <si>
    <t>п. 27 "Правил по охране труда в лесозаготовительном, деревообрабатывающем производствах и при выполнении лесохозяйственных работ", утв. Приказом Минтруда России от 23.09.2020 № 644н</t>
  </si>
  <si>
    <t>п. 774 "Правил по охране труда в лесозаготовительном, деревообрабатывающем производствах и при выполнении лесохозяйственных работ", утв. Приказом Минтруда России от 23.09.2020 № 644н</t>
  </si>
  <si>
    <t>п.8 ФНП "Правила безопасности в нефтяной и газовой промышленности", утв. Приказом Ростехнадзора от 15.12.2020 N 534</t>
  </si>
  <si>
    <t>п.137 ФНП "Правила безопасности в нефтяной и газовой промышленности", утв. Приказом Ростехнадзора от 15.12.2020 N 534</t>
  </si>
  <si>
    <t xml:space="preserve">п.1208 ФНП "Правила безопасности в нефтяной и газовой промышленности", утв. Приказом Ростехнадзора от 15.12.2020 N 534;
ИБТВ-1-087-81 п.2.4, 2.5, 2.6.
</t>
  </si>
  <si>
    <t xml:space="preserve">п.1201 ФНП "Правила безопасности в нефтяной и газовой промышленности", утв. Приказом Ростехнадзора от 15.12.2020 N 534;
ИБТВ-1-087-81 п.2.4, 2.5, 2.6.
</t>
  </si>
  <si>
    <t>п.1212, п.1213 ФНП "Правила безопасности в нефтяной и газовой промышленности", утв. Приказом Ростехнадзора от 15.12.2020 N 534</t>
  </si>
  <si>
    <t xml:space="preserve">п. 129, п.130, п.436 ФНП "Правила безопасности в нефтяной и газовой промышленности", утв. Приказом Ростехнадзора от 15.12.2020 N 534
</t>
  </si>
  <si>
    <t>п.1218, п.1224,п.1261 ФНП "Правила безопасности в нефтяной и газовой промышленности", утв. Приказом Ростехнадзора от 15.12.2020 N 534</t>
  </si>
  <si>
    <t>п.1224 ФНП "Правила безопасности в нефтяной и газовой промышленности", утв. Приказом Ростехнадзора от 15.12.2020 N 534</t>
  </si>
  <si>
    <t>п.1234 ФНП "Правила безопасности в нефтяной и газовой промышленности", утв. Приказом Ростехнадзора от 15.12.2020 N 534</t>
  </si>
  <si>
    <t>п.1238. ФНП "Правила безопасности в нефтяной и газовой промышленности", утв. Приказом Ростехнадзора от 15.12.2020 N 534</t>
  </si>
  <si>
    <t xml:space="preserve">п.1235, п.1242, п.1246 ФНП "Правила безопасности в нефтяной и газовой промышленности", утв. Приказом Ростехнадзора от 15.12.2020 N 534
РД 153-39-023-97 п.9.7.6.
</t>
  </si>
  <si>
    <t xml:space="preserve">п.1267. ФНП "Правила безопасности в нефтяной и газовой промышленности", утв. Приказом Ростехнадзора от 15.12.2020 N 534; 
РД 08-435-02 п.3.8.
</t>
  </si>
  <si>
    <t>п.197 ФНП "Правила безопасности в нефтяной и газовой промышленности", утв. Приказом Ростехнадзора от 15.12.2020 N 534</t>
  </si>
  <si>
    <t>п.202 ФНП "Правила безопасности в нефтяной и газовой промышленности", утв. Приказом Ростехнадзора от 15.12.2020 N 534</t>
  </si>
  <si>
    <t>п.199 ФНП "Правила безопасности в нефтяной и газовой промышленности", утв. Приказом Ростехнадзора от 15.12.2020 N 534</t>
  </si>
  <si>
    <t>п.201 ФНП "Правила безопасности в нефтяной и газовой промышленности", утв. Приказом Ростехнадзора от 15.12.2020 N 534</t>
  </si>
  <si>
    <t xml:space="preserve">п.1246 ФНП "Правила безопасности в нефтяной и газовой промышленности", утв. Приказом Ростехнадзора от 15.12.2020 N 534; 
РД 153-39-023-97 п. 9.4.5.
</t>
  </si>
  <si>
    <t>п.1205 ФНП "Правила безопасности в нефтяной и газовой промышленности", утв. Приказом Ростехнадзора от 15.12.2020 N 534</t>
  </si>
  <si>
    <t>п.1214 ФНП "Правила безопасности в нефтяной и газовой промышленности", утв. Приказом Ростехнадзора от 15.12.2020 N 534</t>
  </si>
  <si>
    <t>п.1217. ФНП "Правила безопасности в нефтяной и газовой промышленности", утв. Приказом Ростехнадзора от 15.12.2020 N 534</t>
  </si>
  <si>
    <t>п.1218,1219 ФНП "Правила безопасности в нефтяной и газовой промышленности", утв. Приказом Ростехнадзора от 15.12.2020 N 534</t>
  </si>
  <si>
    <t>п.1221,п.1222 ФНП "Правила безопасности в нефтяной и газовой промышленности", утв. Приказом Ростехнадзора от 15.12.2020 N 534</t>
  </si>
  <si>
    <t>п.1223 ФНП "Правила безопасности в нефтяной и газовой промышленности", утв. Приказом Ростехнадзора от 15.12.2020 N 534</t>
  </si>
  <si>
    <t xml:space="preserve">п.433, п.435,п.436 ФНП "Правила безопасности в нефтяной и газовой промышленности", утв. Приказом Ростехнадзора от 15.12.2020 N 534;
РД 08-254-98 п.4.26.
</t>
  </si>
  <si>
    <t>п.1228, п.1230 ФНП "Правила безопасности в нефтяной и газовой промышленности", утв. Приказом Ростехнадзора от 15.12.2020 N 534</t>
  </si>
  <si>
    <t>п.1232 ФНП "Правила безопасности в нефтяной и газовой промышленности", утв. Приказом Ростехнадзора от 15.12.2020 N 534</t>
  </si>
  <si>
    <t>п.1241 ФНП "Правила безопасности в нефтяной и газовой промышленности", утв. Приказом Ростехнадзора от 15.12.2020 N 534</t>
  </si>
  <si>
    <t>п.1241, п.1242 ФНП "Правила безопасности в нефтяной и газовой промышленности", утв. Приказом Ростехнадзора от 15.12.2020 N 534</t>
  </si>
  <si>
    <t>п.1241, ФНП "Правила безопасности в нефтяной и газовой промышленности", утв. Приказом Ростехнадзора от 15.12.2020 N 534</t>
  </si>
  <si>
    <t>п.1212 ФНП "Правила безопасности в нефтяной и газовой промышленности", утв. Приказом Ростехнадзора от 15.12.2020 N 534</t>
  </si>
  <si>
    <t>п.1213 ФНП "Правила безопасности в нефтяной и газовой промышленности", утв. Приказом Ростехнадзора от 15.12.2020 N 534</t>
  </si>
  <si>
    <t xml:space="preserve">п.1265 ФНП "Правила безопасности в нефтяной и газовой промышленности", утв. Приказом Ростехнадзора от 15.12.2020 N 534
РД 153-39-023-97 п.9.10.4, 9.11.22.
</t>
  </si>
  <si>
    <t>п.1252  ФНП "Правила безопасности в нефтяной и газовой промышленности", утв. Приказом Ростехнадзора от 15.12.2020 N 534</t>
  </si>
  <si>
    <t>п.1254  ФНП "Правила безопасности в нефтяной и газовой промышленности", утв. Приказом Ростехнадзора от 15.12.2020 N 534</t>
  </si>
  <si>
    <t>п.1257  ФНП "Правила безопасности в нефтяной и газовой промышленности", утв. Приказом Ростехнадзора от 15.12.2020 N 534</t>
  </si>
  <si>
    <t xml:space="preserve">п.8, 33, 426 ФНП "Правила безопасности в нефтяной и газовой промышленности", утв. Приказом Ростехнадзора от 15.12.2020 N 534;
ст. 22, 214 ТК РФ
</t>
  </si>
  <si>
    <t>п.8 Приложения №6, п.6 ФНП "Правила безопасности в нефтяной и газовой промышленности", утв. Приказом Ростехнадзора от 15.12.2020 N 534;
РД 08-254-98 п.3.6.</t>
  </si>
  <si>
    <t xml:space="preserve"> п.11 Приложения №6 ФНП "Правила безопасности в нефтяной и газовой промышленности", утв. Приказом Ростехнадзора от 15.12.2020 N 534</t>
  </si>
  <si>
    <t>Перечень работ повышенной опасности, выполняемых с оформлением наряда-допуска.</t>
  </si>
  <si>
    <t>Работники обучены приемам оказания первой помощи пострадавшим при несчастных случаях.</t>
  </si>
  <si>
    <t xml:space="preserve">ст. 214, 215 ТК РФ;
п. 10, 12 "Правил обеспечения работников средствами индивидуальной защиты и смывающими средствами", утв. Приказом Минтруда России от 29.10.2021 N 766н.
</t>
  </si>
  <si>
    <t xml:space="preserve">РД 153-39-023-97 п.9.10.7.;
п.11. "Правил противопожарного режима в Российской Федерации", утв. Постановлением Правительства РФ от 16.09.2020 N 1479
</t>
  </si>
  <si>
    <t xml:space="preserve">п.6 "Правила по охране труда при работе на высоте", утв. Приказом Минтруда России  от 16.11.2020 №782н
</t>
  </si>
  <si>
    <t>Весь  персонал  ознакомлен с необходимыми инструкциями по охране труда и безопасному выполнению работ</t>
  </si>
  <si>
    <t>Наличие паспорта и инструкций по эксплуатации тали от производителя на буровой установке.</t>
  </si>
  <si>
    <t>п.6 "Правил по охране труда при работе на высоте", утв. Приказом Минтруда России от 16.11.2020 N 782н</t>
  </si>
  <si>
    <t>Агрегат должен иметь автоматический ограничитель высоты подъема талевого блока с блокировкой движения барабана лебедки (противозатаскиватель талевого блока под кронблок);</t>
  </si>
  <si>
    <t xml:space="preserve">п. 21. "Правил по охране труда при использовании отдельных видов химических веществ и материалов" Приказ от 27.11. 2020 г. N 834н
</t>
  </si>
  <si>
    <t xml:space="preserve">п. 410 "Правил противопожарного режима в Российской Федерации", утв. Постановлением Правительства РФ от 16.09.2020 N 1479
</t>
  </si>
  <si>
    <t>п. 24. "Правил по охране труда при хранении, транспортировании и реализации нефтепродуктов", утв. Приказом Минтруда России от 16.12.2020 № 915н</t>
  </si>
  <si>
    <t>п. 26. "Правил по охране труда при хранении, транспортировании и реализации нефтепродуктов", утв. Приказом Минтруда России от 16.12.2020 № 915н</t>
  </si>
  <si>
    <t>п. 74. "Правил по охране труда при хранении, транспортировании и реализации нефтепродуктов", утв. Приказом Минтруда России от 16.12.2020 № 915н</t>
  </si>
  <si>
    <t>п. 40 "Правил по охране труда при размещении, монтаже, техническом обслуживании и ремонте технологического оборудования", утв. Приказом Минтруда России от 27.11.2020 N 833н</t>
  </si>
  <si>
    <t>п. 216 ФНП "Правила промышленной безопасности опасных производственных объектов, на которых используется оборудование, работающее под избыточным давлением", утв. Приказом Ростехнадзора от 15.12.2020 №536</t>
  </si>
  <si>
    <t>п. 23 ФНП "Правила промышленной безопасности опасных производственных объектов, на которых используется оборудование, работающее под избыточным давлением", утв. Приказом Ростехнадзора от 15.12.2020 №536</t>
  </si>
  <si>
    <t>п. 497 ФНП "Правила промышленной безопасности опасных производственных объектов, на которых используется оборудование, работающее под избыточным давлением", утв. Приказом Ростехнадзора от 15.12.2020 №536</t>
  </si>
  <si>
    <t>п. 22 ФНП "Правила промышленной безопасности опасных производственных объектов, на которых используется оборудование, работающее под избыточным давлением", утв. Приказом Ростехнадзора от 15.12.2020 №536</t>
  </si>
  <si>
    <t>п.500 ФНП "Правила промышленной безопасности опасных производственных объектов, на которых используется оборудование, работающее под избыточным давлением", утв. Приказом Ростехнадзора от 15.12.2020 №536</t>
  </si>
  <si>
    <t>ст.9 п.1.Федеральный закон от 21.07.1997 N 116-ФЗ "О промышленной безопасности опасных производственных объектов"; 
п. 3, 7 "Правила организации и осуществлении производственного контроля за соблюдением требований промышленной безопасности", утв. Постановлением Правительства РФ от 18.12.2020 N 2168</t>
  </si>
  <si>
    <t>Организован и осуществляется производственный контроль за соблюдением требований промышленной безопасности. Разработано положение о производственном контроле с учетом особенностей эксплуатируемых ОПО и условий их эксплуатации. Назначено лицо, ответственное за осуществление производственного контроля или служба производственного контроля. Результаты производственного контроля.</t>
  </si>
  <si>
    <t xml:space="preserve">ст.9 п.1., ст.12 п.1, 8 Федеральный закон от 21.07.1997 N 116-ФЗ "О промышленной безопасности опасных производственных объектов"; 
п.4, 9, 10, 11, 29, 31, 32. "Порядка проведения технического расследования причин аварий и инцидентов",  утв. Приказом Ростехнадзора от 08.12.2020 №503 
</t>
  </si>
  <si>
    <t>п.5, 8, 9. "Положение о разработке планов мероприятий по локализации и ликвидации последствий аварий на ОПО", утв. Постановлением Правительства РФ от 15.09.2020 N 1437</t>
  </si>
  <si>
    <r>
      <t>Создана система управления промышленной безопасностью (СУПБ) и обеспечено её функционирование  (</t>
    </r>
    <r>
      <rPr>
        <b/>
        <sz val="10"/>
        <rFont val="Arial"/>
        <family val="2"/>
        <charset val="204"/>
      </rPr>
      <t>для ОПО I, II класса опасности</t>
    </r>
    <r>
      <rPr>
        <sz val="10"/>
        <rFont val="Arial"/>
        <family val="2"/>
        <charset val="204"/>
      </rPr>
      <t>). Не реже 1 раза в течение календарного года оформляются документально результаты анализа функционирования системы СУПБ. Разрабатывается план работ в области промышленной безопасности на календарный год. СУПБ и план работы утверждается руководителем организации.</t>
    </r>
  </si>
  <si>
    <t>Производство работ в местах, где имеется или может возникнуть повышенная производственная опасность, осуществляются по наряду-допуску. В наличие перечень работ, выполняемых по наряду-допуску и перечень должностей специалистов, имеющих право выдавать, и утверждать наряды-допуски (утверждаются техническим руководителем организации).</t>
  </si>
  <si>
    <t>п. 5 "Положения об аттестации в области промышленной безопасности, по вопросам безопасности гидротехнических сооружений, безопасности в сфере электроэнергетики", утв. Постановлением Правительства РФ от 13.01.2023 № 13</t>
  </si>
  <si>
    <t>Выполнены все требования, указанные в наряде-допуске.</t>
  </si>
  <si>
    <t>Работники имеют необходимую аттестацию, а также соблюдается периодичность аттестации.</t>
  </si>
  <si>
    <t>Работники при выполнении работ, требующих совмещение профессий, прошли необходимую обучение и имеют соответствующую квалификацию по видам выполняемых работ, а также имеют допуски к самостоятельной работе по совмещаемым профессиям (в наличии должно быть удостоверение по совмещаемой профессии).</t>
  </si>
  <si>
    <t>Металлические части электроустановок и корпуса электрооборудования, прочее оборудования и емкости, используемые при работах,  должны быть заземлены.</t>
  </si>
  <si>
    <t>п. 56  ФНП "Правила безопасного ведения газоопасных, огневых и ремонтных работ", утв. Приказом Ростехнадзора от 15.12.2020 N 528</t>
  </si>
  <si>
    <t>п. 4, п. 11. "Правил противопожарного режима в Российской Федерации", утв. Постановлением Правительства РФ от 16.09.2020 № 1479</t>
  </si>
  <si>
    <t>п. 2. "Правил противопожарного режима в Российской Федерации", утв. Постановлением Правительства РФ от 16.09.2020 № 1479</t>
  </si>
  <si>
    <t>п. 393. "Правил противопожарного режима в Российской Федерации", утв. Постановлением Правительства РФ от 16.09.2020 № 1479</t>
  </si>
  <si>
    <t xml:space="preserve">п.12. "Правил противопожарного режима в Российской Федерации", утв. Постановлением Правительства РФ от 16.09.2020 № 1479 </t>
  </si>
  <si>
    <t>п. 3. "Правил противопожарного режима в Российской Федерации", утв. Постановлением Правительства РФ от 16.09.2020 № 1479</t>
  </si>
  <si>
    <t>п. 9. "Правил противопожарного режима в Российской Федерации", утв. Постановлением Правительства РФ от 16.09.2020 № 1479</t>
  </si>
  <si>
    <t>п. 65, п. 67. "Правил противопожарного режима в Российской Федерации", утв. Постановлением Правительства РФ от 16.09.2020 № 1479</t>
  </si>
  <si>
    <t>п. 71. "Правил противопожарного режима в Российской Федерации", утв. Постановлением Правительства РФ от 16.09.2020 № 1479</t>
  </si>
  <si>
    <t>п. 65. "Правил противопожарного режима в Российской Федерации", утв. Постановлением Правительства РФ от 16.09.2020 № 1479</t>
  </si>
  <si>
    <t xml:space="preserve">п.36. "Правил противопожарного режима в Российской Федерации", утв. Постановлением Правительства РФ от 16.09.2020 № 1479 </t>
  </si>
  <si>
    <t>п.35. "Правил противопожарного режима в Российской Федерации", утв. Постановлением Правительства РФ от 16.09.2020 № 1479</t>
  </si>
  <si>
    <t>п. 254, 296, 298. "Правил противопожарного режима в Российской Федерации", утв. Постановлением Правительства РФ от 16.09.2020 № 1479</t>
  </si>
  <si>
    <t>п. 19 "Правил противопожарного режима в Российской Федерации", утв. Постановлением Правительства РФ от 16.09.2020 № 1479</t>
  </si>
  <si>
    <t>Разработаны инструкции о мерах пожарной безопасности для каждого здания, сооружения либо группы однотипных по функциональному назначению и пожарной нагрузке зданий и сооружений, с учетом специфики взрывопожароопасных и пожароопасных помещений в указанных зданиях, сооружениях.</t>
  </si>
  <si>
    <t>Проведение не реже 1 раза в полугодие практических тренировок по эвакуации лиц, осуществляющих свою деятельность на объекте защиты с массовым пребыванием людей (50 и более человек).</t>
  </si>
  <si>
    <t>Имеется - 10 баллов;                                                    В стадии разработки  - 5 баллов;                               Отсутствует - 0 баллов.</t>
  </si>
  <si>
    <t>Имеется - 10 баллов;                                                    Да, частично  - 5 баллов;                                                 Отсутствует - 0 баллов.</t>
  </si>
  <si>
    <t>Имеется - 15 баллов;                                                    Да, частично  - 7 баллов;                                                 Отсутствует  - 0 баллов.</t>
  </si>
  <si>
    <t>Проводятся - 15 баллов;                                                    Проводятся с нарушениями - 7 баллов;                                                 Не проводятся  - 0 баллов.</t>
  </si>
  <si>
    <t>Имеется - 20 баллов;
Требуется актуализация - 10 баллов
Отсутствует - 0 баллов.</t>
  </si>
  <si>
    <t>Имеется - 20 баллов;                                                    В стадии разработки (утверждения)  - 7 баллов;                               
Отсутствует - 0 баллов.</t>
  </si>
  <si>
    <t>3. Содержание электрооборудования</t>
  </si>
  <si>
    <t>Использование масляных обогревателей, запрещенных для обогрева помещений, обогревателей не заводского исполнения, а также обогревателей заводского исполнения при отсутствии терморегулятора.</t>
  </si>
  <si>
    <t>Сброс сточных вод на рельеф местности</t>
  </si>
  <si>
    <t>Движение и стоянка транспортных средств (кроме специальных транспортных средств), за исключением их движения по дорогам и стоянки на дорогах и в специально оборудованных местах, имеющих твердое покрытие в границах водоохранных зон водоемов.</t>
  </si>
  <si>
    <t xml:space="preserve">ФЗ №74 Водный Кодекс РФ, ст.ст. 55, 56, 65;
ФЗ №7 «Об охране окружающей среды», ст.ст. 3, 4, 34, 35, 39;
СанПиН 2.1.3684-21 "Санитарно-эпидемиологические требования к содержанию территорий городских и сельских поселений, к водным объектам, питьевой воде и питьевому водоснабжению, атмосферному воздуху, почвам, жилым помещениям, эксплуатации производственных, общественных помещений, организации и проведению санитарно-противоэпидемических (профилактических) мероприятий".
</t>
  </si>
  <si>
    <t>Не допускается - 15 баллов;
Незначительно  - 5 балла;
Допускается - 0 баллов.</t>
  </si>
  <si>
    <t>Не допускается - 10 баллов;
Незначительно  - 3 балла;
Допускается - 0 баллов.</t>
  </si>
  <si>
    <t>Имеется - 10 баллов;                                                    Да, частично  - 3 балла;                                                 Отсутствует - 0 баллов.</t>
  </si>
  <si>
    <t>Отсутствуют значительные накопленные объемов ТКО и производственных отходов (металлолом, автопокрышки, аварийный автотранспорт). Наличие плана мероприятий по вывозу</t>
  </si>
  <si>
    <t>Наличие канализационных очистных сооружений (согласно ПСД и договора)</t>
  </si>
  <si>
    <t>Имеется - 10 баллов;
Да, частично  - 5 балла;
Отсутствует - 0 баллов;
Не применимо</t>
  </si>
  <si>
    <t>2. Экологическое состояние жилого городка</t>
  </si>
  <si>
    <t>Наличие металлических емкостей (контейнеров) с плотно закрывающейся крышкой для временного накопления промасленной ветоши, масляных фильтров от ТС.</t>
  </si>
  <si>
    <t>п.85, 86. "Правил противопожарного режима в Российской Федерации", утв. Постановлением Правительства РФ от 16.09.2020 № 1479</t>
  </si>
  <si>
    <t>Выполняется - 20 баллов;                                                    Да, частично  - 10 баллов;                                                         Не выполняется - 0 баллов.</t>
  </si>
  <si>
    <t xml:space="preserve">На территории жилого городка обустроена контейнерная площадка для накопления твердых коммунальных отходов (ТКО). Площадка имеет подъездной путь, твердое покрытие с уклоном для отведения талых и дождевых сточных вод, а также ограждение, обеспечивающее предупреждение распространения отходов за пределы контейнерной площадки.
</t>
  </si>
  <si>
    <t xml:space="preserve">"Правила обращения с отходами производства и потребления в части осветительных устройств, электрических ламп, ненадлежащие сбор, накопление, использование, обезвреживание и размещение которых может повлечь причинение вреда жизни, здоровью граждан, вреда животным, растениям и окружающей среде", утверждены Постановлением Правительства РФ от 28.12.2020 № 2314 
</t>
  </si>
  <si>
    <t>ст. 2, 42 ФЗ №136 Земельный Кодекс РФ</t>
  </si>
  <si>
    <t xml:space="preserve">Условия хранения химреагентов (наличие твёрдого покрытия  под химреагентами, обвалования, навеса, отдельного помещения). </t>
  </si>
  <si>
    <t>Наличие лицензии на осуществление деятельности по обращению с отходами в соответствии с законодательством Российской Федерации или договора со специализированной организацией, имеющей лицензию.</t>
  </si>
  <si>
    <t>В наличии - 20 баллов;                                 Отсутствует - 0 баллов;        
Не применимо.</t>
  </si>
  <si>
    <t xml:space="preserve">В наличии - 15 баллов;                                 Отсутствует - 0 баллов;     
Не применимо.   
</t>
  </si>
  <si>
    <t xml:space="preserve">В наличии - 20 баллов;   
Выполнено частично - 10 баллов;                              Отсутствует - 0 баллов.        
</t>
  </si>
  <si>
    <t xml:space="preserve">В наличии - 20 баллов;                                 Отсутствует - 0 баллов.
</t>
  </si>
  <si>
    <t xml:space="preserve">Охрана окружающей среды                                                                                     </t>
  </si>
  <si>
    <t>Охрана окружающей среды</t>
  </si>
  <si>
    <t>Организация допуска подрядных организаций</t>
  </si>
  <si>
    <t>Обеспечение и применение водителями специальной одеждой, специальной обувью и СИЗ, выдаваемых работодателем.</t>
  </si>
  <si>
    <t xml:space="preserve">п. 8  "Правил по охране труда на автомобильном транспорте", утв.  Приказом Минтруда России от 09.12.2020 N 871н;
п. 10, 12 "Правил обеспечения работников средствами индивидуальной защиты и смывающими средствами", утв. Приказом Минтруда России от 29.10.2021 N 766н
</t>
  </si>
  <si>
    <t xml:space="preserve">п. 4.7. Инструкция ООО «РН-Ванкор» № П3-05 И-90052 ЮЛ-583 «Организация безопасного проведения газоопасных работ на объектах общества» </t>
  </si>
  <si>
    <t>п.29, 30 ФНП "Правила безопасности при ведении горных работ и переработке твердых полезных ископаемых", утв. Приказом Ростехнадзора от 08.12.2020 № 505</t>
  </si>
  <si>
    <t xml:space="preserve">Имеются у всех работников  - 20;   
у отдельных работников просрочены-7,
отсутствуют -0; 
Не применимо
</t>
  </si>
  <si>
    <t xml:space="preserve">Имеются на 100% по всем темам ПЛА - 20;   
имеются на 75% тем ПЛА - 10; 
имеются на 50% тем ПЛА – 5;   
имеются на 25% тем ПЛА – 0;  
Не применимо        
</t>
  </si>
  <si>
    <t xml:space="preserve">Имеются на 100% - 20;   
имеются на 75% - 15; 
имеются на 50%  – 7;   
имеются на 25% – 5;      
Нет – 0;    
Не применимо
</t>
  </si>
  <si>
    <t>Имеются на 100% - 20;   
имеются на 75% - 15; 
имеются на 50%  – 10;   
имеются на 25% – 5;      
Нет – 0;    
Не применимо</t>
  </si>
  <si>
    <t xml:space="preserve">Имеются у всех работников  - 20;   
у отдельных работников просрочены, отсутствуют - 10; 
у многих отсутствуют, просрочены - 5;     
Нет – 0;    
Не применимо
</t>
  </si>
  <si>
    <t>п.3 "Правил по охране труда при строительстве, реконструкции и ремонте", утв. Приказом Минтруда России от 11.12.2020 N 883н; 
п. 22 ФНП "Правила безопасности опасных производственных объектов, на которых используются подъемные сооружения", утв. Приказом Ростехнадзора от 26.11.2020 N 461;
п.2. "Правил противопожарного режима в Российской Федерации", утв. Постановлением Правительства РФ от 16.09.2020 № 1479;
п. 3 "Правил по охране труда при выполнении электросварочных и газосварочных работ", утв. Приказом Минтруда России от 11.12.2020 N 884н</t>
  </si>
  <si>
    <t>п.9  "Правил по охране труда при строительстве, реконструкции и ремонте", утв. Приказом Минтруда России от 11.12.2020 N 883н; 
 п.98, п.235 ФНП "Правила безопасности ОПО, на которых используются подъемные сооружения", утв. Приказом Ростехнадзора №461 от 26.11.2020г.
п.35. "Правил по охране труда при работе на высоте", утв. Приказом Минтруда России от 16.11.2020 N 782н</t>
  </si>
  <si>
    <t>п.112 ФНП "Правила безопасности ОПО, на которых используются подъемные сооружения", утв. Приказом Ростехнадзора  от 26.11.2020 № 461;
п.52. "Правил по охране труда при работе на высоте", утв. Приказом Минтруда России  от 16.11.2020г.№782н</t>
  </si>
  <si>
    <t xml:space="preserve">п.22, п.148, п.149 ФНП "Правила безопасности опасных производственных объектов, на которых используются подъемные сооружения", утв. Приказом Ростехнадзора от 26.11.2020 N 461
</t>
  </si>
  <si>
    <t>п.22, п.24 ФНП "Правила безопасности опасных производственных объектов, на которых используются подъемные сооружения", утв. Приказом Ростехнадзора от 26.11.2020 N 461</t>
  </si>
  <si>
    <t>п.25 ФНП "Правила безопасности опасных производственных объектов, на которых используются подъемные сооружения", утв. Приказом Ростехнадзора от 26.11.2020 N 461</t>
  </si>
  <si>
    <t>п.112 ФНП "Правила безопасности опасных производственных объектов, на которых используются подъемные сооружения", утв. Приказом Ростехнадзора от 26.11.2020 N 461</t>
  </si>
  <si>
    <t>п.114 ФНП "Правила безопасности опасных производственных объектов, на которых используются подъемные сооружения", утв. Приказом Ростехнадзора от 26.11.2020 N 461</t>
  </si>
  <si>
    <t>п.116 ФНП "Правила безопасности опасных производственных объектов, на которых используются подъемные сооружения", утв. Приказом Ростехнадзора от 26.11.2020 N 461</t>
  </si>
  <si>
    <t>п.121 ФНП "Правила безопасности опасных производственных объектов, на которых используются подъемные сооружения", утв. Приказом Ростехнадзора от 26.11.2020 N 461</t>
  </si>
  <si>
    <t>п.122 ФНП "Правила безопасности опасных производственных объектов, на которых используются подъемные сооружения", утв. Приказом Ростехнадзора от 26.11.2020 N 461</t>
  </si>
  <si>
    <t>п.128  ФНП "Правила безопасности опасных производственных объектов, на которых используются подъемные сооружения", утв. Приказом Ростехнадзора от 26.11.2020 N 461</t>
  </si>
  <si>
    <t>п.132  ФНП "Правила безопасности опасных производственных объектов, на которых используются подъемные сооружения", утв. Приказом Ростехнадзора от 26.11.2020 N 461</t>
  </si>
  <si>
    <t>п.137  ФНП "Правила безопасности опасных производственных объектов, на которых используются подъемные сооружения", утв. Приказом Ростехнадзора от 26.11.2020 N 461</t>
  </si>
  <si>
    <t>п.147  ФНП "Правила безопасности опасных производственных объектов, на которых используются подъемные сооружения", утв. Приказом Ростехнадзора от 26.11.2020 N 461</t>
  </si>
  <si>
    <t>п.150  ФНП "Правила безопасности опасных производственных объектов, на которых используются подъемные сооружения", утв. Приказом Ростехнадзора от 26.11.2020 N 461</t>
  </si>
  <si>
    <t>п.151 ФНП "Правила безопасности опасных производственных объектов, на которых используются подъемные сооружения", утв. Приказом Ростехнадзора от 26.11.2020 N 461</t>
  </si>
  <si>
    <t>п.152  ФНП "Правила безопасности опасных производственных объектов, на которых используются подъемные сооружения", утв. Приказом Ростехнадзора от 26.11.2020 N 461</t>
  </si>
  <si>
    <t>п.157, 158 ФНП "Правила безопасности опасных производственных объектов, на которых используются подъемные сооружения", утв. Приказом Ростехнадзора от 26.11.2020 N 461</t>
  </si>
  <si>
    <t>п.18, 19 ФНП "Правила безопасного ведения газоопасных, огневых и ремонтных работ", утв. Приказом Ростехнадзора от 15.12.2020 N 528</t>
  </si>
  <si>
    <t xml:space="preserve">п.20 ФНП "Правила безопасного ведения газоопасных, огневых и ремонтных работ", утв. Приказом Ростехнадзора от 15.12.2020 N 528 </t>
  </si>
  <si>
    <t xml:space="preserve">п.29 ФНП "Правила безопасного ведения газоопасных, огневых и ремонтных работ", утв. Приказом Ростехнадзора от 15.12.2020 N 528 </t>
  </si>
  <si>
    <t xml:space="preserve">п.35 ФНП "Правила безопасного ведения газоопасных, огневых и ремонтных работ", утв. Приказом Ростехнадзора от 15.12.2020 N 528 </t>
  </si>
  <si>
    <t xml:space="preserve">п.18, п.21 ФНП "Правила безопасного ведения газоопасных, огневых и ремонтных работ", утв. Приказом Ростехнадзора от 15.12.2020 N 528 </t>
  </si>
  <si>
    <t xml:space="preserve">п.7 ФНП "Правила безопасного ведения газоопасных, огневых и ремонтных работ", утв. Приказом Ростехнадзора от 15.12.2020 N 528 </t>
  </si>
  <si>
    <t xml:space="preserve">п.71 ФНП "Правила безопасного ведения газоопасных, огневых и ремонтных работ", утв. Приказом Ростехнадзора от 15.12.2020 N 528 </t>
  </si>
  <si>
    <t xml:space="preserve">п.6 ФНП "Правила безопасного ведения газоопасных, огневых и ремонтных работ", утв. Приказом Ростехнадзора от 15.12.2020 N 528 </t>
  </si>
  <si>
    <t xml:space="preserve">п.106 ФНП "Правила безопасного ведения газоопасных, огневых и ремонтных работ", утв. Приказом Ростехнадзора от 15.12.2020 N 528 </t>
  </si>
  <si>
    <t>Периодичность проведения учебно-тренировочных занятий по выработке навыков выполнения мероприятий ПЛА, кроме случаев, установленных ФНП, определяется организацией с учетом конкретных условий, но не реже одного раза в год.
Результаты учебно-тренировочных занятий по плану ликвидации аварий должны заноситься в журналы регистрации учебно-тренировочных занятий по ПЛА под подпись работников, участвующих в занятии</t>
  </si>
  <si>
    <t xml:space="preserve">п.152 ФНП "Правила безопасности при производстве, хранении и применении взрывчатых материалов промышленного назначения" №494 от 03.12.2020г 
</t>
  </si>
  <si>
    <t>п.50 Федеральный закон от 04.05.2011 N 99-ФЗ (ред. от 04.08.2023) "О лицензировании отдельных видов деятельности";
п.4 ФНП "Правила безопасности при производстве, хранении и применении взрывчатых материалов промышленного назначения" №494 от 03.12.2020г</t>
  </si>
  <si>
    <t xml:space="preserve">п.63, 554 ФНП "Правила безопасности при производстве, хранении и применении взрывчатых материалов промышленного назначения" №494 от 03.12.2020г </t>
  </si>
  <si>
    <t>п.424-570, ФНП "Правила безопасности при производстве, хранении и применении взрывчатых материалов промышленного назначения" №494 от 03.12.2020г;
п. 13 Приложения № 1 к Постановлению Правительства РФ от 14.08.1992 № 587 "Вопросы частной детективной (сыскной) и частной охранной деятельности"</t>
  </si>
  <si>
    <t xml:space="preserve">п.485, 551, ФНП "Правила безопасности при производстве, хранении и применении взрывчатых материалов промышленного назначения" №494 от 03.12.2020г </t>
  </si>
  <si>
    <t>п.149, 150 ФНП "Правила безопасности при производстве, хранении и применении взрывчатых материалов промышленного назначения"  №494 от 03.12.2020г;
п. 1.2.11 "Правила безопасности при геологоразведочных работах" (с Изменениями и дополнениями), утверждены приказом Мингео СССР от 27.03.1990.</t>
  </si>
  <si>
    <t>п.149 ФНП "Правила безопасности при производстве, хранении и применении взрывчатых материалов промышленного назначения"  №494 от 03.12.2020г ;
п.1.2.19. "Правила безопасности при геологоразведочных работах ПБ 08-37-2005"</t>
  </si>
  <si>
    <t xml:space="preserve">п.56, 61, 62, 64 ФНП "Правила безопасности при производстве, хранении и применении взрывчатых материалов промышленного назначения" №494 от 03.12.2020г </t>
  </si>
  <si>
    <t xml:space="preserve">п.34, 54. ФНП "Правила безопасности при производстве, хранении и применении взрывчатых материалов промышленного назначения" №494 от 03.12.2020г </t>
  </si>
  <si>
    <t>п.326 ФНП "Правила безопасности при производстве, хранении и применении взрывчатых материалов промышленного назначения" №494 от 03.12.2020г;
п. 2.1.2 "Правила безопасности при геологоразведочных работах" (с Изменениями и дополнениями), утверждены приказом Мингео СССР от 27.03.1990</t>
  </si>
  <si>
    <t>п.326 ФНП "Правила безопасности при производстве, хранении и применении взрывчатых материалов промышленного назначения" №494 от 03.12.2020г;
п.1.2.16 "Правила безопасности при геологоразведочных работах ПБ 08-37-2005"</t>
  </si>
  <si>
    <t xml:space="preserve">п. 159-161 ФНП "Правила безопасности при производстве, хранении и применении взрывчатых материалов промышленного назначения" №494 от 03.12.2020г </t>
  </si>
  <si>
    <t xml:space="preserve">п.161 ФНП "Правила безопасности при производстве, хранении и применении взрывчатых материалов промышленного назначения" №494 от 03.12.2020г </t>
  </si>
  <si>
    <t xml:space="preserve">п.84-85, 87, 90-91 ФНП "Правила безопасности при производстве, хранении и применении взрывчатых материалов промышленного назначения" №494 от 03.12.2020г </t>
  </si>
  <si>
    <t xml:space="preserve">п.554 ФНП "Правила безопасности при производстве, хранении и применении взрывчатых материалов промышленного назначения" №494 от 03.12.2020г </t>
  </si>
  <si>
    <t xml:space="preserve">п.149 ФНП "Правила безопасности при производстве, хранении и применении взрывчатых материалов промышленного назначения" №494 от 03.12.2020г </t>
  </si>
  <si>
    <t>п. 22 ФНП "Правила безопасности опасных производственных объектов, на которых используются подъемные сооружения" утв. Приказом Ростехнадзора №461 от 26.11.2020;
 п.228 ФНП "Правила промышленной безопасности при использовании оборудования, работающего под избыточным давлением" утв. Приказом № 536 от 15.12.2020г.; 
п.1.7 ИБТВ-1-087-81; 
п. 7 Приложения № 1 к Приказу МЧС России от 18.11.2021 № 806.</t>
  </si>
  <si>
    <t>п.9 ФНП "Правила безопасности в нефтяной и газовой промышленности", утв. Приказом Ростехнадзора от 15.12.2020 N 534</t>
  </si>
  <si>
    <t>п.1215 ФНП "Правила безопасности в нефтяной и газовой промышленности", утв. Приказом Ростехнадзора от 15.12.2020 N 534</t>
  </si>
  <si>
    <t xml:space="preserve">п.71 ФНП "Правила безопасности в нефтяной и газовой промышленности", утв. Приказом Ростехнадзора от 15.12.2020 N 534
</t>
  </si>
  <si>
    <t xml:space="preserve">п.197-204 ФНП "Правила безопасности в нефтяной и газовой промышленности", утв. Приказом Ростехнадзора от 15.12.2020 N 534
</t>
  </si>
  <si>
    <t xml:space="preserve">ст. 22 ТК РФ;
п.203,.204 ФНП "Правила безопасности в нефтяной и газовой промышленности", утв. Приказом Ростехнадзора от 15.12.2020 N 534
</t>
  </si>
  <si>
    <t>п.33, 426 ФНП "Правила безопасности в нефтяной и газовой промышленности", утв. Приказом Ростехнадзора от 15.12.2020 N 534</t>
  </si>
  <si>
    <t>п.1395 ФНП "Правила безопасности в нефтяной и газовой промышленности", утв. Приказом Ростехнадзора от 15.12.2020 N 534</t>
  </si>
  <si>
    <t>п.6 ФНП "Правила безопасности в нефтяной и газовой промышленности", утв. Приказом Ростехнадзора от 15.12.2020 N 534</t>
  </si>
  <si>
    <t>п.15  ФНП "Правила безопасности опасных производственных объектов, на которых используются подъемные сооружения", утв. Приказом Ростехнадзора от 26.11.2020 N 461</t>
  </si>
  <si>
    <t>п.352 ФНП "Правила безопасности в нефтяной и газовой промышленности", утв. Приказом Ростехнадзора от 15.12.2020 N 534</t>
  </si>
  <si>
    <t>п.378 ФНП "Правила безопасности в нефтяной и газовой промышленности", утв. Приказом Ростехнадзора от 15.12.2020 N 534</t>
  </si>
  <si>
    <t>п.324 ФНП "Правила безопасности в нефтяной и газовой промышленности", утв. Приказом Ростехнадзора от 15.12.2020 N 534</t>
  </si>
  <si>
    <t>п.325 ФНП "Правила безопасности в нефтяной и газовой промышленности", утв. Приказом Ростехнадзора от 15.12.2020 N 534</t>
  </si>
  <si>
    <t>п.349 ФНП "Правила безопасности в нефтяной и газовой промышленности", утв. Приказом Ростехнадзора от 15.12.2020 N 534</t>
  </si>
  <si>
    <t>п.313 ФНП "Правила безопасности в нефтяной и газовой промышленности", утв. Приказом Ростехнадзора от 15.12.2020 N 534</t>
  </si>
  <si>
    <t>п. 332 ФНП "Правила безопасности в нефтяной и газовой промышленности", утв. Приказом Ростехнадзора от 15.12.2020 N 534</t>
  </si>
  <si>
    <t>п. 378 ФНП "Правила безопасности в нефтяной и газовой промышленности", утв. Приказом Ростехнадзора от 15.12.2020 N 534</t>
  </si>
  <si>
    <t>п.345 ФНП "Правила безопасности в нефтяной и газовой промышленности", утв. Приказом Ростехнадзора от 15.12.2020 N 534</t>
  </si>
  <si>
    <t>п.331 ФНП "Правила безопасности в нефтяной и газовой промышленности", утв. Приказом Ростехнадзора от 15.12.2020 N 534</t>
  </si>
  <si>
    <t>п.351 ФНП "Правила безопасности в нефтяной и газовой промышленности", утв. Приказом Ростехнадзора от 15.12.2020 N 534</t>
  </si>
  <si>
    <t>п.470 ФНП "Правила безопасности в нефтяной и газовой промышленности", утв. Приказом Ростехнадзора от 15.12.2020 N 534</t>
  </si>
  <si>
    <t>ФНП "Правила безопасности опасных производственных объектов, на которых используются подъемные сооружения", п . 218</t>
  </si>
  <si>
    <t>п. 321 ФНП "Правила безопасности в нефтяной и газовой промышленности", утв. Приказом Ростехнадзора от 15.12.2020 N 534</t>
  </si>
  <si>
    <t>п 137 ФНП "Правила безопасности в нефтяной и газовой промышленности", утв. Приказом Ростехнадзора от 15.12.2020 N 534</t>
  </si>
  <si>
    <t>п 133 ФНП "Правила безопасности в нефтяной и газовой промышленности", утв. Приказом Ростехнадзора от 15.12.2020 N 534</t>
  </si>
  <si>
    <t>п 132 ФНП "Правила безопасности в нефтяной и газовой промышленности", утв. Приказом Ростехнадзора от 15.12.2020 N 534</t>
  </si>
  <si>
    <t>п 146 ФНП "Правила безопасности в нефтяной и газовой промышленности", утв. Приказом Ростехнадзора от 15.12.2020 N 534</t>
  </si>
  <si>
    <t>п 134 ФНП "Правила безопасности в нефтяной и газовой промышленности", утв. Приказом Ростехнадзора от 15.12.2020 N 534</t>
  </si>
  <si>
    <t>п 135 ФНП "Правила безопасности в нефтяной и газовой промышленности", утв. Приказом Ростехнадзора от 15.12.2020 N 534</t>
  </si>
  <si>
    <t>п 716. ФНП "Правила безопасности в нефтяной и газовой промышленности", утв. Приказом Ростехнадзора от 15.12.2020 N 534</t>
  </si>
  <si>
    <t>п 29 ФНП "Правила безопасности в нефтяной и газовой промышленности", утв. Приказом Ростехнадзора от 15.12.2020 N 534</t>
  </si>
  <si>
    <t>п. 338 ФНП "Правила безопасности в нефтяной и газовой промышленности", утв. Приказом Ростехнадзора от 15.12.2020 N 534</t>
  </si>
  <si>
    <t>п. 328 ФНП "Правила безопасности в нефтяной и газовой промышленности", утв. Приказом Ростехнадзора от 15.12.2020 N 534</t>
  </si>
  <si>
    <t>п. 343 ФНП "Правила безопасности в нефтяной и газовой промышленности", утв. Приказом Ростехнадзора от 15.12.2020 N 534</t>
  </si>
  <si>
    <t>п.1075,  1077 ФНП "Правила безопасности в нефтяной и газовой промышленности", утв. Приказом Ростехнадзора от 15.12.2020 N 534</t>
  </si>
  <si>
    <t>п.197 ФНП "Правила безопасности в нефтяной и газовой промышленности", утв. Приказом Ростехнадзора от 15.12.2020 N 534.</t>
  </si>
  <si>
    <t xml:space="preserve">п.1072 ФНП "Правила безопасности в нефтяной и газовой промышленности", утв. Приказом Ростехнадзора от 15.12.2020 N 534
</t>
  </si>
  <si>
    <t>п.1473 ФНП "Правила безопасности в нефтяной и газовой промышленности", утв. Приказом Ростехнадзора от 15.12.2020 N 534</t>
  </si>
  <si>
    <t>п.1092, 1093 ФНП "Правила безопасности в нефтяной и газовой промышленности", утв. Приказом Ростехнадзора от 15.12.2020 N 534</t>
  </si>
  <si>
    <t>п.1079 ФНП "Правила безопасности в нефтяной и газовой промышленности", утв. Приказом Ростехнадзора от 15.12.2020 N 534</t>
  </si>
  <si>
    <t>п.150 ФНП "Правила безопасности в нефтяной и газовой промышленности", утв. Приказом Ростехнадзора от 15.12.2020 N 534</t>
  </si>
  <si>
    <t>п.564 ФНП "Правила безопасности в нефтяной и газовой промышленности", утв. Приказом Ростехнадзора от 15.12.2020 N 534</t>
  </si>
  <si>
    <t>п.1080 ФНП "Правила безопасности в нефтяной и газовой промышленности", утв. Приказом Ростехнадзора от 15.12.2020 N 534</t>
  </si>
  <si>
    <t>п.1081 ФНП "Правила безопасности в нефтяной и газовой промышленности", утв. Приказом Ростехнадзора от 15.12.2020 N 534</t>
  </si>
  <si>
    <t>п.1087 ФНП "Правила безопасности в нефтяной и газовой промышленности", утв. Приказом Ростехнадзора от 15.12.2020 N 534</t>
  </si>
  <si>
    <t xml:space="preserve">п.1098,1099 ФНП "Правила безопасности в нефтяной и газовой промышленности", утв. Приказом Ростехнадзора от 15.12.2020 N 534
</t>
  </si>
  <si>
    <t>п.1105 ФНП "Правила безопасности в нефтяной и газовой промышленности", утв. Приказом Ростехнадзора от 15.12.2020 N 534</t>
  </si>
  <si>
    <t>п.1106 ФНП "Правила безопасности в нефтяной и газовой промышленности", утв. Приказом Ростехнадзора от 15.12.2020 N 534</t>
  </si>
  <si>
    <t xml:space="preserve">п.1118 ФНП "Правила безопасности в нефтяной и газовой промышленности", утв. Приказом Ростехнадзора от 15.12.2020 N 534
</t>
  </si>
  <si>
    <t>п.1134 ФНП "Правила безопасности в нефтяной и газовой промышленности", утв. Приказом Ростехнадзора от 15.12.2020 N 534</t>
  </si>
  <si>
    <t>п.1018 ФНП "Правила безопасности в нефтяной и газовой промышленности", утв. Приказом Ростехнадзора от 15.12.2020 N 534</t>
  </si>
  <si>
    <t>п.1019 ФНП "Правила безопасности в нефтяной и газовой промышленности", утв. Приказом Ростехнадзора от 15.12.2020 N 534</t>
  </si>
  <si>
    <t>п.1083, 1084, 1085 ФНП "Правила безопасности в нефтяной и газовой промышленности", утв. Приказом Ростехнадзора от 15.12.2020 N 534</t>
  </si>
  <si>
    <t>п.1092 ФНП "Правила безопасности в нефтяной и газовой промышленности", утв. Приказом Ростехнадзора от 15.12.2020 N 534</t>
  </si>
  <si>
    <t xml:space="preserve"> п.1093 ФНП "Правила безопасности в нефтяной и газовой промышленности", утв. Приказом Ростехнадзора от 15.12.2020 N 534</t>
  </si>
  <si>
    <t>п.1117 ФНП "Правила безопасности в нефтяной и газовой промышленности", утв. Приказом Ростехнадзора от 15.12.2020 N 534</t>
  </si>
  <si>
    <t>п.1111 ФНП "Правила безопасности в нефтяной и газовой промышленности", утв. Приказом Ростехнадзора от 15.12.2020 N 534</t>
  </si>
  <si>
    <t>п. 1075, 1077 ФНП "Правила безопасности в нефтяной и газовой промышленности", утв. Приказом Ростехнадзора от 15.12.2020 N 534</t>
  </si>
  <si>
    <t>п.825, 958, 1230 ФНП "Правила безопасности в нефтяной и газовой промышленности", утв. Приказом Ростехнадзора от 15.12.2020 N 534</t>
  </si>
  <si>
    <t>п.1054 ФНП "Правила безопасности в нефтяной и газовой промышленности", утв. Приказом Ростехнадзора от 15.12.2020 N 534</t>
  </si>
  <si>
    <t>п. 1035 ФНП "Правила безопасности в нефтяной и газовой промышленности", утв. Приказом Ростехнадзора от 15.12.2020 N 534</t>
  </si>
  <si>
    <t xml:space="preserve">Обеспечен контроль за состоянием условий и охраны труда. </t>
  </si>
  <si>
    <t>Порядок проведения осмотра и испытания газопламенного оборудования (шлангов, резаков) установлен локальным нормативным актом.
Осмотр и испытания газопламенного оборудования проводятся не реже одного раза в месяц, в установленном порядке.</t>
  </si>
  <si>
    <t>Наличие, ведение вахтенного журнала подъемного сооружения.</t>
  </si>
  <si>
    <t>Не допускается работа с неисправными оборудованием, инструментом и приспособлениями.</t>
  </si>
  <si>
    <t>п. 9, 22, 115 ФНП "Правила безопасности опасных производственных объектов, на которых используются подъемные сооружения", утв. Приказом Ростехнадзора от 26.11.2020 N 461</t>
  </si>
  <si>
    <t xml:space="preserve">п. 124 "Правил по охране труда при строительстве, реконструкции и ремонте", утв. Приказом Минтруда России от 11.12.2020 № 883н;
п.5.1.5. СНиП 12-04-2002 "Безопасность труда в строительстве. Часть 2. Строительное производство" </t>
  </si>
  <si>
    <t>п.217. ФНП "Правила безопасности опасных производственных объектов, на которых используются подъемные сооружения", утв. Приказом Ростехнадзора от 26.11.2020 N 461</t>
  </si>
  <si>
    <t xml:space="preserve">п.224, 225 ФНП "Правила безопасности опасных производственных объектов, на которых используются подъемные сооружения", утв. Приказом Ростехнадзора от 26.11.2020 N 461
</t>
  </si>
  <si>
    <t>п.112, 136 ФНП "Правила безопасности опасных производственных объектов, на которых используются подъемные сооружения", утв. Приказом Ростехнадзора от 26.11.2020 N 461</t>
  </si>
  <si>
    <t>п.1078 "Об утверждении Федеральных норм и правил в области промышленной безопасности в нефтяной и газовой промышленности", утв. Приказом Ростехнадзора от 15.12.2020 № 534</t>
  </si>
  <si>
    <t xml:space="preserve">п.1092, п.1094 ФНП "Правила безопасности в нефтяной и газовой промышленности", утв. Приказом Ростехнадзора от 15.12.2020 № 534 </t>
  </si>
  <si>
    <t>п. 44, 128 "Правила по охране труда при строительстве, реконструкции и ремонте", утв. Приказом Минтруда России от 11.12.2020 № 883н</t>
  </si>
  <si>
    <t>п.1072 ФНП "Правила безопасности в нефтяной и газовой промышленности", утв. Приказом Ростехнадзора от 15.12.2020 № 534</t>
  </si>
  <si>
    <t>п.1074 ФНП "Правила безопасности в нефтяной и газовой промышленности", утв. Приказом Ростехнадзора от 15.12.2020 № 534</t>
  </si>
  <si>
    <t>п.1075 ФНП "Правила безопасности в нефтяной и газовой промышленности", утв. Приказом Ростехнадзора от 15.12.2020 № 534</t>
  </si>
  <si>
    <t>п.1083 ФНП "Правила безопасности в нефтяной и газовой промышленности", утв. Приказом Ростехнадзора от 15.12.2020 № 534</t>
  </si>
  <si>
    <t>п.1089, п.1090  ФНП "Правила безопасности в нефтяной и газовой промышленности", утв. Приказом Ростехнадзора от 15.12.2020 № 534</t>
  </si>
  <si>
    <t>п.1087 ФНП "Правила безопасности в нефтяной и газовой промышленности", утв. Приказом Ростехнадзора от 15.12.2020 № 534</t>
  </si>
  <si>
    <t>п.1118 ФНП "Правила безопасности в нефтяной и газовой промышленности", утв. Приказом Ростехнадзора от 15.12.2020 № 534</t>
  </si>
  <si>
    <t>п.1088 ФНП "Правила безопасности в нефтяной и газовой промышленности", утв. Приказом Ростехнадзора от 15.12.2020 № 534</t>
  </si>
  <si>
    <t>п.1092  ФНП "Правила безопасности в нефтяной и газовой промышленности", утв. Приказом Ростехнадзора от 15.12.2020 № 534</t>
  </si>
  <si>
    <t>п.1085  ФНП "Правила безопасности в нефтяной и газовой промышленности", утв. Приказом Ростехнадзора от 15.12.2020 № 534</t>
  </si>
  <si>
    <t>Пункт 27 "Правил технической эксплуатации электроустановок потребителей электрической энергии", утв. Приказом Минэнерго России от 12.08.2022 N 811</t>
  </si>
  <si>
    <t>Пункты 8 и 10 "Правил технической эксплуатации электроустановок потребителей электрической энергии", утв. Приказом Минэнерго России от 12.08.2022 N 811</t>
  </si>
  <si>
    <t>Пункт 29 "Правил технической эксплуатации электроустановок потребителей электрической энергии", утв. Приказом Минэнерго России от 12.08.2022 N 811</t>
  </si>
  <si>
    <t>Пункт 2.1.47 "Правил устройства электроустановок (ПУЭ). Шестое издание"
Пункт 30 "Правил технической эксплуатации электроустановок потребителей электрической энергии", утв. Приказом Минэнерго России от 12.08.2022 N 811</t>
  </si>
  <si>
    <t>Пункт 8 "Правил технической эксплуатации электроустановок потребителей электрической энергии", утв. Приказом Минэнерго России от 12.08.2022 N 811</t>
  </si>
  <si>
    <t>Пункт 37 "Правил технической эксплуатации электроустановок потребителей электрической энергии", утв. Приказом Минэнерго России от 12.08.2022 N 811</t>
  </si>
  <si>
    <t>Пункт 32 "Правил технической эксплуатации электроустановок потребителей электрической энергии", утв. Приказом Минэнерго России от 12.08.2022 N 811</t>
  </si>
  <si>
    <t xml:space="preserve">Пункт 45 "Правил технической эксплуатации электроустановок потребителей электрической энергии", утв. Приказом Минэнерго России от 12.08.2022 N 811;
пп. 49, 50, 51 "Правил работы с персоналом в организациях электроэнергетики РФ", утв.  Приказом Минтруда России от 22.09.2020 № 796.
</t>
  </si>
  <si>
    <t xml:space="preserve">Пункт 5.12 "Правил по охране труда при эксплуатации электроустановок", утв. Приказом Минтруда России от 15.12.2020 N 903н.
</t>
  </si>
  <si>
    <t xml:space="preserve">Пункт 2.3 "Правил по охране труда при эксплуатации электроустановок", утв. Приказом Минтруда России от 15.12.2020 N 903н.
</t>
  </si>
  <si>
    <t xml:space="preserve">Пункт 42 "Правил технической эксплуатации электроустановок потребителей электрической энергии", утв. Приказом Минэнерго России от 12.08.2022 N 811;
пп. 10, 91 "Правил работы с персоналом в организациях электроэнергетики РФ", утв.  Приказом Минтруда России от 22.09.2020 № 796.
</t>
  </si>
  <si>
    <t xml:space="preserve">Пункт 52 "Правил по охране труда при работе с инструментом и приспособлениями", утв. Приказом Минтруда России от 27.11.2020 N 835н
</t>
  </si>
  <si>
    <t>Пункт 155 ФНП "Правила безопасности в нефтяной и газовой промышленности", утв. Приказом Ростехнадзора от 15.12.2020 N 534</t>
  </si>
  <si>
    <t>п.433 ФНП "Правила безопасности в нефтяной и газовой промышленности", утв. Приказом Ростехнадзора от 15.12.2020 № 534</t>
  </si>
  <si>
    <t>п.33, 426 ФНП "Правила безопасности в нефтяной и газовой промышленности", утв. Приказом Ростехнадзора от 15.12.2020 № 534</t>
  </si>
  <si>
    <t>п.1198 ФНП "Правила безопасности в нефтяной и газовой промышленности", утв. Приказом Ростехнадзора от 15.12.2020 № 534</t>
  </si>
  <si>
    <t>п.6 ФНП "Правила безопасности в нефтяной и газовой промышленности", утв. Приказом Ростехнадзора от 15.12.2020 № 534</t>
  </si>
  <si>
    <t>п.197 ФНП "Правила безопасности в нефтяной и газовой промышленности", утв. Приказом Ростехнадзора от 15.12.2020 № 534
статья 14.1 Федерального закона от 21 июля 1997 г. № 116-ФЗ «О промышленной безопасности опасных производственных объектов»</t>
  </si>
  <si>
    <t>п. 454 ФНП "Правила безопасности в нефтяной и газовой промышленности", утв. Приказом Ростехнадзора от 15.12.2020 № 534</t>
  </si>
  <si>
    <t>п. 201 ФНП "Правила безопасности в нефтяной и газовой промышленности", утв. Приказом Ростехнадзора от 15.12.2020 № 534</t>
  </si>
  <si>
    <t>п. 1224 ФНП "Правила безопасности в нефтяной и газовой промышленности", утв. Приказом Ростехнадзора от 15.12.2020 № 534</t>
  </si>
  <si>
    <t>п. 1254 ФНП "Правила безопасности в нефтяной и газовой промышленности", утв. Приказом Ростехнадзора от 15.12.2020 № 534</t>
  </si>
  <si>
    <t>п. 435 ФНП "Правила безопасности в нефтяной и газовой промышленности", утв. Приказом Ростехнадзора от 15.12.2020 № 534</t>
  </si>
  <si>
    <t>п. 436 ФНП "Правила безопасности в нефтяной и газовой промышленности", утв. Приказом Ростехнадзора от 15.12.2020 № 534</t>
  </si>
  <si>
    <t>п. 442 ФНП "Правила безопасности в нефтяной и газовой промышленности", утв. Приказом Ростехнадзора от 15.12.2020 № 534</t>
  </si>
  <si>
    <t>п.10, 11 Приложения 6 ФНП "Правила безопасности в нефтяной и газовой промышленности", утв. Приказом Ростехнадзора от 15.12.2020 № 534</t>
  </si>
  <si>
    <t>п.3 Приложения 6 ФНП "Правила безопасности в нефтяной и газовой промышленности", утв. Приказом Ростехнадзора от 15.12.2020 № 534</t>
  </si>
  <si>
    <t>п.8 Приложения 6 ФНП "Правила безопасности в нефтяной и газовой промышленности", утв. Приказом Ростехнадзора от 15.12.2020 № 534</t>
  </si>
  <si>
    <t>Ведется учет аварий и инцидентов (журналы регистрации) на ОПО. По каждому факту возникновения аварии на ОПО проводится техническое расследование ее причин. Оформляются акты технического расследования причин аварии и инцидентов. Установлен порядок (положение, стандарт и т.п.) расследования причин инцидентов на ОПО их учета и анализа.</t>
  </si>
  <si>
    <t>Проводится диагностика, испытания, освидетельствование сооружений и технических устройств, применяемых на опасном производственном объекте, в установленные сроки и порядке.</t>
  </si>
  <si>
    <t>п.8 ФНПФНП "Правила безопасности в нефтяной и газовой промышленности", утв. Приказом Ростехнадзора от 15.12.2020 № 534</t>
  </si>
  <si>
    <t>п 197. ФНП "Правила безопасности в нефтяной и газовой промышленности", утв. Приказом Ростехнадзора от 15.12.2020 № 534</t>
  </si>
  <si>
    <t xml:space="preserve">п.202 ФНП "Правила безопасности в нефтяной и газовой промышленности", утв. Приказом Ростехнадзора от 15.12.2020 № 534;
ст. 219 ТК РФ
</t>
  </si>
  <si>
    <t>Соответствует полностью – 35 
Имеются мелкие нарушения – 20 
Имеются крупные нарушения - 10
Не соответствует – 0 
Не применимо</t>
  </si>
  <si>
    <t>Создана служба или введена должность специалиста по ОТ – 20
Приказ о совмещении - 15 
Специалиста нет - 0
Не применимо</t>
  </si>
  <si>
    <t>Организация системы контроля (комиссия, персонал) фактического соответствия  условий труда на каждом рабочем месте требованиям ОТ.</t>
  </si>
  <si>
    <t xml:space="preserve">Имеются и соответствует полностью – 5; 
Имеются мелкие нарушения – 3; 
Имеются крупные нарушения - 1;
Нет в наличии – 0; 
Не применимо – Н/П </t>
  </si>
  <si>
    <t xml:space="preserve">Обеспечены полностью – 10; 
Имеются мелкие нарушения – 5; 
Имеются крупные нарушения - 3;
Не обеспечены – 0; 
Не применимо - Н/П </t>
  </si>
  <si>
    <t xml:space="preserve">Соответствует полностью – 10; 
Не соответствует – 0; 
Не применимо - Н/П </t>
  </si>
  <si>
    <t>Соответствует полностью – 15 
Имеются мелкие нарушения – 10 
Имеются крупные нарушения - 5
Не соответствует – 0 
Не применимо</t>
  </si>
  <si>
    <t>Пункты 23 и 24 "Правил технической эксплуатации электроустановок потребителей электрической энергии", утв. Приказом Минэнерго России от 12.08.2022 N 811;
Пункт 638 "Правил технической эксплуатации электрических станций и сетей РФ", утв. Приказом Минэнерго от 04.10.2022 №1070.</t>
  </si>
  <si>
    <t>Да  - 10;   
Нет – 0;    
Не применимо</t>
  </si>
  <si>
    <t>Выполняется в полном объеме (100%) - 10; 
С небольшими нарушениями (75%) – 7; 
Со значительными нарушениями (50%) – 3;
С крупными нарушениями (25%) - 1; 
Не выполняется – 0; 
Не применимо</t>
  </si>
  <si>
    <t>Наличие в организации утвержденного перечня средств защиты для обеспечения электробезопасности персонала, подлежащих испытаниям и (или) проверке исправности.
Своевременное проведение испытаний и (или) проверок средств защиты для обеспечения электробезопасности персонала, своевременная замена средств защиты (их частей) с понизившимися защитными свойствами.</t>
  </si>
  <si>
    <t>Пункт 59 "Правил обеспечения работников средствами индивидуальной защиты и смывающими средствами", утв. Приказом Минтруда России от 29.10.2021 N 766н</t>
  </si>
  <si>
    <t xml:space="preserve">Имеются и соответствует полностью - 10; 
С небольшими нарушениями – 7; 
Со значительными нарушениями  – 3;
Не выполняется – 0; 
Не применимо – Н/П </t>
  </si>
  <si>
    <t>Доведение до работников Молний и Уроков, извлеченных из происшествий.</t>
  </si>
  <si>
    <t>п. 8.1.13, 8.2.11 Методических указаний Компании № П3-05 Р-0778 "Расследование происшествий"</t>
  </si>
  <si>
    <t>Наличие  (100%) -10; 
С небольшими нарушениями (75%) – 5; 
С крупными нарушениями (25%) - 2; 
Отсутствие – 0; 
Не применимо</t>
  </si>
  <si>
    <t xml:space="preserve">Соответствует - 5 баллов;                                 Не соответствует - 0 баллов.
</t>
  </si>
  <si>
    <t>Выполнено - 10 баллов;                                                    Выполнено частично  - 5 баллов;                                                 Не выполнено - 0 баллов.</t>
  </si>
  <si>
    <t>ФОРМА ОТЧЕТА АУДИТА ПОДРЯДНЫХ ОРГАНИЗАЦИЙ, ЧЕК-ЛИСТЫ ДЛЯ ПРОВЕРКИ</t>
  </si>
  <si>
    <t>Содержание</t>
  </si>
  <si>
    <t>Оценочный лист 
"Организация охраны труда"</t>
  </si>
  <si>
    <t>Оценочный лист 
"Организация охраны здоровья"</t>
  </si>
  <si>
    <t xml:space="preserve">Оценочный лист 
"Организация пожарной безопасности"  </t>
  </si>
  <si>
    <t xml:space="preserve">Оценочный лист 
"Организация безопасности дорожного движения/транспортной безопасности" </t>
  </si>
  <si>
    <t>Оценочный лист 
"Организация опасных видов работ"</t>
  </si>
  <si>
    <t>Оценочный лист 
"Предупреждение открытого фонтанирования и газонефтеводопроявления при ремонте скважин/ТКРС и Бурении (ГНВП)"</t>
  </si>
  <si>
    <t>Оценочный лист 
" Организация сейсморазведочных работ"</t>
  </si>
  <si>
    <t>Оценочный лист 
"Организации работ по ТКРС"</t>
  </si>
  <si>
    <t>Оценочный лист 
"Организация работ по бурению"</t>
  </si>
  <si>
    <t>Оценочный лист 
"Организация промышленной безопасности"</t>
  </si>
  <si>
    <t>Оценочный лист 
"Организация работ по зачистке аппаратов, емкостей, оборудования"</t>
  </si>
  <si>
    <t>Оценочный лист 
"Организация временного жилого городка"</t>
  </si>
  <si>
    <t>Оценочный лист 
"Охрана окружающей среды"</t>
  </si>
  <si>
    <t>Отчет  №         
по итогам проведенного аудита</t>
  </si>
  <si>
    <t>ПРИЛОЖЕНИЕ 15 К МЕТОДИЧЕСКИМ УКАЗАНИЯМ ООО "РН-ВАНКОР" № П3-05 М-0185 ЮЛ-583 "ВЗАИМОДЕЙСТВИЕ С ПОДРЯДНЫМИ ОРГАНИЗАЦИЯМИ В ОБЛАСТИ ПРОМЫШЛЕННОЙ И ПОЖАРНОЙ БЕЗОПАСНОСТИ, ОХРАНЫ ТРУДА И ОКРУЖАЮЩЕЙ СРЕДЫ" ВЕРСИЯ 1</t>
  </si>
  <si>
    <t xml:space="preserve">Принятие и выполнение мероприятий, направленных на  предупреждение несчастных случаев на производстве (по результатам расследования ранее происшедших в организации несчастных случаев). </t>
  </si>
  <si>
    <t xml:space="preserve">Статья 216.3 ТК РФ;
"Требования к комплектации аптечки для оказания работниками первой помощи пострадавшим с применением медицинских изделий", утв. Приказом Минздрава РФ от 24.05.2024 г. N 262н
</t>
  </si>
  <si>
    <r>
      <t xml:space="preserve">п.19. "Правил по охране труда при строительстве, реконструкции и ремонте", утв. Приказом Минтруда России от 11.12.2020 N 883н;
</t>
    </r>
    <r>
      <rPr>
        <b/>
        <sz val="10"/>
        <color rgb="FFFF0000"/>
        <rFont val="Arial"/>
        <family val="2"/>
        <charset val="204"/>
      </rPr>
      <t>МЕТОДИЧЕСКИЕ УКАЗАНИЯ ООО РНВ</t>
    </r>
  </si>
  <si>
    <t>Перечень работ повышенной опасности, выполняемых с оформлением наряда-допуска (собственного предприятия и ООО "РН-Ванкор").</t>
  </si>
  <si>
    <t xml:space="preserve">После установки противовыбросового оборудования скважина опрессовывается на максимально ожидаемое давление с составлением акта.
</t>
  </si>
  <si>
    <r>
      <t>Скважина должна быть обеспечена запасом жидкости соответствующей плотности в количестве: непосредственно на скважине в блоке долива не менее 4,5 м</t>
    </r>
    <r>
      <rPr>
        <vertAlign val="superscript"/>
        <sz val="10"/>
        <rFont val="Arial"/>
        <family val="2"/>
        <charset val="204"/>
      </rPr>
      <t>3</t>
    </r>
    <r>
      <rPr>
        <sz val="10"/>
        <rFont val="Arial"/>
        <family val="2"/>
        <charset val="204"/>
      </rPr>
      <t xml:space="preserve"> и не менее двух объемов скважины, находящихся непосредственно на скважине или на узле приготовления раствора.
</t>
    </r>
  </si>
  <si>
    <t xml:space="preserve">Имеется в наличие – 4;
Нет в наличие – 0; 
Не применимо – Н/П </t>
  </si>
  <si>
    <t>Работы, связанные с опасностью падения работающего с высоты, должны проводиться с применением страховочной привязи</t>
  </si>
  <si>
    <r>
      <t>Скважина обеспечена запасом жидкости соответствующей плотности в количестве  непосредственно на скважине в блоке долива не менее 4,5 м</t>
    </r>
    <r>
      <rPr>
        <vertAlign val="superscript"/>
        <sz val="10"/>
        <rFont val="Arial"/>
        <family val="2"/>
        <charset val="204"/>
      </rPr>
      <t>3</t>
    </r>
    <r>
      <rPr>
        <sz val="10"/>
        <rFont val="Arial"/>
        <family val="2"/>
        <charset val="204"/>
      </rPr>
      <t xml:space="preserve"> и не менее количества указанного в плане работ.</t>
    </r>
  </si>
  <si>
    <t>Наличие аншлага (с указанием № объекта, предприятия, буровой бригады, знака место сбора при эвакуации) при въезде на куст, наличие предупредительных знаков и надписей.</t>
  </si>
  <si>
    <t>Наличие инструкций и стандартов в области противофонтанной безопасности, предоставленных Заказчиком.</t>
  </si>
  <si>
    <t>Ссылка на законодательство/нормы ЛНД Компании и/или Общества</t>
  </si>
  <si>
    <t>Выявленные нарушения/несоответствия</t>
  </si>
  <si>
    <t>п. 121. ФНП "Правила безопасности опасных производственных объектов, на которых используются подъемные сооружения", утв. Приказом Ростехнадзора от 26.11.2020 N 461</t>
  </si>
  <si>
    <t xml:space="preserve">Кран-балки снабжены табличками с обозначениями заводского номера ПС, паспортной грузоподъемности и дат следующего полного и частичного технического освидетельствований.
</t>
  </si>
  <si>
    <t>Находящиеся в эксплуатации ПС должны быть снабжены табличками с обозначениями заводского номера ПС, паспортной грузоподъемности и дат следующего полного и частичного технического освидетельствований.</t>
  </si>
  <si>
    <t>п.8.4.4, п. 8.4.5 Методических указаний ООО "РН-Ванкор" № П3-05 М-0185 ЮЛ-583 "Взаимодействие с подрядными организациями в области промышленной и пожарной безопасности, охраны труда и окружающей среды"</t>
  </si>
  <si>
    <t>Участие в совещаниях по ПБОТОС и тематических совещаниях "Час безопасности", проводимых Заказчиком.
Предоставление отчетов об исполнении решений протоколов.</t>
  </si>
  <si>
    <t>п. 8.5.1 Методических указаний ООО "РН-Ванкор" № П3-05 М-0185 ЮЛ-583 "Взаимодействие с подрядными организациями в области промышленной и пожарной безопасности, охраны труда и окружающей среды"</t>
  </si>
  <si>
    <t>Ежемесячное предоставление периодической отчетности по ПБОТОС в установленные сроки.</t>
  </si>
  <si>
    <t>п.7 ФНП "Правила безопасности в нефтяной и газовой промышленности", утв. Приказом Ростехнадзора от 15.12.2020 N 534;
п. 7.5.1, 7.6.14, 7.6.15 Методических указаний ООО "РН-Ванкор" № П3-05 М-0185 ЮЛ-583 "Взаимодействие с подрядными организациями в области промышленной и пожарной безопасности, охраны труда и окружающей среды"</t>
  </si>
  <si>
    <t>Работники прошли вводный инструктаж в ООО "РН-Ванкор", имеют удостоверения-допуски.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</si>
</sst>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р_._-;\-* #,##0.00_р_._-;_-* &quot;-&quot;??_р_._-;_-@_-"/>
  </numFmts>
  <fonts count="62" x14ac:knownFonts="1">
    <font>
      <sz val="10"/>
      <name val="Arial Cyr"/>
      <charset val="204"/>
    </font>
    <font>
      <sz val="10"/>
      <name val="Arial Cyr"/>
      <charset val="204"/>
    </font>
    <font>
      <sz val="9"/>
      <name val="Times New Roman"/>
      <family val="1"/>
      <charset val="204"/>
    </font>
    <font>
      <sz val="8"/>
      <name val="Arial Cyr"/>
      <charset val="204"/>
    </font>
    <font>
      <b/>
      <sz val="10"/>
      <name val="Arial Cyr"/>
      <charset val="204"/>
    </font>
    <font>
      <b/>
      <sz val="9"/>
      <name val="Times New Roman"/>
      <family val="1"/>
      <charset val="204"/>
    </font>
    <font>
      <sz val="10"/>
      <name val="Times New Roman"/>
      <family val="1"/>
      <charset val="204"/>
    </font>
    <font>
      <sz val="12"/>
      <name val="Times New Roman"/>
      <family val="1"/>
      <charset val="204"/>
    </font>
    <font>
      <b/>
      <sz val="9"/>
      <color indexed="9"/>
      <name val="Times New Roman"/>
      <family val="1"/>
      <charset val="204"/>
    </font>
    <font>
      <b/>
      <sz val="12"/>
      <name val="Arial Cyr"/>
      <charset val="204"/>
    </font>
    <font>
      <b/>
      <sz val="16"/>
      <name val="Arial Cyr"/>
      <charset val="204"/>
    </font>
    <font>
      <b/>
      <sz val="10"/>
      <name val="Times New Roman"/>
      <family val="1"/>
      <charset val="204"/>
    </font>
    <font>
      <b/>
      <sz val="10"/>
      <color indexed="9"/>
      <name val="Times New Roman"/>
      <family val="1"/>
      <charset val="204"/>
    </font>
    <font>
      <sz val="10"/>
      <name val="Arial Cyr"/>
      <charset val="204"/>
    </font>
    <font>
      <sz val="12"/>
      <color indexed="8"/>
      <name val="Times New Roman"/>
      <family val="1"/>
      <charset val="204"/>
    </font>
    <font>
      <b/>
      <sz val="12"/>
      <name val="Times New Roman"/>
      <family val="1"/>
      <charset val="204"/>
    </font>
    <font>
      <sz val="10"/>
      <name val="Arial Cyr"/>
      <family val="2"/>
      <charset val="204"/>
    </font>
    <font>
      <sz val="10"/>
      <color indexed="8"/>
      <name val="Times New Roman"/>
      <family val="1"/>
      <charset val="204"/>
    </font>
    <font>
      <sz val="11"/>
      <color indexed="8"/>
      <name val="Times New Roman"/>
      <family val="1"/>
      <charset val="204"/>
    </font>
    <font>
      <sz val="12"/>
      <name val="Arial"/>
      <family val="2"/>
      <charset val="204"/>
    </font>
    <font>
      <sz val="12"/>
      <name val="Arial Cyr"/>
      <charset val="204"/>
    </font>
    <font>
      <b/>
      <sz val="10"/>
      <color indexed="8"/>
      <name val="Times New Roman"/>
      <family val="1"/>
      <charset val="204"/>
    </font>
    <font>
      <sz val="12"/>
      <name val="Arial Cyr"/>
      <family val="2"/>
      <charset val="204"/>
    </font>
    <font>
      <b/>
      <sz val="12"/>
      <color indexed="8"/>
      <name val="Times New Roman"/>
      <family val="1"/>
      <charset val="204"/>
    </font>
    <font>
      <b/>
      <sz val="10"/>
      <color indexed="8"/>
      <name val="Arial"/>
      <family val="2"/>
      <charset val="204"/>
    </font>
    <font>
      <b/>
      <sz val="10"/>
      <name val="Arial"/>
      <family val="2"/>
      <charset val="204"/>
    </font>
    <font>
      <b/>
      <sz val="10"/>
      <color indexed="9"/>
      <name val="Arial"/>
      <family val="2"/>
      <charset val="204"/>
    </font>
    <font>
      <sz val="10"/>
      <name val="Arial"/>
      <family val="2"/>
      <charset val="204"/>
    </font>
    <font>
      <sz val="10"/>
      <color indexed="8"/>
      <name val="Arial"/>
      <family val="2"/>
      <charset val="204"/>
    </font>
    <font>
      <b/>
      <sz val="12"/>
      <name val="Arial"/>
      <family val="2"/>
      <charset val="204"/>
    </font>
    <font>
      <b/>
      <sz val="9"/>
      <name val="Arial"/>
      <family val="2"/>
      <charset val="204"/>
    </font>
    <font>
      <b/>
      <sz val="16"/>
      <name val="Arial"/>
      <family val="2"/>
      <charset val="204"/>
    </font>
    <font>
      <sz val="12"/>
      <color indexed="8"/>
      <name val="Arial"/>
      <family val="2"/>
      <charset val="204"/>
    </font>
    <font>
      <sz val="11"/>
      <color indexed="8"/>
      <name val="Arial"/>
      <family val="2"/>
      <charset val="204"/>
    </font>
    <font>
      <b/>
      <sz val="10"/>
      <color indexed="56"/>
      <name val="Arial"/>
      <family val="2"/>
      <charset val="204"/>
    </font>
    <font>
      <b/>
      <u/>
      <sz val="10"/>
      <name val="Arial"/>
      <family val="2"/>
      <charset val="204"/>
    </font>
    <font>
      <b/>
      <sz val="11"/>
      <name val="Arial"/>
      <family val="2"/>
      <charset val="204"/>
    </font>
    <font>
      <sz val="9"/>
      <name val="Arial"/>
      <family val="2"/>
      <charset val="204"/>
    </font>
    <font>
      <b/>
      <sz val="10"/>
      <color indexed="10"/>
      <name val="Arial"/>
      <family val="2"/>
      <charset val="204"/>
    </font>
    <font>
      <b/>
      <sz val="14"/>
      <name val="Arial"/>
      <family val="2"/>
      <charset val="204"/>
    </font>
    <font>
      <b/>
      <sz val="12"/>
      <color indexed="10"/>
      <name val="Times New Roman"/>
      <family val="1"/>
      <charset val="204"/>
    </font>
    <font>
      <b/>
      <sz val="8"/>
      <name val="Times New Roman"/>
      <family val="1"/>
      <charset val="204"/>
    </font>
    <font>
      <sz val="8"/>
      <name val="Times New Roman"/>
      <family val="1"/>
      <charset val="204"/>
    </font>
    <font>
      <sz val="8"/>
      <color indexed="8"/>
      <name val="Times New Roman"/>
      <family val="1"/>
      <charset val="204"/>
    </font>
    <font>
      <sz val="10"/>
      <color theme="1"/>
      <name val="Calibri"/>
      <family val="2"/>
      <charset val="204"/>
      <scheme val="minor"/>
    </font>
    <font>
      <sz val="11"/>
      <color theme="1"/>
      <name val="Calibri"/>
      <family val="2"/>
      <scheme val="minor"/>
    </font>
    <font>
      <sz val="9"/>
      <color rgb="FF002060"/>
      <name val="Times New Roman"/>
      <family val="1"/>
      <charset val="204"/>
    </font>
    <font>
      <b/>
      <sz val="12"/>
      <color rgb="FFFFFF00"/>
      <name val="Arial"/>
      <family val="2"/>
      <charset val="204"/>
    </font>
    <font>
      <b/>
      <sz val="12"/>
      <color rgb="FF00B050"/>
      <name val="Arial"/>
      <family val="2"/>
      <charset val="204"/>
    </font>
    <font>
      <b/>
      <sz val="12"/>
      <color rgb="FFC00000"/>
      <name val="Arial"/>
      <family val="2"/>
      <charset val="204"/>
    </font>
    <font>
      <b/>
      <sz val="10"/>
      <color theme="1"/>
      <name val="Arial"/>
      <family val="2"/>
      <charset val="204"/>
    </font>
    <font>
      <sz val="10"/>
      <color theme="1"/>
      <name val="Arial"/>
      <family val="2"/>
      <charset val="204"/>
    </font>
    <font>
      <sz val="10"/>
      <color rgb="FF00B050"/>
      <name val="Arial"/>
      <family val="2"/>
      <charset val="204"/>
    </font>
    <font>
      <b/>
      <sz val="10"/>
      <color theme="3"/>
      <name val="Arial"/>
      <family val="2"/>
      <charset val="204"/>
    </font>
    <font>
      <sz val="10"/>
      <color rgb="FFFF0000"/>
      <name val="Times New Roman"/>
      <family val="1"/>
      <charset val="204"/>
    </font>
    <font>
      <sz val="10"/>
      <color rgb="FFFF0000"/>
      <name val="Arial"/>
      <family val="2"/>
      <charset val="204"/>
    </font>
    <font>
      <b/>
      <i/>
      <sz val="10"/>
      <color rgb="FFFF0000"/>
      <name val="Arial"/>
      <family val="2"/>
      <charset val="204"/>
    </font>
    <font>
      <u/>
      <sz val="10"/>
      <color theme="10"/>
      <name val="Arial Cyr"/>
      <charset val="204"/>
    </font>
    <font>
      <b/>
      <sz val="12"/>
      <color rgb="FFFF0000"/>
      <name val="Arial"/>
      <family val="2"/>
      <charset val="204"/>
    </font>
    <font>
      <b/>
      <sz val="13"/>
      <name val="Arial"/>
      <family val="2"/>
      <charset val="204"/>
    </font>
    <font>
      <b/>
      <sz val="10"/>
      <color rgb="FFFF0000"/>
      <name val="Arial"/>
      <family val="2"/>
      <charset val="204"/>
    </font>
    <font>
      <vertAlign val="superscript"/>
      <sz val="10"/>
      <name val="Arial"/>
      <family val="2"/>
      <charset val="204"/>
    </font>
  </fonts>
  <fills count="14">
    <fill>
      <patternFill patternType="none"/>
    </fill>
    <fill>
      <patternFill patternType="gray125"/>
    </fill>
    <fill>
      <patternFill patternType="solid">
        <fgColor indexed="54"/>
        <bgColor indexed="64"/>
      </patternFill>
    </fill>
    <fill>
      <patternFill patternType="solid">
        <fgColor indexed="46"/>
        <bgColor indexed="64"/>
      </patternFill>
    </fill>
    <fill>
      <patternFill patternType="solid">
        <fgColor indexed="9"/>
        <bgColor indexed="64"/>
      </patternFill>
    </fill>
    <fill>
      <patternFill patternType="solid">
        <fgColor theme="7" tint="0.59996337778862885"/>
        <bgColor indexed="64"/>
      </patternFill>
    </fill>
    <fill>
      <patternFill patternType="solid">
        <fgColor rgb="FF92D050"/>
        <bgColor indexed="64"/>
      </patternFill>
    </fill>
    <fill>
      <patternFill patternType="solid">
        <fgColor rgb="FFFFFF00"/>
        <bgColor indexed="64"/>
      </patternFill>
    </fill>
    <fill>
      <patternFill patternType="solid">
        <fgColor rgb="FFFF0000"/>
        <bgColor indexed="64"/>
      </patternFill>
    </fill>
    <fill>
      <patternFill patternType="solid">
        <fgColor theme="0"/>
        <bgColor indexed="64"/>
      </patternFill>
    </fill>
    <fill>
      <patternFill patternType="solid">
        <fgColor rgb="FFFFD200"/>
        <bgColor indexed="64"/>
      </patternFill>
    </fill>
    <fill>
      <patternFill patternType="solid">
        <fgColor rgb="FFB2B2B2"/>
        <bgColor indexed="64"/>
      </patternFill>
    </fill>
    <fill>
      <patternFill patternType="solid">
        <fgColor rgb="FF00B050"/>
        <bgColor indexed="64"/>
      </patternFill>
    </fill>
    <fill>
      <patternFill patternType="solid">
        <fgColor theme="5" tint="0.59999389629810485"/>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double">
        <color indexed="64"/>
      </left>
      <right style="double">
        <color indexed="64"/>
      </right>
      <top style="double">
        <color indexed="64"/>
      </top>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medium">
        <color indexed="64"/>
      </right>
      <top/>
      <bottom style="thin">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double">
        <color indexed="64"/>
      </right>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s>
  <cellStyleXfs count="16">
    <xf numFmtId="0" fontId="0" fillId="0" borderId="0"/>
    <xf numFmtId="0" fontId="1" fillId="0" borderId="0"/>
    <xf numFmtId="0" fontId="13" fillId="0" borderId="0"/>
    <xf numFmtId="0" fontId="44" fillId="0" borderId="0"/>
    <xf numFmtId="0" fontId="45" fillId="0" borderId="0"/>
    <xf numFmtId="0" fontId="16" fillId="0" borderId="0"/>
    <xf numFmtId="0" fontId="16" fillId="0" borderId="0"/>
    <xf numFmtId="0" fontId="16" fillId="0" borderId="0"/>
    <xf numFmtId="0" fontId="16" fillId="0" borderId="0"/>
    <xf numFmtId="9" fontId="13" fillId="0" borderId="0" applyFont="0" applyFill="0" applyBorder="0" applyAlignment="0" applyProtection="0"/>
    <xf numFmtId="0" fontId="16" fillId="0" borderId="0"/>
    <xf numFmtId="164" fontId="13"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57" fillId="0" borderId="0" applyNumberFormat="0" applyFill="0" applyBorder="0" applyAlignment="0" applyProtection="0"/>
  </cellStyleXfs>
  <cellXfs count="646">
    <xf numFmtId="0" fontId="0" fillId="0" borderId="0" xfId="0"/>
    <xf numFmtId="0" fontId="2" fillId="0" borderId="1" xfId="0" applyFont="1" applyBorder="1" applyAlignment="1">
      <alignment vertical="top" wrapText="1"/>
    </xf>
    <xf numFmtId="0" fontId="0" fillId="0" borderId="0" xfId="0" applyAlignment="1">
      <alignment horizontal="center"/>
    </xf>
    <xf numFmtId="0" fontId="2" fillId="0" borderId="1" xfId="0" applyFont="1" applyBorder="1" applyAlignment="1">
      <alignment horizontal="center" vertical="top" wrapText="1"/>
    </xf>
    <xf numFmtId="0" fontId="8" fillId="2" borderId="1" xfId="0" applyFont="1" applyFill="1" applyBorder="1" applyAlignment="1">
      <alignment horizontal="center" vertical="top" wrapText="1"/>
    </xf>
    <xf numFmtId="0" fontId="0" fillId="0" borderId="0" xfId="0" applyAlignment="1">
      <alignment wrapText="1"/>
    </xf>
    <xf numFmtId="0" fontId="4" fillId="0" borderId="0" xfId="0" applyFont="1" applyAlignment="1">
      <alignment horizontal="center"/>
    </xf>
    <xf numFmtId="0" fontId="2" fillId="0" borderId="1" xfId="0" applyFont="1" applyFill="1" applyBorder="1" applyAlignment="1">
      <alignment vertical="top" wrapText="1"/>
    </xf>
    <xf numFmtId="0" fontId="6" fillId="0" borderId="0" xfId="0" applyFont="1"/>
    <xf numFmtId="0" fontId="6" fillId="0" borderId="0" xfId="6" applyFont="1"/>
    <xf numFmtId="0" fontId="18" fillId="0" borderId="0" xfId="10" applyFont="1" applyAlignment="1">
      <alignment vertical="top"/>
    </xf>
    <xf numFmtId="0" fontId="18" fillId="0" borderId="0" xfId="10" applyFont="1"/>
    <xf numFmtId="0" fontId="14" fillId="0" borderId="0" xfId="10" applyFont="1" applyAlignment="1">
      <alignment wrapText="1"/>
    </xf>
    <xf numFmtId="0" fontId="14" fillId="0" borderId="0" xfId="10" applyFont="1" applyAlignment="1">
      <alignment horizontal="justify" vertical="center"/>
    </xf>
    <xf numFmtId="0" fontId="14" fillId="0" borderId="0" xfId="10" applyFont="1" applyAlignment="1">
      <alignment horizontal="center" vertical="center"/>
    </xf>
    <xf numFmtId="0" fontId="14" fillId="0" borderId="0" xfId="10" applyFont="1"/>
    <xf numFmtId="0" fontId="14" fillId="0" borderId="0" xfId="10" applyFont="1" applyAlignment="1">
      <alignment vertical="top"/>
    </xf>
    <xf numFmtId="0" fontId="11" fillId="0" borderId="0" xfId="0" applyFont="1" applyAlignment="1">
      <alignment horizontal="center"/>
    </xf>
    <xf numFmtId="0" fontId="7" fillId="0" borderId="0" xfId="0" applyFont="1" applyBorder="1"/>
    <xf numFmtId="0" fontId="12" fillId="2" borderId="1" xfId="0" applyFont="1" applyFill="1" applyBorder="1" applyAlignment="1">
      <alignment horizontal="center" vertical="top" wrapText="1"/>
    </xf>
    <xf numFmtId="0" fontId="0" fillId="3" borderId="1" xfId="0" applyFill="1" applyBorder="1" applyAlignment="1">
      <alignment wrapText="1"/>
    </xf>
    <xf numFmtId="0" fontId="0" fillId="3" borderId="1" xfId="0" applyFill="1" applyBorder="1" applyAlignment="1">
      <alignment horizontal="center"/>
    </xf>
    <xf numFmtId="0" fontId="0" fillId="3" borderId="1" xfId="0" applyFill="1" applyBorder="1"/>
    <xf numFmtId="0" fontId="10" fillId="3" borderId="1" xfId="0" applyFont="1" applyFill="1" applyBorder="1"/>
    <xf numFmtId="0" fontId="2" fillId="0" borderId="1" xfId="5" applyFont="1" applyBorder="1" applyAlignment="1">
      <alignment vertical="top" wrapText="1"/>
    </xf>
    <xf numFmtId="0" fontId="2" fillId="0" borderId="1" xfId="5" applyFont="1" applyBorder="1" applyAlignment="1">
      <alignment horizontal="justify" vertical="top" wrapText="1"/>
    </xf>
    <xf numFmtId="0" fontId="2" fillId="0" borderId="1" xfId="0" applyFont="1" applyFill="1" applyBorder="1" applyAlignment="1">
      <alignment horizontal="center" vertical="top" wrapText="1"/>
    </xf>
    <xf numFmtId="0" fontId="0" fillId="0" borderId="0" xfId="0" applyFont="1"/>
    <xf numFmtId="0" fontId="2" fillId="0" borderId="1" xfId="0" applyFont="1" applyFill="1" applyBorder="1" applyAlignment="1" applyProtection="1">
      <alignment vertical="top" wrapText="1"/>
      <protection locked="0"/>
    </xf>
    <xf numFmtId="0" fontId="2" fillId="0" borderId="1" xfId="0" applyFont="1" applyBorder="1" applyAlignment="1">
      <alignment horizontal="justify" vertical="top" wrapText="1"/>
    </xf>
    <xf numFmtId="0" fontId="46" fillId="0" borderId="1" xfId="0" applyFont="1" applyBorder="1" applyAlignment="1">
      <alignment horizontal="center" vertical="top" wrapText="1"/>
    </xf>
    <xf numFmtId="0" fontId="2" fillId="0" borderId="1" xfId="0" applyFont="1" applyFill="1" applyBorder="1" applyAlignment="1" applyProtection="1">
      <alignment horizontal="left" vertical="top" wrapText="1"/>
      <protection locked="0"/>
    </xf>
    <xf numFmtId="0" fontId="19" fillId="0" borderId="0" xfId="0" applyFont="1" applyAlignment="1">
      <alignment wrapText="1"/>
    </xf>
    <xf numFmtId="0" fontId="20" fillId="0" borderId="0" xfId="0" applyFont="1"/>
    <xf numFmtId="0" fontId="6" fillId="0" borderId="0" xfId="0" applyFont="1" applyBorder="1"/>
    <xf numFmtId="0" fontId="2" fillId="0" borderId="1" xfId="0" applyFont="1" applyFill="1" applyBorder="1" applyAlignment="1">
      <alignment horizontal="center" vertical="center" wrapText="1"/>
    </xf>
    <xf numFmtId="0" fontId="2" fillId="0" borderId="1" xfId="0" applyFont="1" applyBorder="1" applyAlignment="1">
      <alignment horizontal="left" vertical="top" wrapText="1"/>
    </xf>
    <xf numFmtId="0" fontId="17" fillId="0" borderId="0" xfId="10" applyFont="1" applyAlignment="1">
      <alignment wrapText="1"/>
    </xf>
    <xf numFmtId="0" fontId="21" fillId="0" borderId="0" xfId="10" applyFont="1" applyAlignment="1">
      <alignment horizontal="center" wrapText="1"/>
    </xf>
    <xf numFmtId="0" fontId="2" fillId="0" borderId="1" xfId="0" applyFont="1" applyFill="1" applyBorder="1" applyAlignment="1">
      <alignment horizontal="left" vertical="top" wrapText="1"/>
    </xf>
    <xf numFmtId="0" fontId="7" fillId="0" borderId="0" xfId="6" applyFont="1"/>
    <xf numFmtId="0" fontId="7" fillId="0" borderId="0" xfId="6" applyFont="1" applyAlignment="1">
      <alignment horizontal="center"/>
    </xf>
    <xf numFmtId="0" fontId="7" fillId="0" borderId="0" xfId="6" applyFont="1" applyAlignment="1">
      <alignment horizontal="right"/>
    </xf>
    <xf numFmtId="0" fontId="7" fillId="0" borderId="0" xfId="6" applyFont="1" applyAlignment="1">
      <alignment horizontal="center" vertical="center"/>
    </xf>
    <xf numFmtId="0" fontId="15" fillId="0" borderId="0" xfId="0" applyFont="1" applyAlignment="1"/>
    <xf numFmtId="0" fontId="7" fillId="0" borderId="0" xfId="0" applyFont="1" applyAlignment="1">
      <alignment horizontal="right"/>
    </xf>
    <xf numFmtId="0" fontId="14" fillId="0" borderId="0" xfId="10" applyFont="1" applyAlignment="1">
      <alignment horizontal="justify" vertical="top" wrapText="1"/>
    </xf>
    <xf numFmtId="0" fontId="7" fillId="0" borderId="0" xfId="0" applyFont="1" applyAlignment="1">
      <alignment wrapText="1"/>
    </xf>
    <xf numFmtId="0" fontId="14" fillId="0" borderId="0" xfId="10" applyFont="1" applyAlignment="1">
      <alignment vertical="center" wrapText="1"/>
    </xf>
    <xf numFmtId="0" fontId="22" fillId="0" borderId="0" xfId="10" applyFont="1" applyAlignment="1">
      <alignment vertical="center"/>
    </xf>
    <xf numFmtId="0" fontId="11" fillId="0" borderId="0" xfId="10" applyFont="1" applyAlignment="1"/>
    <xf numFmtId="0" fontId="6" fillId="0" borderId="1" xfId="6" applyFont="1" applyFill="1" applyBorder="1" applyAlignment="1">
      <alignment horizontal="center" vertical="top" wrapText="1"/>
    </xf>
    <xf numFmtId="0" fontId="13" fillId="0" borderId="0" xfId="0" applyFont="1"/>
    <xf numFmtId="0" fontId="11" fillId="5" borderId="1" xfId="0" applyFont="1" applyFill="1" applyBorder="1" applyAlignment="1">
      <alignment horizontal="center" wrapText="1"/>
    </xf>
    <xf numFmtId="0" fontId="11" fillId="5" borderId="1" xfId="0" applyFont="1" applyFill="1" applyBorder="1" applyAlignment="1">
      <alignment horizontal="center" vertical="top" wrapText="1"/>
    </xf>
    <xf numFmtId="0" fontId="11" fillId="5" borderId="1" xfId="0" applyFont="1" applyFill="1" applyBorder="1" applyAlignment="1">
      <alignment horizontal="center" vertical="center" wrapText="1"/>
    </xf>
    <xf numFmtId="0" fontId="9" fillId="4" borderId="1" xfId="0" applyFont="1" applyFill="1" applyBorder="1" applyAlignment="1" applyProtection="1">
      <alignment horizontal="center" vertical="center"/>
      <protection locked="0"/>
    </xf>
    <xf numFmtId="0" fontId="4" fillId="3" borderId="1" xfId="0" applyFont="1" applyFill="1" applyBorder="1" applyAlignment="1">
      <alignment horizontal="center" vertical="center"/>
    </xf>
    <xf numFmtId="0" fontId="9" fillId="4" borderId="1" xfId="0" applyFont="1" applyFill="1" applyBorder="1" applyAlignment="1" applyProtection="1">
      <alignment horizontal="center" vertical="center"/>
      <protection hidden="1"/>
    </xf>
    <xf numFmtId="0" fontId="17" fillId="0" borderId="0" xfId="10" applyFont="1" applyAlignment="1">
      <alignment vertical="top" wrapText="1"/>
    </xf>
    <xf numFmtId="0" fontId="6" fillId="0" borderId="0" xfId="6" applyFont="1" applyAlignment="1">
      <alignment horizontal="center" vertical="top"/>
    </xf>
    <xf numFmtId="0" fontId="7" fillId="0" borderId="0" xfId="6" applyFont="1" applyAlignment="1">
      <alignment horizontal="center" vertical="top"/>
    </xf>
    <xf numFmtId="0" fontId="7" fillId="0" borderId="0" xfId="0" applyFont="1" applyAlignment="1">
      <alignment horizontal="right" vertical="top"/>
    </xf>
    <xf numFmtId="0" fontId="14" fillId="0" borderId="0" xfId="10" applyFont="1" applyAlignment="1">
      <alignment horizontal="right" vertical="top"/>
    </xf>
    <xf numFmtId="0" fontId="0" fillId="0" borderId="0" xfId="0" applyAlignment="1">
      <alignment vertical="top"/>
    </xf>
    <xf numFmtId="0" fontId="6" fillId="0" borderId="1" xfId="6" applyFont="1" applyBorder="1" applyAlignment="1">
      <alignment horizontal="center" vertical="top"/>
    </xf>
    <xf numFmtId="0" fontId="14" fillId="0" borderId="1" xfId="10" applyFont="1" applyBorder="1" applyAlignment="1">
      <alignment horizontal="right" vertical="top"/>
    </xf>
    <xf numFmtId="0" fontId="2" fillId="0" borderId="1" xfId="6" applyFont="1" applyFill="1" applyBorder="1" applyAlignment="1">
      <alignment horizontal="center" vertical="top" wrapText="1"/>
    </xf>
    <xf numFmtId="0" fontId="2" fillId="0" borderId="1" xfId="6" applyFont="1" applyBorder="1" applyAlignment="1">
      <alignment vertical="top" wrapText="1"/>
    </xf>
    <xf numFmtId="0" fontId="2" fillId="0" borderId="1" xfId="6" applyFont="1" applyFill="1" applyBorder="1" applyAlignment="1">
      <alignment horizontal="left" vertical="top" wrapText="1"/>
    </xf>
    <xf numFmtId="9" fontId="5" fillId="4" borderId="1" xfId="6" applyNumberFormat="1" applyFont="1" applyFill="1" applyBorder="1" applyAlignment="1" applyProtection="1">
      <alignment horizontal="center" vertical="top"/>
      <protection hidden="1"/>
    </xf>
    <xf numFmtId="0" fontId="2" fillId="0" borderId="1" xfId="6" applyFont="1" applyBorder="1" applyAlignment="1">
      <alignment horizontal="left" vertical="top" wrapText="1"/>
    </xf>
    <xf numFmtId="0" fontId="2" fillId="0" borderId="1" xfId="5" applyFont="1" applyBorder="1" applyAlignment="1">
      <alignment horizontal="left" vertical="top" wrapText="1"/>
    </xf>
    <xf numFmtId="0" fontId="9" fillId="0" borderId="1" xfId="0" applyFont="1" applyBorder="1" applyAlignment="1" applyProtection="1">
      <alignment horizontal="center" vertical="center"/>
      <protection hidden="1"/>
    </xf>
    <xf numFmtId="9" fontId="9" fillId="6" borderId="1" xfId="0" applyNumberFormat="1" applyFont="1" applyFill="1" applyBorder="1" applyAlignment="1" applyProtection="1">
      <alignment horizontal="center" vertical="center"/>
      <protection hidden="1"/>
    </xf>
    <xf numFmtId="9" fontId="9" fillId="7" borderId="1" xfId="0" applyNumberFormat="1" applyFont="1" applyFill="1" applyBorder="1" applyAlignment="1" applyProtection="1">
      <alignment horizontal="center" vertical="center"/>
      <protection hidden="1"/>
    </xf>
    <xf numFmtId="9" fontId="9" fillId="8" borderId="1" xfId="0" applyNumberFormat="1" applyFont="1" applyFill="1" applyBorder="1" applyAlignment="1" applyProtection="1">
      <alignment horizontal="center" vertical="center"/>
      <protection hidden="1"/>
    </xf>
    <xf numFmtId="9" fontId="10" fillId="7" borderId="1" xfId="0" applyNumberFormat="1" applyFont="1" applyFill="1" applyBorder="1" applyAlignment="1" applyProtection="1">
      <alignment horizontal="center" vertical="center"/>
      <protection hidden="1"/>
    </xf>
    <xf numFmtId="0" fontId="11" fillId="0" borderId="0" xfId="0" applyFont="1"/>
    <xf numFmtId="0" fontId="0" fillId="0" borderId="0" xfId="0" applyAlignment="1">
      <alignment horizontal="left" vertical="top" wrapText="1"/>
    </xf>
    <xf numFmtId="0" fontId="15" fillId="0" borderId="0" xfId="6" applyFont="1" applyAlignment="1">
      <alignment horizontal="center" vertical="center"/>
    </xf>
    <xf numFmtId="0" fontId="23" fillId="0" borderId="0" xfId="10" applyFont="1"/>
    <xf numFmtId="0" fontId="4" fillId="0" borderId="0" xfId="0" applyFont="1" applyAlignment="1">
      <alignment horizontal="center" vertical="center"/>
    </xf>
    <xf numFmtId="0" fontId="15" fillId="0" borderId="0" xfId="0" applyFont="1" applyAlignment="1">
      <alignment wrapText="1"/>
    </xf>
    <xf numFmtId="0" fontId="23" fillId="0" borderId="0" xfId="10" applyFont="1" applyAlignment="1">
      <alignment horizontal="center" vertical="center"/>
    </xf>
    <xf numFmtId="0" fontId="6" fillId="0" borderId="0" xfId="6" applyFont="1" applyFill="1"/>
    <xf numFmtId="0" fontId="6" fillId="7" borderId="0" xfId="6" applyFont="1" applyFill="1"/>
    <xf numFmtId="0" fontId="6" fillId="0" borderId="0" xfId="6" applyFont="1" applyAlignment="1">
      <alignment horizontal="center" vertical="center"/>
    </xf>
    <xf numFmtId="0" fontId="6" fillId="0" borderId="0" xfId="0" applyFont="1" applyFill="1"/>
    <xf numFmtId="0" fontId="6" fillId="0" borderId="0" xfId="0" applyFont="1" applyAlignment="1">
      <alignment vertical="top"/>
    </xf>
    <xf numFmtId="0" fontId="0" fillId="0" borderId="0" xfId="0" applyFill="1"/>
    <xf numFmtId="0" fontId="7" fillId="0" borderId="0" xfId="6" applyFont="1" applyAlignment="1">
      <alignment horizontal="left"/>
    </xf>
    <xf numFmtId="0" fontId="22" fillId="0" borderId="0" xfId="10" applyFont="1" applyAlignment="1">
      <alignment horizontal="left" vertical="center"/>
    </xf>
    <xf numFmtId="0" fontId="0" fillId="0" borderId="0" xfId="0" applyAlignment="1">
      <alignment horizontal="left"/>
    </xf>
    <xf numFmtId="0" fontId="0" fillId="0" borderId="0" xfId="0" applyAlignment="1">
      <alignment horizontal="center" vertical="center"/>
    </xf>
    <xf numFmtId="0" fontId="7" fillId="0" borderId="0" xfId="6" applyFont="1" applyAlignment="1">
      <alignment horizontal="left" vertical="top"/>
    </xf>
    <xf numFmtId="0" fontId="14" fillId="0" borderId="0" xfId="10" applyFont="1" applyAlignment="1">
      <alignment horizontal="left" vertical="top" wrapText="1"/>
    </xf>
    <xf numFmtId="0" fontId="6" fillId="0" borderId="0" xfId="6" applyFont="1" applyAlignment="1">
      <alignment horizontal="left" vertical="top"/>
    </xf>
    <xf numFmtId="0" fontId="6" fillId="0" borderId="0" xfId="0" applyFont="1" applyAlignment="1">
      <alignment horizontal="left"/>
    </xf>
    <xf numFmtId="0" fontId="6" fillId="0" borderId="0" xfId="0" applyFont="1" applyAlignment="1">
      <alignment horizontal="center" vertical="center"/>
    </xf>
    <xf numFmtId="0" fontId="7" fillId="0" borderId="2" xfId="0" applyFont="1" applyBorder="1" applyAlignment="1">
      <alignment wrapText="1"/>
    </xf>
    <xf numFmtId="0" fontId="27" fillId="0" borderId="1" xfId="6" applyFont="1" applyFill="1" applyBorder="1" applyAlignment="1">
      <alignment horizontal="center" vertical="top" wrapText="1"/>
    </xf>
    <xf numFmtId="0" fontId="27" fillId="0" borderId="1" xfId="6" applyFont="1" applyFill="1" applyBorder="1" applyAlignment="1">
      <alignment horizontal="left" vertical="top" wrapText="1"/>
    </xf>
    <xf numFmtId="0" fontId="28" fillId="0" borderId="1" xfId="6" applyFont="1" applyFill="1" applyBorder="1" applyAlignment="1">
      <alignment horizontal="left" vertical="top" wrapText="1"/>
    </xf>
    <xf numFmtId="0" fontId="25" fillId="0" borderId="1" xfId="6" applyFont="1" applyFill="1" applyBorder="1" applyAlignment="1">
      <alignment horizontal="center" vertical="center" wrapText="1"/>
    </xf>
    <xf numFmtId="0" fontId="27" fillId="0" borderId="1" xfId="6" applyFont="1" applyFill="1" applyBorder="1" applyAlignment="1">
      <alignment vertical="top" wrapText="1"/>
    </xf>
    <xf numFmtId="0" fontId="29" fillId="0" borderId="1" xfId="6" applyFont="1" applyFill="1" applyBorder="1" applyAlignment="1" applyProtection="1">
      <alignment horizontal="center" vertical="center"/>
      <protection hidden="1"/>
    </xf>
    <xf numFmtId="0" fontId="28" fillId="0" borderId="1" xfId="6" applyFont="1" applyFill="1" applyBorder="1" applyAlignment="1">
      <alignment vertical="top" wrapText="1"/>
    </xf>
    <xf numFmtId="0" fontId="29" fillId="4" borderId="1" xfId="6" applyFont="1" applyFill="1" applyBorder="1" applyAlignment="1" applyProtection="1">
      <alignment horizontal="center" vertical="center"/>
      <protection hidden="1"/>
    </xf>
    <xf numFmtId="0" fontId="27" fillId="0" borderId="1" xfId="6" applyFont="1" applyBorder="1" applyAlignment="1">
      <alignment horizontal="left" vertical="top" wrapText="1"/>
    </xf>
    <xf numFmtId="0" fontId="29" fillId="0" borderId="1" xfId="6" applyFont="1" applyBorder="1" applyAlignment="1">
      <alignment horizontal="center" vertical="center" wrapText="1"/>
    </xf>
    <xf numFmtId="0" fontId="25" fillId="4" borderId="1" xfId="0" applyFont="1" applyFill="1" applyBorder="1" applyAlignment="1">
      <alignment horizontal="left" vertical="top" wrapText="1"/>
    </xf>
    <xf numFmtId="0" fontId="26" fillId="0" borderId="1" xfId="0" applyFont="1" applyFill="1" applyBorder="1" applyAlignment="1">
      <alignment horizontal="center" vertical="top" wrapText="1"/>
    </xf>
    <xf numFmtId="0" fontId="25" fillId="0" borderId="1" xfId="0" applyFont="1" applyBorder="1" applyAlignment="1">
      <alignment horizontal="center" wrapText="1"/>
    </xf>
    <xf numFmtId="0" fontId="27" fillId="0" borderId="1" xfId="0" applyFont="1" applyFill="1" applyBorder="1" applyAlignment="1">
      <alignment horizontal="left" vertical="top" wrapText="1"/>
    </xf>
    <xf numFmtId="0" fontId="25" fillId="0" borderId="1" xfId="0" applyFont="1" applyFill="1" applyBorder="1" applyAlignment="1">
      <alignment horizontal="center" vertical="center" wrapText="1"/>
    </xf>
    <xf numFmtId="0" fontId="27" fillId="0" borderId="1" xfId="0" applyFont="1" applyFill="1" applyBorder="1" applyAlignment="1">
      <alignment vertical="top" wrapText="1"/>
    </xf>
    <xf numFmtId="0" fontId="27" fillId="0" borderId="1" xfId="0" applyFont="1" applyBorder="1" applyAlignment="1">
      <alignment horizontal="left" vertical="top" wrapText="1"/>
    </xf>
    <xf numFmtId="0" fontId="25" fillId="0" borderId="1" xfId="0" applyFont="1" applyBorder="1" applyAlignment="1">
      <alignment horizontal="center" vertical="center" wrapText="1"/>
    </xf>
    <xf numFmtId="0" fontId="27" fillId="0" borderId="1" xfId="0" applyFont="1" applyBorder="1" applyAlignment="1">
      <alignment vertical="top" wrapText="1"/>
    </xf>
    <xf numFmtId="0" fontId="27" fillId="0" borderId="1" xfId="0" applyFont="1" applyBorder="1"/>
    <xf numFmtId="0" fontId="25" fillId="0" borderId="1" xfId="0" applyFont="1" applyBorder="1"/>
    <xf numFmtId="0" fontId="27" fillId="0" borderId="1" xfId="0" applyFont="1" applyBorder="1" applyAlignment="1">
      <alignment vertical="top"/>
    </xf>
    <xf numFmtId="0" fontId="29" fillId="4" borderId="1" xfId="0" applyFont="1" applyFill="1" applyBorder="1" applyAlignment="1" applyProtection="1">
      <alignment horizontal="center"/>
      <protection hidden="1"/>
    </xf>
    <xf numFmtId="0" fontId="25" fillId="0" borderId="0" xfId="0" applyFont="1" applyAlignment="1">
      <alignment horizontal="center" vertical="center"/>
    </xf>
    <xf numFmtId="0" fontId="27" fillId="9" borderId="1" xfId="0" applyFont="1" applyFill="1" applyBorder="1" applyAlignment="1">
      <alignment horizontal="left" vertical="top" wrapText="1"/>
    </xf>
    <xf numFmtId="0" fontId="25" fillId="9" borderId="1" xfId="0" applyNumberFormat="1" applyFont="1" applyFill="1" applyBorder="1" applyAlignment="1">
      <alignment horizontal="center" vertical="center" wrapText="1"/>
    </xf>
    <xf numFmtId="0" fontId="27" fillId="9" borderId="1" xfId="0" applyFont="1" applyFill="1" applyBorder="1" applyAlignment="1">
      <alignment vertical="top" wrapText="1"/>
    </xf>
    <xf numFmtId="0" fontId="29" fillId="0" borderId="1" xfId="0" applyFont="1" applyBorder="1" applyAlignment="1" applyProtection="1">
      <alignment horizontal="center"/>
      <protection hidden="1"/>
    </xf>
    <xf numFmtId="0" fontId="32" fillId="0" borderId="0" xfId="10" applyFont="1" applyAlignment="1">
      <alignment wrapText="1"/>
    </xf>
    <xf numFmtId="0" fontId="29" fillId="0" borderId="0" xfId="0" applyFont="1" applyAlignment="1"/>
    <xf numFmtId="0" fontId="19" fillId="0" borderId="0" xfId="0" applyFont="1" applyAlignment="1">
      <alignment horizontal="right" vertical="top"/>
    </xf>
    <xf numFmtId="0" fontId="27" fillId="0" borderId="1" xfId="6" applyFont="1" applyBorder="1" applyAlignment="1">
      <alignment vertical="top" wrapText="1"/>
    </xf>
    <xf numFmtId="0" fontId="27" fillId="0" borderId="1" xfId="5" applyFont="1" applyBorder="1" applyAlignment="1">
      <alignment horizontal="left" vertical="top" wrapText="1"/>
    </xf>
    <xf numFmtId="0" fontId="32" fillId="0" borderId="0" xfId="10" applyFont="1" applyAlignment="1">
      <alignment horizontal="right" vertical="top"/>
    </xf>
    <xf numFmtId="0" fontId="25" fillId="0" borderId="0" xfId="10" applyFont="1" applyAlignment="1"/>
    <xf numFmtId="0" fontId="27" fillId="0" borderId="0" xfId="0" applyFont="1" applyBorder="1"/>
    <xf numFmtId="0" fontId="19" fillId="0" borderId="0" xfId="0" applyFont="1" applyBorder="1"/>
    <xf numFmtId="0" fontId="27" fillId="0" borderId="0" xfId="0" applyFont="1"/>
    <xf numFmtId="0" fontId="25" fillId="0" borderId="1" xfId="0" applyNumberFormat="1" applyFont="1" applyBorder="1" applyAlignment="1">
      <alignment horizontal="center" vertical="center" wrapText="1"/>
    </xf>
    <xf numFmtId="0" fontId="29" fillId="0" borderId="1" xfId="0" applyFont="1" applyBorder="1" applyAlignment="1" applyProtection="1">
      <alignment horizontal="center" vertical="center"/>
      <protection hidden="1"/>
    </xf>
    <xf numFmtId="0" fontId="27" fillId="0" borderId="1" xfId="0" applyFont="1" applyBorder="1" applyAlignment="1">
      <alignment horizontal="justify" vertical="top" wrapText="1"/>
    </xf>
    <xf numFmtId="0" fontId="27" fillId="0" borderId="1" xfId="0" applyFont="1" applyBorder="1" applyAlignment="1">
      <alignment horizontal="center" vertical="center" wrapText="1"/>
    </xf>
    <xf numFmtId="0" fontId="29" fillId="4" borderId="1" xfId="0" applyFont="1" applyFill="1" applyBorder="1" applyAlignment="1" applyProtection="1">
      <alignment horizontal="center" vertical="center"/>
      <protection hidden="1"/>
    </xf>
    <xf numFmtId="0" fontId="29" fillId="4" borderId="1" xfId="0" applyFont="1" applyFill="1" applyBorder="1" applyAlignment="1" applyProtection="1">
      <alignment horizontal="center" vertical="center"/>
      <protection locked="0"/>
    </xf>
    <xf numFmtId="0" fontId="27" fillId="0" borderId="1" xfId="0" applyFont="1" applyBorder="1" applyAlignment="1">
      <alignment horizontal="left" vertical="center" wrapText="1"/>
    </xf>
    <xf numFmtId="0" fontId="32" fillId="0" borderId="0" xfId="10" applyFont="1"/>
    <xf numFmtId="0" fontId="33" fillId="0" borderId="0" xfId="10" applyFont="1"/>
    <xf numFmtId="0" fontId="27" fillId="9" borderId="1" xfId="10" applyFont="1" applyFill="1" applyBorder="1" applyAlignment="1">
      <alignment horizontal="left" vertical="top" wrapText="1"/>
    </xf>
    <xf numFmtId="0" fontId="27" fillId="9" borderId="1" xfId="10" applyFont="1" applyFill="1" applyBorder="1" applyAlignment="1">
      <alignment vertical="top" wrapText="1"/>
    </xf>
    <xf numFmtId="0" fontId="27" fillId="0" borderId="1" xfId="10" applyFont="1" applyBorder="1" applyAlignment="1">
      <alignment horizontal="left" vertical="top" wrapText="1"/>
    </xf>
    <xf numFmtId="0" fontId="27" fillId="0" borderId="1" xfId="10" applyFont="1" applyBorder="1" applyAlignment="1">
      <alignment vertical="top" wrapText="1"/>
    </xf>
    <xf numFmtId="0" fontId="19" fillId="0" borderId="0" xfId="6" applyFont="1"/>
    <xf numFmtId="0" fontId="19" fillId="0" borderId="0" xfId="6" applyFont="1" applyAlignment="1">
      <alignment horizontal="right"/>
    </xf>
    <xf numFmtId="0" fontId="19" fillId="0" borderId="0" xfId="6" applyFont="1" applyAlignment="1">
      <alignment horizontal="center" vertical="center"/>
    </xf>
    <xf numFmtId="0" fontId="29" fillId="0" borderId="0" xfId="6" applyFont="1" applyAlignment="1">
      <alignment horizontal="center" vertical="center"/>
    </xf>
    <xf numFmtId="0" fontId="19" fillId="0" borderId="0" xfId="6" applyFont="1" applyAlignment="1">
      <alignment horizontal="center" vertical="top"/>
    </xf>
    <xf numFmtId="0" fontId="27" fillId="0" borderId="0" xfId="6" applyFont="1"/>
    <xf numFmtId="0" fontId="27" fillId="0" borderId="0" xfId="0" applyFont="1" applyAlignment="1">
      <alignment horizontal="left" vertical="top" wrapText="1"/>
    </xf>
    <xf numFmtId="0" fontId="27" fillId="9" borderId="1" xfId="8" applyFont="1" applyFill="1" applyBorder="1" applyAlignment="1">
      <alignment horizontal="left" vertical="top" wrapText="1"/>
    </xf>
    <xf numFmtId="0" fontId="27" fillId="9" borderId="1" xfId="8" applyFont="1" applyFill="1" applyBorder="1" applyAlignment="1">
      <alignment vertical="top" wrapText="1"/>
    </xf>
    <xf numFmtId="0" fontId="25" fillId="0" borderId="1" xfId="0" applyFont="1" applyBorder="1" applyAlignment="1" applyProtection="1">
      <alignment horizontal="center" vertical="center"/>
      <protection hidden="1"/>
    </xf>
    <xf numFmtId="0" fontId="25" fillId="9" borderId="1" xfId="8" applyFont="1" applyFill="1" applyBorder="1" applyAlignment="1">
      <alignment horizontal="center" vertical="center" wrapText="1"/>
    </xf>
    <xf numFmtId="0" fontId="25" fillId="4" borderId="1" xfId="0" applyFont="1" applyFill="1" applyBorder="1" applyAlignment="1" applyProtection="1">
      <alignment horizontal="center" vertical="center"/>
      <protection hidden="1"/>
    </xf>
    <xf numFmtId="0" fontId="27" fillId="0" borderId="1" xfId="8" applyFont="1" applyFill="1" applyBorder="1" applyAlignment="1">
      <alignment horizontal="left" vertical="top" wrapText="1"/>
    </xf>
    <xf numFmtId="0" fontId="27" fillId="0" borderId="1" xfId="8" applyFont="1" applyFill="1" applyBorder="1" applyAlignment="1">
      <alignment vertical="top" wrapText="1"/>
    </xf>
    <xf numFmtId="0" fontId="25" fillId="0" borderId="1" xfId="8" applyFont="1" applyFill="1" applyBorder="1" applyAlignment="1">
      <alignment horizontal="center" vertical="center" wrapText="1"/>
    </xf>
    <xf numFmtId="0" fontId="27" fillId="9" borderId="1" xfId="10" applyNumberFormat="1" applyFont="1" applyFill="1" applyBorder="1" applyAlignment="1">
      <alignment horizontal="left" vertical="top" wrapText="1"/>
    </xf>
    <xf numFmtId="0" fontId="25" fillId="4" borderId="1" xfId="0" applyFont="1" applyFill="1" applyBorder="1" applyAlignment="1" applyProtection="1">
      <alignment horizontal="center" vertical="center"/>
      <protection locked="0"/>
    </xf>
    <xf numFmtId="0" fontId="25" fillId="0" borderId="1" xfId="0" applyNumberFormat="1" applyFont="1" applyBorder="1" applyAlignment="1" applyProtection="1">
      <alignment horizontal="center" vertical="center"/>
      <protection hidden="1"/>
    </xf>
    <xf numFmtId="0" fontId="27" fillId="0" borderId="1" xfId="0" applyFont="1" applyFill="1" applyBorder="1" applyAlignment="1">
      <alignment wrapText="1"/>
    </xf>
    <xf numFmtId="0" fontId="27" fillId="0" borderId="0" xfId="0" applyFont="1" applyFill="1"/>
    <xf numFmtId="0" fontId="25" fillId="0" borderId="0" xfId="0" applyFont="1" applyAlignment="1"/>
    <xf numFmtId="0" fontId="25" fillId="0" borderId="0" xfId="0" applyFont="1" applyAlignment="1">
      <alignment horizontal="left"/>
    </xf>
    <xf numFmtId="0" fontId="25" fillId="0" borderId="0" xfId="0" applyFont="1" applyAlignment="1">
      <alignment horizontal="left" wrapText="1"/>
    </xf>
    <xf numFmtId="0" fontId="25" fillId="0" borderId="0" xfId="0" applyFont="1" applyAlignment="1">
      <alignment horizontal="center"/>
    </xf>
    <xf numFmtId="0" fontId="25" fillId="0" borderId="0" xfId="0" applyFont="1"/>
    <xf numFmtId="0" fontId="19" fillId="0" borderId="0" xfId="0" applyFont="1"/>
    <xf numFmtId="0" fontId="25" fillId="0" borderId="0" xfId="0" applyFont="1" applyBorder="1" applyAlignment="1">
      <alignment vertical="top" wrapText="1"/>
    </xf>
    <xf numFmtId="0" fontId="25" fillId="0" borderId="0" xfId="0" applyFont="1" applyBorder="1" applyAlignment="1"/>
    <xf numFmtId="0" fontId="25" fillId="0" borderId="0" xfId="0" applyFont="1" applyBorder="1" applyAlignment="1">
      <alignment wrapText="1"/>
    </xf>
    <xf numFmtId="0" fontId="27" fillId="0" borderId="0" xfId="0" applyFont="1" applyBorder="1" applyAlignment="1"/>
    <xf numFmtId="0" fontId="27" fillId="0" borderId="0" xfId="0" applyFont="1" applyAlignment="1"/>
    <xf numFmtId="0" fontId="34" fillId="0" borderId="0" xfId="0" applyFont="1" applyBorder="1" applyAlignment="1"/>
    <xf numFmtId="0" fontId="25" fillId="0" borderId="0" xfId="0" applyFont="1" applyBorder="1" applyAlignment="1">
      <alignment horizontal="center" wrapText="1"/>
    </xf>
    <xf numFmtId="0" fontId="25" fillId="0" borderId="0" xfId="0" applyFont="1" applyBorder="1" applyAlignment="1">
      <alignment vertical="center"/>
    </xf>
    <xf numFmtId="0" fontId="25" fillId="0" borderId="0" xfId="0" applyFont="1" applyBorder="1" applyAlignment="1">
      <alignment horizontal="right" wrapText="1"/>
    </xf>
    <xf numFmtId="0" fontId="27" fillId="0" borderId="0" xfId="0" applyFont="1" applyBorder="1" applyAlignment="1">
      <alignment wrapText="1"/>
    </xf>
    <xf numFmtId="0" fontId="27" fillId="0" borderId="0" xfId="0" applyFont="1" applyAlignment="1">
      <alignment wrapText="1"/>
    </xf>
    <xf numFmtId="14" fontId="27" fillId="0" borderId="1" xfId="0" applyNumberFormat="1" applyFont="1" applyFill="1" applyBorder="1" applyAlignment="1">
      <alignment horizontal="center" vertical="center"/>
    </xf>
    <xf numFmtId="0" fontId="27" fillId="0" borderId="1" xfId="0" applyFont="1" applyFill="1" applyBorder="1" applyAlignment="1">
      <alignment horizontal="center" vertical="center" wrapText="1"/>
    </xf>
    <xf numFmtId="0" fontId="27" fillId="0" borderId="0" xfId="0" applyFont="1" applyAlignment="1">
      <alignment horizontal="left" wrapText="1"/>
    </xf>
    <xf numFmtId="0" fontId="19" fillId="0" borderId="0" xfId="0" applyFont="1" applyAlignment="1">
      <alignment horizontal="left"/>
    </xf>
    <xf numFmtId="0" fontId="25" fillId="10" borderId="3" xfId="0" applyFont="1" applyFill="1" applyBorder="1" applyAlignment="1">
      <alignment horizontal="center" vertical="center" wrapText="1"/>
    </xf>
    <xf numFmtId="0" fontId="25" fillId="10" borderId="4" xfId="0" applyFont="1" applyFill="1" applyBorder="1" applyAlignment="1">
      <alignment horizontal="center" vertical="center" wrapText="1"/>
    </xf>
    <xf numFmtId="0" fontId="25" fillId="0" borderId="0" xfId="0" applyFont="1" applyAlignment="1">
      <alignment wrapText="1"/>
    </xf>
    <xf numFmtId="0" fontId="25" fillId="10" borderId="1" xfId="0" applyFont="1" applyFill="1" applyBorder="1" applyAlignment="1">
      <alignment horizontal="center" vertical="center" wrapText="1"/>
    </xf>
    <xf numFmtId="0" fontId="27" fillId="10" borderId="1" xfId="6" applyFont="1" applyFill="1" applyBorder="1" applyAlignment="1">
      <alignment horizontal="left" vertical="top" wrapText="1"/>
    </xf>
    <xf numFmtId="0" fontId="31" fillId="10" borderId="1" xfId="0" applyFont="1" applyFill="1" applyBorder="1" applyAlignment="1">
      <alignment horizontal="left" vertical="center"/>
    </xf>
    <xf numFmtId="0" fontId="27" fillId="11" borderId="1" xfId="0" applyFont="1" applyFill="1" applyBorder="1"/>
    <xf numFmtId="0" fontId="27" fillId="11" borderId="1" xfId="0" applyFont="1" applyFill="1" applyBorder="1" applyAlignment="1">
      <alignment horizontal="left" vertical="top" wrapText="1"/>
    </xf>
    <xf numFmtId="0" fontId="27" fillId="11" borderId="1" xfId="0" applyFont="1" applyFill="1" applyBorder="1" applyAlignment="1">
      <alignment vertical="top" wrapText="1"/>
    </xf>
    <xf numFmtId="0" fontId="25" fillId="10" borderId="1" xfId="0" applyFont="1" applyFill="1" applyBorder="1" applyAlignment="1">
      <alignment horizontal="center"/>
    </xf>
    <xf numFmtId="0" fontId="27" fillId="10" borderId="1" xfId="0" applyFont="1" applyFill="1" applyBorder="1" applyAlignment="1">
      <alignment horizontal="left" vertical="top" wrapText="1"/>
    </xf>
    <xf numFmtId="0" fontId="25" fillId="11" borderId="1" xfId="0" applyFont="1" applyFill="1" applyBorder="1" applyAlignment="1">
      <alignment vertical="top" wrapText="1"/>
    </xf>
    <xf numFmtId="0" fontId="25" fillId="11" borderId="1" xfId="0" applyFont="1" applyFill="1" applyBorder="1" applyAlignment="1">
      <alignment horizontal="left" vertical="center"/>
    </xf>
    <xf numFmtId="0" fontId="29" fillId="9" borderId="5" xfId="0" applyFont="1" applyFill="1" applyBorder="1"/>
    <xf numFmtId="0" fontId="29" fillId="9" borderId="6" xfId="0" applyFont="1" applyFill="1" applyBorder="1"/>
    <xf numFmtId="0" fontId="47" fillId="9" borderId="7" xfId="0" applyFont="1" applyFill="1" applyBorder="1" applyAlignment="1">
      <alignment horizontal="left" vertical="center"/>
    </xf>
    <xf numFmtId="0" fontId="25" fillId="9" borderId="0" xfId="0" applyFont="1" applyFill="1" applyBorder="1"/>
    <xf numFmtId="0" fontId="25" fillId="9" borderId="8" xfId="0" applyFont="1" applyFill="1" applyBorder="1"/>
    <xf numFmtId="0" fontId="48" fillId="9" borderId="9" xfId="0" applyFont="1" applyFill="1" applyBorder="1" applyAlignment="1">
      <alignment horizontal="left" vertical="center"/>
    </xf>
    <xf numFmtId="0" fontId="25" fillId="9" borderId="10" xfId="0" applyFont="1" applyFill="1" applyBorder="1"/>
    <xf numFmtId="0" fontId="25" fillId="9" borderId="11" xfId="0" applyFont="1" applyFill="1" applyBorder="1"/>
    <xf numFmtId="0" fontId="49" fillId="9" borderId="12" xfId="0" applyFont="1" applyFill="1" applyBorder="1" applyAlignment="1">
      <alignment horizontal="left" vertical="center"/>
    </xf>
    <xf numFmtId="0" fontId="27" fillId="0" borderId="0" xfId="0" applyFont="1" applyAlignment="1">
      <alignment horizontal="center" vertical="center"/>
    </xf>
    <xf numFmtId="9" fontId="29" fillId="11" borderId="1" xfId="6" applyNumberFormat="1" applyFont="1" applyFill="1" applyBorder="1" applyAlignment="1" applyProtection="1">
      <alignment horizontal="center" vertical="top"/>
      <protection hidden="1"/>
    </xf>
    <xf numFmtId="0" fontId="25" fillId="11" borderId="1" xfId="6" applyFont="1" applyFill="1" applyBorder="1" applyAlignment="1">
      <alignment vertical="top" wrapText="1"/>
    </xf>
    <xf numFmtId="0" fontId="27" fillId="11" borderId="1" xfId="0" applyFont="1" applyFill="1" applyBorder="1" applyAlignment="1">
      <alignment vertical="top"/>
    </xf>
    <xf numFmtId="0" fontId="25" fillId="11" borderId="1" xfId="0" applyFont="1" applyFill="1" applyBorder="1"/>
    <xf numFmtId="9" fontId="29" fillId="11" borderId="1" xfId="6" applyNumberFormat="1" applyFont="1" applyFill="1" applyBorder="1" applyAlignment="1" applyProtection="1">
      <alignment horizontal="left" vertical="top"/>
      <protection hidden="1"/>
    </xf>
    <xf numFmtId="9" fontId="29" fillId="11" borderId="1" xfId="6" applyNumberFormat="1" applyFont="1" applyFill="1" applyBorder="1" applyAlignment="1" applyProtection="1">
      <alignment horizontal="left" vertical="center"/>
      <protection hidden="1"/>
    </xf>
    <xf numFmtId="0" fontId="31" fillId="10" borderId="1" xfId="6" applyFont="1" applyFill="1" applyBorder="1" applyAlignment="1">
      <alignment horizontal="left" vertical="center"/>
    </xf>
    <xf numFmtId="2" fontId="25" fillId="10" borderId="1" xfId="0" applyNumberFormat="1" applyFont="1" applyFill="1" applyBorder="1" applyAlignment="1">
      <alignment horizontal="center" vertical="center" wrapText="1"/>
    </xf>
    <xf numFmtId="2" fontId="15" fillId="0" borderId="0" xfId="6" applyNumberFormat="1" applyFont="1" applyAlignment="1">
      <alignment horizontal="center" vertical="center"/>
    </xf>
    <xf numFmtId="2" fontId="15" fillId="0" borderId="0" xfId="0" applyNumberFormat="1" applyFont="1" applyAlignment="1"/>
    <xf numFmtId="2" fontId="23" fillId="0" borderId="0" xfId="10" applyNumberFormat="1" applyFont="1"/>
    <xf numFmtId="2" fontId="11" fillId="0" borderId="0" xfId="6" applyNumberFormat="1" applyFont="1" applyAlignment="1">
      <alignment horizontal="center" vertical="center"/>
    </xf>
    <xf numFmtId="1" fontId="25" fillId="0" borderId="1" xfId="6" applyNumberFormat="1" applyFont="1" applyFill="1" applyBorder="1" applyAlignment="1" applyProtection="1">
      <alignment horizontal="center" vertical="center" wrapText="1"/>
      <protection locked="0"/>
    </xf>
    <xf numFmtId="0" fontId="36" fillId="11" borderId="1" xfId="6" applyFont="1" applyFill="1" applyBorder="1" applyAlignment="1">
      <alignment horizontal="center" vertical="center" wrapText="1"/>
    </xf>
    <xf numFmtId="0" fontId="36" fillId="11" borderId="1" xfId="0" applyFont="1" applyFill="1" applyBorder="1"/>
    <xf numFmtId="9" fontId="29" fillId="0" borderId="1" xfId="0" applyNumberFormat="1" applyFont="1" applyFill="1" applyBorder="1" applyAlignment="1" applyProtection="1">
      <alignment horizontal="center"/>
    </xf>
    <xf numFmtId="1" fontId="50" fillId="0" borderId="1" xfId="6" applyNumberFormat="1" applyFont="1" applyFill="1" applyBorder="1" applyAlignment="1" applyProtection="1">
      <alignment horizontal="center" vertical="center" wrapText="1"/>
      <protection locked="0"/>
    </xf>
    <xf numFmtId="0" fontId="27" fillId="9" borderId="13" xfId="0" applyFont="1" applyFill="1" applyBorder="1" applyAlignment="1">
      <alignment vertical="top" wrapText="1"/>
    </xf>
    <xf numFmtId="0" fontId="25" fillId="9" borderId="13" xfId="0" applyFont="1" applyFill="1" applyBorder="1" applyAlignment="1">
      <alignment horizontal="center" vertical="center" wrapText="1"/>
    </xf>
    <xf numFmtId="0" fontId="25" fillId="9" borderId="1" xfId="0" applyFont="1" applyFill="1" applyBorder="1" applyAlignment="1">
      <alignment horizontal="center" vertical="center" wrapText="1"/>
    </xf>
    <xf numFmtId="0" fontId="27" fillId="9" borderId="1" xfId="0" applyFont="1" applyFill="1" applyBorder="1" applyAlignment="1">
      <alignment horizontal="justify" vertical="top" wrapText="1"/>
    </xf>
    <xf numFmtId="0" fontId="37" fillId="0" borderId="0" xfId="6" applyFont="1"/>
    <xf numFmtId="0" fontId="37" fillId="0" borderId="0" xfId="6" applyFont="1" applyAlignment="1">
      <alignment horizontal="right"/>
    </xf>
    <xf numFmtId="0" fontId="37" fillId="0" borderId="0" xfId="6" applyFont="1" applyAlignment="1">
      <alignment horizontal="center" vertical="center"/>
    </xf>
    <xf numFmtId="0" fontId="30" fillId="0" borderId="0" xfId="6" applyFont="1" applyAlignment="1">
      <alignment horizontal="center" vertical="center"/>
    </xf>
    <xf numFmtId="0" fontId="37" fillId="0" borderId="0" xfId="6" applyFont="1" applyAlignment="1">
      <alignment horizontal="center" vertical="top"/>
    </xf>
    <xf numFmtId="0" fontId="25" fillId="0" borderId="3" xfId="0" applyFont="1" applyFill="1" applyBorder="1" applyAlignment="1">
      <alignment horizontal="left" vertical="top" wrapText="1"/>
    </xf>
    <xf numFmtId="0" fontId="25" fillId="0" borderId="1" xfId="0" applyNumberFormat="1" applyFont="1" applyFill="1" applyBorder="1" applyAlignment="1" applyProtection="1">
      <alignment horizontal="center" vertical="center"/>
      <protection hidden="1"/>
    </xf>
    <xf numFmtId="0" fontId="27" fillId="0" borderId="1" xfId="0" applyFont="1" applyFill="1" applyBorder="1"/>
    <xf numFmtId="0" fontId="0" fillId="0" borderId="1" xfId="0" applyFill="1" applyBorder="1" applyAlignment="1">
      <alignment horizontal="left" vertical="top" wrapText="1"/>
    </xf>
    <xf numFmtId="0" fontId="51" fillId="0" borderId="1" xfId="4" applyFont="1" applyFill="1" applyBorder="1" applyAlignment="1">
      <alignment vertical="top" wrapText="1"/>
    </xf>
    <xf numFmtId="0" fontId="25" fillId="9" borderId="1" xfId="0" applyFont="1" applyFill="1" applyBorder="1" applyAlignment="1">
      <alignment horizontal="center" vertical="top" wrapText="1"/>
    </xf>
    <xf numFmtId="0" fontId="25" fillId="9" borderId="14" xfId="0" applyFont="1" applyFill="1" applyBorder="1" applyAlignment="1">
      <alignment horizontal="left" vertical="top" wrapText="1"/>
    </xf>
    <xf numFmtId="0" fontId="27" fillId="9" borderId="13" xfId="0" applyFont="1" applyFill="1" applyBorder="1" applyAlignment="1">
      <alignment horizontal="justify" vertical="top" wrapText="1"/>
    </xf>
    <xf numFmtId="0" fontId="27" fillId="9" borderId="1" xfId="6" applyFont="1" applyFill="1" applyBorder="1" applyAlignment="1">
      <alignment horizontal="left" vertical="top" wrapText="1"/>
    </xf>
    <xf numFmtId="0" fontId="25" fillId="9" borderId="1" xfId="0" applyFont="1" applyFill="1" applyBorder="1" applyAlignment="1">
      <alignment vertical="top" wrapText="1"/>
    </xf>
    <xf numFmtId="0" fontId="25" fillId="9" borderId="13" xfId="0" applyFont="1" applyFill="1" applyBorder="1" applyAlignment="1">
      <alignment horizontal="center" vertical="top" wrapText="1"/>
    </xf>
    <xf numFmtId="9" fontId="29" fillId="0" borderId="1" xfId="0" applyNumberFormat="1" applyFont="1" applyFill="1" applyBorder="1" applyAlignment="1" applyProtection="1">
      <alignment horizontal="center" vertical="center"/>
    </xf>
    <xf numFmtId="0" fontId="5" fillId="0" borderId="15" xfId="0" applyFont="1" applyFill="1" applyBorder="1" applyAlignment="1">
      <alignment horizontal="center" vertical="center" wrapText="1"/>
    </xf>
    <xf numFmtId="0" fontId="52" fillId="6" borderId="0" xfId="0" applyFont="1" applyFill="1"/>
    <xf numFmtId="0" fontId="27" fillId="6" borderId="0" xfId="0" applyFont="1" applyFill="1"/>
    <xf numFmtId="0" fontId="27" fillId="12" borderId="0" xfId="0" applyFont="1" applyFill="1"/>
    <xf numFmtId="9" fontId="25" fillId="0" borderId="16" xfId="0" applyNumberFormat="1" applyFont="1" applyFill="1" applyBorder="1" applyAlignment="1" applyProtection="1">
      <alignment horizontal="center" vertical="center"/>
      <protection locked="0" hidden="1"/>
    </xf>
    <xf numFmtId="0" fontId="51" fillId="0" borderId="1" xfId="0" applyFont="1" applyBorder="1" applyAlignment="1">
      <alignment horizontal="left" vertical="top" wrapText="1"/>
    </xf>
    <xf numFmtId="0" fontId="30" fillId="0" borderId="0" xfId="0" applyFont="1" applyBorder="1" applyAlignment="1">
      <alignment wrapText="1"/>
    </xf>
    <xf numFmtId="0" fontId="37" fillId="0" borderId="0" xfId="0" applyFont="1" applyBorder="1" applyAlignment="1"/>
    <xf numFmtId="0" fontId="37" fillId="0" borderId="0" xfId="0" applyFont="1" applyAlignment="1"/>
    <xf numFmtId="0" fontId="25" fillId="0" borderId="0" xfId="0" applyFont="1" applyBorder="1" applyAlignment="1">
      <alignment horizontal="left" vertical="top"/>
    </xf>
    <xf numFmtId="0" fontId="25" fillId="0" borderId="0" xfId="0" applyFont="1" applyAlignment="1">
      <alignment horizontal="left" vertical="top" wrapText="1"/>
    </xf>
    <xf numFmtId="0" fontId="27" fillId="0" borderId="3" xfId="6" applyFont="1" applyFill="1" applyBorder="1" applyAlignment="1">
      <alignment horizontal="left" vertical="top" wrapText="1"/>
    </xf>
    <xf numFmtId="14" fontId="27" fillId="0" borderId="3" xfId="0" applyNumberFormat="1" applyFont="1" applyFill="1" applyBorder="1" applyAlignment="1">
      <alignment horizontal="center" vertical="center"/>
    </xf>
    <xf numFmtId="0" fontId="27" fillId="0" borderId="3" xfId="0" applyFont="1" applyFill="1" applyBorder="1" applyAlignment="1">
      <alignment horizontal="center" vertical="center" wrapText="1"/>
    </xf>
    <xf numFmtId="0" fontId="35" fillId="0" borderId="0" xfId="0" applyFont="1" applyBorder="1" applyAlignment="1">
      <alignment wrapText="1"/>
    </xf>
    <xf numFmtId="0" fontId="7" fillId="0" borderId="0" xfId="0" applyFont="1" applyAlignment="1">
      <alignment horizontal="left" vertical="center" wrapText="1"/>
    </xf>
    <xf numFmtId="0" fontId="25" fillId="0" borderId="0" xfId="0" applyFont="1" applyBorder="1" applyAlignment="1">
      <alignment horizontal="left" wrapText="1"/>
    </xf>
    <xf numFmtId="0" fontId="27" fillId="0" borderId="13" xfId="0" applyFont="1" applyFill="1" applyBorder="1" applyAlignment="1">
      <alignment vertical="top" wrapText="1"/>
    </xf>
    <xf numFmtId="9" fontId="39" fillId="0" borderId="1" xfId="0" applyNumberFormat="1" applyFont="1" applyFill="1" applyBorder="1" applyAlignment="1" applyProtection="1">
      <alignment horizontal="center"/>
    </xf>
    <xf numFmtId="9" fontId="39" fillId="0" borderId="1" xfId="0" applyNumberFormat="1" applyFont="1" applyFill="1" applyBorder="1" applyAlignment="1" applyProtection="1">
      <alignment horizontal="center" vertical="center"/>
    </xf>
    <xf numFmtId="9" fontId="25" fillId="11" borderId="17" xfId="0" applyNumberFormat="1" applyFont="1" applyFill="1" applyBorder="1" applyAlignment="1">
      <alignment horizontal="center" vertical="center" wrapText="1"/>
    </xf>
    <xf numFmtId="0" fontId="0" fillId="0" borderId="18" xfId="0" applyFill="1" applyBorder="1" applyAlignment="1">
      <alignment horizontal="left" vertical="top" wrapText="1"/>
    </xf>
    <xf numFmtId="0" fontId="27" fillId="0" borderId="1" xfId="7" applyFont="1" applyFill="1" applyBorder="1" applyAlignment="1">
      <alignment horizontal="left" vertical="top" wrapText="1"/>
    </xf>
    <xf numFmtId="0" fontId="11" fillId="0" borderId="1" xfId="6" applyFont="1" applyFill="1" applyBorder="1" applyAlignment="1">
      <alignment horizontal="center" vertical="center" wrapText="1"/>
    </xf>
    <xf numFmtId="0" fontId="5" fillId="0" borderId="19" xfId="0" applyFont="1" applyFill="1" applyBorder="1" applyAlignment="1">
      <alignment horizontal="center" vertical="center" wrapText="1"/>
    </xf>
    <xf numFmtId="0" fontId="27" fillId="0" borderId="13" xfId="6" applyFont="1" applyBorder="1" applyAlignment="1">
      <alignment horizontal="left" vertical="top" wrapText="1"/>
    </xf>
    <xf numFmtId="0" fontId="27" fillId="11" borderId="21" xfId="6" applyFont="1" applyFill="1" applyBorder="1" applyAlignment="1">
      <alignment horizontal="center" vertical="top" wrapText="1"/>
    </xf>
    <xf numFmtId="9" fontId="29" fillId="0" borderId="22" xfId="0" applyNumberFormat="1" applyFont="1" applyFill="1" applyBorder="1" applyAlignment="1" applyProtection="1">
      <alignment horizontal="center" vertical="center"/>
    </xf>
    <xf numFmtId="1" fontId="50" fillId="0" borderId="13" xfId="6" applyNumberFormat="1" applyFont="1" applyFill="1" applyBorder="1" applyAlignment="1" applyProtection="1">
      <alignment horizontal="center" vertical="center" wrapText="1"/>
      <protection locked="0"/>
    </xf>
    <xf numFmtId="0" fontId="28" fillId="11" borderId="22" xfId="10" applyFont="1" applyFill="1" applyBorder="1" applyAlignment="1">
      <alignment horizontal="right" vertical="top"/>
    </xf>
    <xf numFmtId="0" fontId="27" fillId="0" borderId="13" xfId="6" applyFont="1" applyFill="1" applyBorder="1" applyAlignment="1">
      <alignment horizontal="left" vertical="top" wrapText="1"/>
    </xf>
    <xf numFmtId="1" fontId="50" fillId="0" borderId="3" xfId="6" applyNumberFormat="1" applyFont="1" applyFill="1" applyBorder="1" applyAlignment="1" applyProtection="1">
      <alignment horizontal="center" vertical="center" wrapText="1"/>
      <protection locked="0"/>
    </xf>
    <xf numFmtId="0" fontId="27" fillId="0" borderId="3" xfId="6" applyFont="1" applyBorder="1" applyAlignment="1">
      <alignment horizontal="left" vertical="top" wrapText="1"/>
    </xf>
    <xf numFmtId="0" fontId="27" fillId="11" borderId="21" xfId="6" applyFont="1" applyFill="1" applyBorder="1" applyAlignment="1">
      <alignment horizontal="left" vertical="top" wrapText="1"/>
    </xf>
    <xf numFmtId="0" fontId="27" fillId="11" borderId="22" xfId="6" applyFont="1" applyFill="1" applyBorder="1" applyAlignment="1">
      <alignment horizontal="center" vertical="top"/>
    </xf>
    <xf numFmtId="0" fontId="31" fillId="10" borderId="22" xfId="6" applyFont="1" applyFill="1" applyBorder="1" applyAlignment="1">
      <alignment horizontal="left" vertical="center"/>
    </xf>
    <xf numFmtId="9" fontId="39" fillId="0" borderId="22" xfId="0" applyNumberFormat="1" applyFont="1" applyFill="1" applyBorder="1" applyAlignment="1" applyProtection="1">
      <alignment horizontal="center"/>
    </xf>
    <xf numFmtId="0" fontId="5" fillId="0" borderId="26"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27" fillId="11" borderId="1" xfId="6" applyFont="1" applyFill="1" applyBorder="1" applyAlignment="1">
      <alignment horizontal="left"/>
    </xf>
    <xf numFmtId="0" fontId="14" fillId="0" borderId="0" xfId="10" applyFont="1" applyAlignment="1">
      <alignment horizontal="left" vertical="center" wrapText="1"/>
    </xf>
    <xf numFmtId="0" fontId="6" fillId="0" borderId="0" xfId="6" applyFont="1" applyAlignment="1">
      <alignment horizontal="left"/>
    </xf>
    <xf numFmtId="0" fontId="7" fillId="0" borderId="0" xfId="0" applyFont="1" applyAlignment="1">
      <alignment horizontal="left" vertical="top" wrapText="1"/>
    </xf>
    <xf numFmtId="0" fontId="27" fillId="11" borderId="1" xfId="0" applyFont="1" applyFill="1" applyBorder="1" applyAlignment="1">
      <alignment horizontal="left"/>
    </xf>
    <xf numFmtId="0" fontId="2" fillId="0" borderId="0" xfId="0" applyFont="1" applyAlignment="1">
      <alignment horizontal="left"/>
    </xf>
    <xf numFmtId="0" fontId="27" fillId="11" borderId="1" xfId="0" applyFont="1" applyFill="1" applyBorder="1" applyAlignment="1">
      <alignment horizontal="left" vertical="center" wrapText="1"/>
    </xf>
    <xf numFmtId="0" fontId="27" fillId="10" borderId="1" xfId="0" applyFont="1" applyFill="1" applyBorder="1" applyAlignment="1">
      <alignment horizontal="left"/>
    </xf>
    <xf numFmtId="0" fontId="19" fillId="0" borderId="0" xfId="6" applyFont="1" applyAlignment="1">
      <alignment horizontal="left"/>
    </xf>
    <xf numFmtId="0" fontId="27" fillId="0" borderId="0" xfId="0" applyFont="1" applyAlignment="1">
      <alignment horizontal="left"/>
    </xf>
    <xf numFmtId="0" fontId="27" fillId="9" borderId="1" xfId="8" applyFont="1" applyFill="1" applyBorder="1" applyAlignment="1">
      <alignment horizontal="left" vertical="top"/>
    </xf>
    <xf numFmtId="0" fontId="27" fillId="0" borderId="1" xfId="0" applyFont="1" applyFill="1" applyBorder="1" applyAlignment="1">
      <alignment horizontal="left" vertical="top"/>
    </xf>
    <xf numFmtId="0" fontId="27" fillId="0" borderId="1" xfId="0" applyFont="1" applyBorder="1" applyAlignment="1">
      <alignment horizontal="left" vertical="top"/>
    </xf>
    <xf numFmtId="0" fontId="27" fillId="4" borderId="1" xfId="0" applyFont="1" applyFill="1" applyBorder="1" applyAlignment="1">
      <alignment horizontal="left" vertical="top"/>
    </xf>
    <xf numFmtId="0" fontId="27" fillId="0" borderId="0" xfId="0" applyFont="1" applyAlignment="1">
      <alignment horizontal="left" vertical="top"/>
    </xf>
    <xf numFmtId="0" fontId="37" fillId="0" borderId="0" xfId="6" applyFont="1" applyAlignment="1">
      <alignment horizontal="left"/>
    </xf>
    <xf numFmtId="0" fontId="27" fillId="0" borderId="18" xfId="0" applyFont="1" applyFill="1" applyBorder="1" applyAlignment="1">
      <alignment horizontal="left" vertical="top"/>
    </xf>
    <xf numFmtId="0" fontId="25" fillId="0" borderId="3" xfId="0" applyFont="1" applyBorder="1" applyAlignment="1">
      <alignment vertical="top" wrapText="1"/>
    </xf>
    <xf numFmtId="0" fontId="25" fillId="0" borderId="14" xfId="0" applyFont="1" applyBorder="1" applyAlignment="1">
      <alignment vertical="top" wrapText="1"/>
    </xf>
    <xf numFmtId="0" fontId="25" fillId="0" borderId="13" xfId="0" applyFont="1" applyBorder="1" applyAlignment="1">
      <alignment vertical="top" wrapText="1"/>
    </xf>
    <xf numFmtId="0" fontId="27" fillId="9" borderId="1" xfId="0" applyFont="1" applyFill="1" applyBorder="1" applyAlignment="1">
      <alignment horizontal="center" vertical="center" wrapText="1"/>
    </xf>
    <xf numFmtId="0" fontId="28" fillId="9" borderId="1" xfId="0" applyFont="1" applyFill="1" applyBorder="1" applyAlignment="1">
      <alignment horizontal="left" vertical="top" wrapText="1"/>
    </xf>
    <xf numFmtId="0" fontId="27" fillId="0" borderId="13" xfId="5" applyFont="1" applyBorder="1" applyAlignment="1">
      <alignment horizontal="left" vertical="top" wrapText="1"/>
    </xf>
    <xf numFmtId="0" fontId="25" fillId="9" borderId="3"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27" fillId="0" borderId="13" xfId="0" applyFont="1" applyFill="1" applyBorder="1" applyAlignment="1">
      <alignment horizontal="left" vertical="top" wrapText="1"/>
    </xf>
    <xf numFmtId="0" fontId="5" fillId="0" borderId="29" xfId="0" applyFont="1" applyFill="1" applyBorder="1" applyAlignment="1">
      <alignment horizontal="center" vertical="center" wrapText="1"/>
    </xf>
    <xf numFmtId="9" fontId="25" fillId="11" borderId="22" xfId="6" applyNumberFormat="1" applyFont="1" applyFill="1" applyBorder="1" applyAlignment="1" applyProtection="1">
      <alignment horizontal="center" vertical="top"/>
      <protection hidden="1"/>
    </xf>
    <xf numFmtId="0" fontId="28" fillId="9" borderId="3" xfId="0" applyFont="1" applyFill="1" applyBorder="1" applyAlignment="1">
      <alignment horizontal="left" vertical="top" wrapText="1"/>
    </xf>
    <xf numFmtId="0" fontId="25" fillId="0" borderId="3" xfId="0" applyFont="1" applyFill="1" applyBorder="1" applyAlignment="1">
      <alignment horizontal="center" vertical="center" wrapText="1"/>
    </xf>
    <xf numFmtId="0" fontId="27" fillId="0" borderId="3" xfId="7" applyFont="1" applyFill="1" applyBorder="1" applyAlignment="1">
      <alignment horizontal="left" vertical="top" wrapText="1"/>
    </xf>
    <xf numFmtId="0" fontId="25" fillId="0" borderId="3" xfId="6" applyFont="1" applyFill="1" applyBorder="1" applyAlignment="1">
      <alignment horizontal="center" vertical="center" wrapText="1"/>
    </xf>
    <xf numFmtId="0" fontId="29" fillId="0" borderId="24" xfId="6" applyFont="1" applyBorder="1" applyAlignment="1">
      <alignment horizontal="center" vertical="center" wrapText="1"/>
    </xf>
    <xf numFmtId="9" fontId="29" fillId="0" borderId="24" xfId="0" applyNumberFormat="1" applyFont="1" applyFill="1" applyBorder="1" applyAlignment="1" applyProtection="1">
      <alignment horizontal="center"/>
    </xf>
    <xf numFmtId="0" fontId="36" fillId="11" borderId="25" xfId="6" applyFont="1" applyFill="1" applyBorder="1" applyAlignment="1">
      <alignment horizontal="center" vertical="center" wrapText="1"/>
    </xf>
    <xf numFmtId="9" fontId="39" fillId="0" borderId="24" xfId="0" applyNumberFormat="1" applyFont="1" applyFill="1" applyBorder="1" applyAlignment="1" applyProtection="1">
      <alignment horizontal="center"/>
    </xf>
    <xf numFmtId="0" fontId="31" fillId="10" borderId="25" xfId="6" applyFont="1" applyFill="1" applyBorder="1" applyAlignment="1">
      <alignment horizontal="left" vertical="center"/>
    </xf>
    <xf numFmtId="0" fontId="25" fillId="0" borderId="13" xfId="6" applyFont="1" applyFill="1" applyBorder="1" applyAlignment="1">
      <alignment horizontal="center" vertical="center" wrapText="1"/>
    </xf>
    <xf numFmtId="0" fontId="28" fillId="0" borderId="13" xfId="6" applyFont="1" applyFill="1" applyBorder="1" applyAlignment="1">
      <alignment vertical="top" wrapText="1"/>
    </xf>
    <xf numFmtId="0" fontId="29" fillId="0" borderId="24" xfId="6" applyFont="1" applyFill="1" applyBorder="1" applyAlignment="1" applyProtection="1">
      <alignment horizontal="center" vertical="center"/>
      <protection hidden="1"/>
    </xf>
    <xf numFmtId="9" fontId="29" fillId="11" borderId="25" xfId="6" applyNumberFormat="1" applyFont="1" applyFill="1" applyBorder="1" applyAlignment="1" applyProtection="1">
      <alignment horizontal="left" vertical="top"/>
      <protection hidden="1"/>
    </xf>
    <xf numFmtId="0" fontId="25" fillId="9" borderId="1" xfId="6" applyFont="1" applyFill="1" applyBorder="1" applyAlignment="1">
      <alignment horizontal="center" vertical="center" wrapText="1"/>
    </xf>
    <xf numFmtId="0" fontId="6" fillId="9" borderId="1" xfId="6" applyFont="1" applyFill="1" applyBorder="1" applyAlignment="1">
      <alignment horizontal="center" vertical="center" wrapText="1"/>
    </xf>
    <xf numFmtId="0" fontId="25" fillId="9" borderId="14" xfId="0" applyFont="1" applyFill="1" applyBorder="1" applyAlignment="1">
      <alignment horizontal="left" vertical="top" wrapText="1"/>
    </xf>
    <xf numFmtId="0" fontId="25" fillId="0" borderId="1" xfId="0" applyFont="1" applyFill="1" applyBorder="1" applyAlignment="1">
      <alignment horizontal="center" vertical="top" wrapText="1"/>
    </xf>
    <xf numFmtId="1" fontId="25" fillId="9" borderId="1" xfId="6" applyNumberFormat="1" applyFont="1" applyFill="1" applyBorder="1" applyAlignment="1" applyProtection="1">
      <alignment horizontal="center" vertical="center" wrapText="1"/>
      <protection locked="0"/>
    </xf>
    <xf numFmtId="0" fontId="25" fillId="0" borderId="1" xfId="0" applyNumberFormat="1" applyFont="1" applyFill="1" applyBorder="1" applyAlignment="1">
      <alignment horizontal="center" vertical="center" wrapText="1"/>
    </xf>
    <xf numFmtId="0" fontId="0" fillId="0" borderId="0" xfId="0" applyFill="1" applyAlignment="1">
      <alignment vertical="top" wrapText="1"/>
    </xf>
    <xf numFmtId="0" fontId="27" fillId="0" borderId="13" xfId="0" applyFont="1" applyFill="1" applyBorder="1" applyAlignment="1">
      <alignment horizontal="justify" vertical="top" wrapText="1"/>
    </xf>
    <xf numFmtId="0" fontId="25" fillId="0" borderId="13" xfId="0" applyFont="1" applyFill="1" applyBorder="1" applyAlignment="1">
      <alignment horizontal="center" vertical="center" wrapText="1"/>
    </xf>
    <xf numFmtId="0" fontId="25" fillId="0" borderId="13" xfId="0" applyFont="1" applyFill="1" applyBorder="1" applyAlignment="1">
      <alignment horizontal="center" vertical="top" wrapText="1"/>
    </xf>
    <xf numFmtId="0" fontId="27" fillId="0" borderId="1" xfId="0" applyFont="1" applyFill="1" applyBorder="1" applyAlignment="1">
      <alignment vertical="top"/>
    </xf>
    <xf numFmtId="0" fontId="6" fillId="0" borderId="1" xfId="6" applyFont="1" applyFill="1" applyBorder="1" applyAlignment="1">
      <alignment horizontal="center" vertical="center" wrapText="1"/>
    </xf>
    <xf numFmtId="0" fontId="27" fillId="0" borderId="1" xfId="8" applyFont="1" applyFill="1" applyBorder="1" applyAlignment="1">
      <alignment horizontal="justify" vertical="top" wrapText="1"/>
    </xf>
    <xf numFmtId="14" fontId="27" fillId="0" borderId="1" xfId="0" applyNumberFormat="1" applyFont="1" applyFill="1" applyBorder="1" applyAlignment="1">
      <alignment horizontal="left" vertical="top" wrapText="1"/>
    </xf>
    <xf numFmtId="0" fontId="25" fillId="0" borderId="3" xfId="0" applyFont="1" applyFill="1" applyBorder="1" applyAlignment="1">
      <alignment vertical="top" wrapText="1"/>
    </xf>
    <xf numFmtId="0" fontId="25" fillId="0" borderId="14" xfId="0" applyFont="1" applyFill="1" applyBorder="1" applyAlignment="1">
      <alignment vertical="top" wrapText="1"/>
    </xf>
    <xf numFmtId="0" fontId="7" fillId="0" borderId="0" xfId="6" applyFont="1" applyFill="1" applyAlignment="1">
      <alignment horizontal="right"/>
    </xf>
    <xf numFmtId="0" fontId="7" fillId="0" borderId="2" xfId="0" applyFont="1" applyFill="1" applyBorder="1" applyAlignment="1">
      <alignment wrapText="1"/>
    </xf>
    <xf numFmtId="0" fontId="14" fillId="0" borderId="0" xfId="10" applyFont="1" applyFill="1" applyAlignment="1">
      <alignment horizontal="justify" vertical="top" wrapText="1"/>
    </xf>
    <xf numFmtId="0" fontId="19" fillId="0" borderId="0" xfId="6" applyFont="1" applyFill="1" applyAlignment="1">
      <alignment horizontal="right"/>
    </xf>
    <xf numFmtId="49" fontId="27" fillId="0" borderId="1" xfId="0" applyNumberFormat="1" applyFont="1" applyFill="1" applyBorder="1" applyAlignment="1">
      <alignment horizontal="left" vertical="top" wrapText="1"/>
    </xf>
    <xf numFmtId="49" fontId="27" fillId="0" borderId="3" xfId="0" applyNumberFormat="1" applyFont="1" applyFill="1" applyBorder="1" applyAlignment="1">
      <alignment vertical="top" wrapText="1"/>
    </xf>
    <xf numFmtId="49" fontId="27" fillId="0" borderId="1" xfId="0" applyNumberFormat="1" applyFont="1" applyFill="1" applyBorder="1" applyAlignment="1">
      <alignment vertical="top" wrapText="1"/>
    </xf>
    <xf numFmtId="0" fontId="0" fillId="0" borderId="28" xfId="0" applyFill="1" applyBorder="1" applyAlignment="1">
      <alignment horizontal="left" vertical="top" wrapText="1"/>
    </xf>
    <xf numFmtId="0" fontId="0" fillId="0" borderId="26" xfId="0" applyFill="1" applyBorder="1" applyAlignment="1">
      <alignment horizontal="left" vertical="top" wrapText="1"/>
    </xf>
    <xf numFmtId="0" fontId="27" fillId="7" borderId="1" xfId="0" applyFont="1" applyFill="1" applyBorder="1" applyAlignment="1">
      <alignment horizontal="left" vertical="top" wrapText="1"/>
    </xf>
    <xf numFmtId="0" fontId="0" fillId="0" borderId="0" xfId="0" applyBorder="1"/>
    <xf numFmtId="0" fontId="27" fillId="0" borderId="0" xfId="6" applyFont="1" applyFill="1" applyBorder="1" applyAlignment="1">
      <alignment horizontal="left" vertical="top" wrapText="1"/>
    </xf>
    <xf numFmtId="0" fontId="41" fillId="0" borderId="0" xfId="10" applyFont="1" applyAlignment="1"/>
    <xf numFmtId="0" fontId="42" fillId="0" borderId="0" xfId="0" applyFont="1" applyBorder="1"/>
    <xf numFmtId="0" fontId="42" fillId="0" borderId="0" xfId="6" applyFont="1" applyAlignment="1">
      <alignment horizontal="center" vertical="center"/>
    </xf>
    <xf numFmtId="0" fontId="42" fillId="0" borderId="0" xfId="6" applyFont="1"/>
    <xf numFmtId="0" fontId="42" fillId="0" borderId="0" xfId="6" applyFont="1" applyFill="1"/>
    <xf numFmtId="0" fontId="43" fillId="0" borderId="0" xfId="10" applyFont="1"/>
    <xf numFmtId="0" fontId="25" fillId="0" borderId="0" xfId="0" applyFont="1" applyBorder="1" applyAlignment="1">
      <alignment horizontal="left" vertical="center" wrapText="1"/>
    </xf>
    <xf numFmtId="0" fontId="11" fillId="0" borderId="0" xfId="10" applyFont="1" applyBorder="1" applyAlignment="1"/>
    <xf numFmtId="0" fontId="6" fillId="0" borderId="0" xfId="6" applyFont="1" applyBorder="1" applyAlignment="1">
      <alignment horizontal="center" vertical="center"/>
    </xf>
    <xf numFmtId="0" fontId="6" fillId="0" borderId="0" xfId="6" applyFont="1" applyFill="1" applyBorder="1"/>
    <xf numFmtId="0" fontId="6" fillId="0" borderId="0" xfId="6" applyFont="1" applyFill="1" applyBorder="1" applyAlignment="1">
      <alignment vertical="center" wrapText="1"/>
    </xf>
    <xf numFmtId="0" fontId="6" fillId="0" borderId="0" xfId="6" applyFont="1" applyBorder="1"/>
    <xf numFmtId="0" fontId="6" fillId="0" borderId="0" xfId="6" applyFont="1" applyBorder="1" applyAlignment="1">
      <alignment vertical="top" wrapText="1"/>
    </xf>
    <xf numFmtId="0" fontId="54" fillId="0" borderId="0" xfId="6" applyFont="1" applyBorder="1" applyAlignment="1">
      <alignment wrapText="1"/>
    </xf>
    <xf numFmtId="0" fontId="27" fillId="0" borderId="0" xfId="6" applyFont="1" applyBorder="1" applyAlignment="1">
      <alignment horizontal="left" vertical="top" wrapText="1"/>
    </xf>
    <xf numFmtId="0" fontId="14" fillId="0" borderId="0" xfId="10" applyFont="1" applyBorder="1"/>
    <xf numFmtId="0" fontId="18" fillId="0" borderId="0" xfId="10" applyFont="1" applyBorder="1"/>
    <xf numFmtId="0" fontId="28" fillId="9" borderId="1" xfId="6" applyFont="1" applyFill="1" applyBorder="1" applyAlignment="1">
      <alignment horizontal="left" vertical="top" wrapText="1"/>
    </xf>
    <xf numFmtId="0" fontId="6" fillId="0" borderId="0" xfId="0" applyFont="1" applyBorder="1" applyAlignment="1">
      <alignment horizontal="center" vertical="center"/>
    </xf>
    <xf numFmtId="0" fontId="6" fillId="0" borderId="0" xfId="0" applyFont="1" applyFill="1" applyBorder="1"/>
    <xf numFmtId="0" fontId="27" fillId="0" borderId="0" xfId="0" applyFont="1" applyFill="1" applyBorder="1" applyAlignment="1">
      <alignment horizontal="left" vertical="top" wrapText="1"/>
    </xf>
    <xf numFmtId="0" fontId="6" fillId="9" borderId="0" xfId="0" applyFont="1" applyFill="1" applyBorder="1"/>
    <xf numFmtId="0" fontId="11" fillId="9" borderId="0" xfId="10" applyFont="1" applyFill="1" applyBorder="1" applyAlignment="1"/>
    <xf numFmtId="0" fontId="0" fillId="9" borderId="0" xfId="0" applyFill="1" applyBorder="1"/>
    <xf numFmtId="0" fontId="27" fillId="9" borderId="0" xfId="0" applyFont="1" applyFill="1" applyBorder="1" applyAlignment="1">
      <alignment horizontal="left" vertical="top" wrapText="1"/>
    </xf>
    <xf numFmtId="0" fontId="14" fillId="9" borderId="0" xfId="10" applyFont="1" applyFill="1" applyBorder="1"/>
    <xf numFmtId="0" fontId="18" fillId="9" borderId="0" xfId="10" applyFont="1" applyFill="1" applyBorder="1"/>
    <xf numFmtId="0" fontId="27" fillId="0" borderId="0" xfId="0" applyFont="1" applyBorder="1" applyAlignment="1">
      <alignment vertical="top" wrapText="1"/>
    </xf>
    <xf numFmtId="0" fontId="27" fillId="0" borderId="0" xfId="0" applyFont="1" applyFill="1" applyBorder="1" applyAlignment="1">
      <alignment vertical="top" wrapText="1"/>
    </xf>
    <xf numFmtId="0" fontId="27" fillId="0" borderId="0" xfId="0" applyFont="1" applyFill="1" applyBorder="1"/>
    <xf numFmtId="14" fontId="27" fillId="9" borderId="0" xfId="0" applyNumberFormat="1" applyFont="1" applyFill="1" applyBorder="1" applyAlignment="1">
      <alignment horizontal="left" vertical="top" wrapText="1"/>
    </xf>
    <xf numFmtId="0" fontId="0" fillId="0" borderId="0" xfId="0" applyBorder="1" applyAlignment="1">
      <alignment vertical="center" wrapText="1"/>
    </xf>
    <xf numFmtId="0" fontId="25" fillId="0" borderId="0" xfId="10" applyFont="1" applyBorder="1" applyAlignment="1"/>
    <xf numFmtId="0" fontId="27" fillId="9" borderId="0" xfId="0" applyFont="1" applyFill="1" applyBorder="1" applyAlignment="1">
      <alignment vertical="top" wrapText="1"/>
    </xf>
    <xf numFmtId="0" fontId="32" fillId="0" borderId="0" xfId="10" applyFont="1" applyBorder="1"/>
    <xf numFmtId="0" fontId="33" fillId="0" borderId="0" xfId="10" applyFont="1" applyBorder="1"/>
    <xf numFmtId="0" fontId="27" fillId="9" borderId="0" xfId="10" applyFont="1" applyFill="1" applyBorder="1" applyAlignment="1">
      <alignment horizontal="left" vertical="top" wrapText="1"/>
    </xf>
    <xf numFmtId="0" fontId="27" fillId="0" borderId="0" xfId="10" applyFont="1" applyFill="1" applyBorder="1" applyAlignment="1">
      <alignment horizontal="left" vertical="top" wrapText="1"/>
    </xf>
    <xf numFmtId="0" fontId="27" fillId="4" borderId="0" xfId="10" applyFont="1" applyFill="1" applyBorder="1" applyAlignment="1">
      <alignment horizontal="left" vertical="center" wrapText="1"/>
    </xf>
    <xf numFmtId="0" fontId="27" fillId="0" borderId="0" xfId="10" applyFont="1" applyFill="1" applyBorder="1" applyAlignment="1">
      <alignment vertical="top" wrapText="1"/>
    </xf>
    <xf numFmtId="0" fontId="27" fillId="0" borderId="0" xfId="10" applyFont="1" applyBorder="1" applyAlignment="1">
      <alignment vertical="top" wrapText="1"/>
    </xf>
    <xf numFmtId="0" fontId="27" fillId="0" borderId="0" xfId="6" applyFont="1" applyBorder="1"/>
    <xf numFmtId="0" fontId="7" fillId="0" borderId="0" xfId="0" applyFont="1" applyAlignment="1">
      <alignment horizontal="left" vertical="center" wrapText="1"/>
    </xf>
    <xf numFmtId="0" fontId="27" fillId="9" borderId="1" xfId="10" applyFont="1" applyFill="1" applyBorder="1" applyAlignment="1">
      <alignment horizontal="left" vertical="center" wrapText="1"/>
    </xf>
    <xf numFmtId="0" fontId="7" fillId="0" borderId="0" xfId="0" applyFont="1" applyAlignment="1">
      <alignment horizontal="left" vertical="center" wrapText="1"/>
    </xf>
    <xf numFmtId="0" fontId="27" fillId="0" borderId="3" xfId="0" applyFont="1" applyFill="1" applyBorder="1" applyAlignment="1">
      <alignment horizontal="left" vertical="top" wrapText="1"/>
    </xf>
    <xf numFmtId="1" fontId="25" fillId="0" borderId="3" xfId="6" applyNumberFormat="1" applyFont="1" applyFill="1" applyBorder="1" applyAlignment="1" applyProtection="1">
      <alignment horizontal="center" vertical="center" wrapText="1"/>
      <protection locked="0"/>
    </xf>
    <xf numFmtId="1" fontId="25" fillId="0" borderId="13" xfId="6" applyNumberFormat="1" applyFont="1" applyFill="1" applyBorder="1" applyAlignment="1" applyProtection="1">
      <alignment horizontal="center" vertical="center" wrapText="1"/>
      <protection locked="0"/>
    </xf>
    <xf numFmtId="0" fontId="27" fillId="8" borderId="1" xfId="0" applyFont="1" applyFill="1" applyBorder="1" applyAlignment="1">
      <alignment horizontal="left" vertical="top" wrapText="1"/>
    </xf>
    <xf numFmtId="0" fontId="11" fillId="0" borderId="3" xfId="6" applyFont="1" applyFill="1" applyBorder="1" applyAlignment="1">
      <alignment horizontal="center" vertical="center" wrapText="1"/>
    </xf>
    <xf numFmtId="0" fontId="25" fillId="10" borderId="23" xfId="12" applyFont="1" applyFill="1" applyBorder="1" applyAlignment="1">
      <alignment horizontal="center" vertical="center" wrapText="1"/>
    </xf>
    <xf numFmtId="0" fontId="25" fillId="10" borderId="24" xfId="12" applyFont="1" applyFill="1" applyBorder="1" applyAlignment="1">
      <alignment horizontal="center" vertical="center" wrapText="1"/>
    </xf>
    <xf numFmtId="0" fontId="25" fillId="10" borderId="25" xfId="12" applyFont="1" applyFill="1" applyBorder="1" applyAlignment="1">
      <alignment horizontal="center" vertical="center" wrapText="1"/>
    </xf>
    <xf numFmtId="0" fontId="51" fillId="0" borderId="1" xfId="0" applyFont="1" applyFill="1" applyBorder="1" applyAlignment="1">
      <alignment horizontal="left" vertical="top" wrapText="1"/>
    </xf>
    <xf numFmtId="0" fontId="27" fillId="0" borderId="1" xfId="12" applyFont="1" applyFill="1" applyBorder="1" applyAlignment="1">
      <alignment vertical="top" wrapText="1"/>
    </xf>
    <xf numFmtId="0" fontId="27" fillId="0" borderId="1" xfId="12" applyFont="1" applyFill="1" applyBorder="1" applyAlignment="1">
      <alignment horizontal="center" vertical="center" wrapText="1"/>
    </xf>
    <xf numFmtId="0" fontId="25" fillId="0" borderId="1" xfId="12" applyFont="1" applyFill="1" applyBorder="1" applyAlignment="1">
      <alignment horizontal="center" vertical="center" wrapText="1"/>
    </xf>
    <xf numFmtId="0" fontId="27" fillId="0" borderId="3" xfId="12" applyFont="1" applyFill="1" applyBorder="1" applyAlignment="1">
      <alignment horizontal="center" vertical="center" wrapText="1"/>
    </xf>
    <xf numFmtId="0" fontId="29" fillId="0" borderId="30" xfId="12" applyFont="1" applyBorder="1" applyAlignment="1" applyProtection="1">
      <alignment horizontal="center" vertical="center"/>
      <protection hidden="1"/>
    </xf>
    <xf numFmtId="0" fontId="27" fillId="0" borderId="13" xfId="12" applyFont="1" applyFill="1" applyBorder="1" applyAlignment="1">
      <alignment horizontal="center" vertical="center" wrapText="1"/>
    </xf>
    <xf numFmtId="0" fontId="25" fillId="0" borderId="13" xfId="12" applyFont="1" applyFill="1" applyBorder="1" applyAlignment="1">
      <alignment horizontal="center" vertical="center" wrapText="1"/>
    </xf>
    <xf numFmtId="0" fontId="27" fillId="0" borderId="13" xfId="12" applyFont="1" applyFill="1" applyBorder="1" applyAlignment="1">
      <alignment horizontal="left" vertical="top" wrapText="1"/>
    </xf>
    <xf numFmtId="0" fontId="27" fillId="0" borderId="1" xfId="12" applyFont="1" applyFill="1" applyBorder="1" applyAlignment="1" applyProtection="1">
      <alignment vertical="top" wrapText="1"/>
      <protection locked="0"/>
    </xf>
    <xf numFmtId="0" fontId="27" fillId="0" borderId="1" xfId="12" applyFont="1" applyBorder="1" applyAlignment="1">
      <alignment vertical="top" wrapText="1"/>
    </xf>
    <xf numFmtId="0" fontId="29" fillId="4" borderId="20" xfId="12" applyFont="1" applyFill="1" applyBorder="1" applyAlignment="1" applyProtection="1">
      <alignment horizontal="center" vertical="center"/>
      <protection hidden="1"/>
    </xf>
    <xf numFmtId="0" fontId="27" fillId="0" borderId="1" xfId="12" applyFont="1" applyBorder="1" applyAlignment="1">
      <alignment horizontal="center" vertical="center" wrapText="1"/>
    </xf>
    <xf numFmtId="0" fontId="27" fillId="0" borderId="1" xfId="12" applyFont="1" applyBorder="1" applyAlignment="1">
      <alignment horizontal="justify" vertical="top" wrapText="1"/>
    </xf>
    <xf numFmtId="0" fontId="27" fillId="0" borderId="1" xfId="12" applyFont="1" applyBorder="1" applyAlignment="1">
      <alignment horizontal="left" vertical="top" wrapText="1"/>
    </xf>
    <xf numFmtId="0" fontId="27" fillId="0" borderId="3" xfId="12" applyFont="1" applyFill="1" applyBorder="1" applyAlignment="1">
      <alignment vertical="top" wrapText="1"/>
    </xf>
    <xf numFmtId="0" fontId="27" fillId="0" borderId="3" xfId="12" applyFont="1" applyBorder="1" applyAlignment="1">
      <alignment vertical="top" wrapText="1"/>
    </xf>
    <xf numFmtId="0" fontId="29" fillId="4" borderId="30" xfId="12" applyFont="1" applyFill="1" applyBorder="1" applyAlignment="1" applyProtection="1">
      <alignment horizontal="center" vertical="center"/>
      <protection hidden="1"/>
    </xf>
    <xf numFmtId="0" fontId="51" fillId="9" borderId="13" xfId="12" applyFont="1" applyFill="1" applyBorder="1" applyAlignment="1">
      <alignment vertical="top" wrapText="1"/>
    </xf>
    <xf numFmtId="0" fontId="51" fillId="9" borderId="1" xfId="0" applyFont="1" applyFill="1" applyBorder="1" applyAlignment="1">
      <alignment horizontal="left" vertical="top" wrapText="1"/>
    </xf>
    <xf numFmtId="0" fontId="27" fillId="9" borderId="0" xfId="12" applyFont="1" applyFill="1" applyBorder="1" applyAlignment="1">
      <alignment vertical="top" wrapText="1"/>
    </xf>
    <xf numFmtId="0" fontId="27" fillId="0" borderId="1" xfId="12" applyFont="1" applyFill="1" applyBorder="1" applyAlignment="1">
      <alignment horizontal="center" vertical="top" wrapText="1"/>
    </xf>
    <xf numFmtId="0" fontId="27" fillId="0" borderId="13" xfId="12" applyFont="1" applyFill="1" applyBorder="1" applyAlignment="1">
      <alignment vertical="top" wrapText="1"/>
    </xf>
    <xf numFmtId="0" fontId="27" fillId="0" borderId="1" xfId="12" applyFont="1" applyBorder="1" applyAlignment="1">
      <alignment horizontal="center" vertical="top" wrapText="1"/>
    </xf>
    <xf numFmtId="0" fontId="1" fillId="0" borderId="0" xfId="12"/>
    <xf numFmtId="0" fontId="1" fillId="0" borderId="0" xfId="12" applyFill="1"/>
    <xf numFmtId="0" fontId="27" fillId="0" borderId="3" xfId="12" applyFont="1" applyFill="1" applyBorder="1" applyAlignment="1" applyProtection="1">
      <alignment vertical="top" wrapText="1"/>
      <protection locked="0"/>
    </xf>
    <xf numFmtId="0" fontId="27" fillId="9" borderId="3" xfId="12" applyFont="1" applyFill="1" applyBorder="1" applyAlignment="1" applyProtection="1">
      <alignment vertical="top" wrapText="1"/>
      <protection locked="0"/>
    </xf>
    <xf numFmtId="0" fontId="27" fillId="9" borderId="0" xfId="12" applyFont="1" applyFill="1" applyBorder="1" applyAlignment="1" applyProtection="1">
      <alignment vertical="top" wrapText="1"/>
      <protection locked="0"/>
    </xf>
    <xf numFmtId="0" fontId="27" fillId="0" borderId="14" xfId="12" applyFont="1" applyFill="1" applyBorder="1" applyAlignment="1">
      <alignment horizontal="center" vertical="top" wrapText="1"/>
    </xf>
    <xf numFmtId="0" fontId="29" fillId="9" borderId="22" xfId="12" applyFont="1" applyFill="1" applyBorder="1" applyAlignment="1" applyProtection="1">
      <alignment horizontal="center" vertical="center"/>
      <protection locked="0"/>
    </xf>
    <xf numFmtId="0" fontId="1" fillId="0" borderId="0" xfId="12" applyAlignment="1">
      <alignment horizontal="left"/>
    </xf>
    <xf numFmtId="0" fontId="19" fillId="0" borderId="0" xfId="12" applyFont="1" applyAlignment="1">
      <alignment wrapText="1"/>
    </xf>
    <xf numFmtId="0" fontId="20" fillId="0" borderId="0" xfId="12" applyFont="1"/>
    <xf numFmtId="0" fontId="1" fillId="0" borderId="0" xfId="12" applyAlignment="1">
      <alignment horizontal="center"/>
    </xf>
    <xf numFmtId="0" fontId="55" fillId="0" borderId="0" xfId="0" applyFont="1" applyBorder="1" applyAlignment="1">
      <alignment vertical="center" wrapText="1"/>
    </xf>
    <xf numFmtId="0" fontId="55" fillId="0" borderId="0" xfId="0" applyFont="1" applyAlignment="1">
      <alignment vertical="center" wrapText="1"/>
    </xf>
    <xf numFmtId="0" fontId="27" fillId="8" borderId="1" xfId="0" applyFont="1" applyFill="1" applyBorder="1" applyAlignment="1">
      <alignment vertical="top" wrapText="1"/>
    </xf>
    <xf numFmtId="14" fontId="27" fillId="8" borderId="1" xfId="0" applyNumberFormat="1" applyFont="1" applyFill="1" applyBorder="1" applyAlignment="1">
      <alignment horizontal="left" vertical="top" wrapText="1"/>
    </xf>
    <xf numFmtId="0" fontId="51" fillId="13" borderId="1" xfId="0" applyFont="1" applyFill="1" applyBorder="1" applyAlignment="1">
      <alignment horizontal="left" vertical="top" wrapText="1"/>
    </xf>
    <xf numFmtId="14" fontId="51" fillId="13" borderId="1" xfId="0" applyNumberFormat="1" applyFont="1" applyFill="1" applyBorder="1" applyAlignment="1">
      <alignment horizontal="left" vertical="top" wrapText="1"/>
    </xf>
    <xf numFmtId="1" fontId="25" fillId="0" borderId="3" xfId="6" applyNumberFormat="1" applyFont="1" applyFill="1" applyBorder="1" applyAlignment="1" applyProtection="1">
      <alignment horizontal="center" vertical="center" wrapText="1"/>
      <protection locked="0"/>
    </xf>
    <xf numFmtId="1" fontId="25" fillId="0" borderId="13" xfId="6" applyNumberFormat="1" applyFont="1" applyFill="1" applyBorder="1" applyAlignment="1" applyProtection="1">
      <alignment horizontal="center" vertical="center" wrapText="1"/>
      <protection locked="0"/>
    </xf>
    <xf numFmtId="0" fontId="27" fillId="0" borderId="0" xfId="0" applyFont="1" applyFill="1" applyAlignment="1">
      <alignment horizontal="left" vertical="top" wrapText="1"/>
    </xf>
    <xf numFmtId="0" fontId="0" fillId="0" borderId="3" xfId="0" applyFill="1" applyBorder="1" applyAlignment="1">
      <alignment horizontal="left" vertical="top" wrapText="1"/>
    </xf>
    <xf numFmtId="0" fontId="0" fillId="0" borderId="13" xfId="0" applyFill="1" applyBorder="1" applyAlignment="1">
      <alignment horizontal="left" vertical="top" wrapText="1"/>
    </xf>
    <xf numFmtId="0" fontId="27" fillId="0" borderId="18" xfId="0" applyFont="1" applyFill="1" applyBorder="1" applyAlignment="1">
      <alignment horizontal="left" vertical="top" wrapText="1"/>
    </xf>
    <xf numFmtId="0" fontId="27" fillId="0" borderId="3" xfId="0" applyFont="1" applyFill="1" applyBorder="1" applyAlignment="1">
      <alignment vertical="top" wrapText="1"/>
    </xf>
    <xf numFmtId="0" fontId="7" fillId="0" borderId="0" xfId="0" applyFont="1" applyAlignment="1">
      <alignment horizontal="left" vertical="center" wrapText="1"/>
    </xf>
    <xf numFmtId="0" fontId="51" fillId="0" borderId="1" xfId="0" applyFont="1" applyFill="1" applyBorder="1" applyAlignment="1">
      <alignment vertical="top" wrapText="1"/>
    </xf>
    <xf numFmtId="14" fontId="51" fillId="0" borderId="1" xfId="0" applyNumberFormat="1" applyFont="1" applyFill="1" applyBorder="1" applyAlignment="1">
      <alignment horizontal="left" vertical="top" wrapText="1"/>
    </xf>
    <xf numFmtId="0" fontId="25" fillId="10" borderId="31" xfId="0" applyFont="1" applyFill="1" applyBorder="1" applyAlignment="1">
      <alignment horizontal="centerContinuous" vertical="center" wrapText="1"/>
    </xf>
    <xf numFmtId="0" fontId="25" fillId="10" borderId="27" xfId="0" applyFont="1" applyFill="1" applyBorder="1" applyAlignment="1">
      <alignment horizontal="centerContinuous" vertical="center" wrapText="1"/>
    </xf>
    <xf numFmtId="0" fontId="25" fillId="10" borderId="18" xfId="0" applyFont="1" applyFill="1" applyBorder="1" applyAlignment="1">
      <alignment horizontal="centerContinuous" vertical="center" wrapText="1"/>
    </xf>
    <xf numFmtId="0" fontId="25" fillId="11" borderId="31" xfId="0" applyFont="1" applyFill="1" applyBorder="1" applyAlignment="1">
      <alignment horizontal="centerContinuous" vertical="top" wrapText="1"/>
    </xf>
    <xf numFmtId="0" fontId="25" fillId="11" borderId="27" xfId="0" applyFont="1" applyFill="1" applyBorder="1" applyAlignment="1">
      <alignment horizontal="centerContinuous" vertical="top" wrapText="1"/>
    </xf>
    <xf numFmtId="0" fontId="25" fillId="11" borderId="18" xfId="0" applyFont="1" applyFill="1" applyBorder="1" applyAlignment="1">
      <alignment horizontal="centerContinuous" vertical="top" wrapText="1"/>
    </xf>
    <xf numFmtId="0" fontId="25" fillId="11" borderId="1" xfId="0" applyFont="1" applyFill="1" applyBorder="1" applyAlignment="1">
      <alignment horizontal="centerContinuous" vertical="center" wrapText="1"/>
    </xf>
    <xf numFmtId="0" fontId="31" fillId="10" borderId="18" xfId="0" applyFont="1" applyFill="1" applyBorder="1" applyAlignment="1">
      <alignment horizontal="center"/>
    </xf>
    <xf numFmtId="0" fontId="27" fillId="9" borderId="1" xfId="6" applyFont="1" applyFill="1" applyBorder="1" applyAlignment="1">
      <alignment horizontal="center" vertical="top" wrapText="1"/>
    </xf>
    <xf numFmtId="0" fontId="7" fillId="0" borderId="0" xfId="0" applyFont="1" applyAlignment="1">
      <alignment horizontal="left" vertical="center" wrapText="1"/>
    </xf>
    <xf numFmtId="0" fontId="25" fillId="9" borderId="14" xfId="0" applyFont="1" applyFill="1" applyBorder="1" applyAlignment="1">
      <alignment horizontal="left" vertical="top" wrapText="1"/>
    </xf>
    <xf numFmtId="0" fontId="25" fillId="0" borderId="14" xfId="0" applyFont="1" applyFill="1" applyBorder="1" applyAlignment="1">
      <alignment horizontal="left" vertical="top" wrapText="1"/>
    </xf>
    <xf numFmtId="0" fontId="27" fillId="0" borderId="3" xfId="0" applyFont="1" applyFill="1" applyBorder="1" applyAlignment="1">
      <alignment horizontal="left" vertical="top" wrapText="1"/>
    </xf>
    <xf numFmtId="0" fontId="27" fillId="0" borderId="13" xfId="0" applyFont="1" applyFill="1" applyBorder="1" applyAlignment="1">
      <alignment horizontal="left" vertical="top" wrapText="1"/>
    </xf>
    <xf numFmtId="1" fontId="25" fillId="0" borderId="3" xfId="6" applyNumberFormat="1" applyFont="1" applyFill="1" applyBorder="1" applyAlignment="1" applyProtection="1">
      <alignment horizontal="center" vertical="center" wrapText="1"/>
      <protection locked="0"/>
    </xf>
    <xf numFmtId="0" fontId="25" fillId="0" borderId="1" xfId="0" applyFont="1" applyFill="1" applyBorder="1" applyAlignment="1">
      <alignment horizontal="center" wrapText="1"/>
    </xf>
    <xf numFmtId="0" fontId="25" fillId="0" borderId="1" xfId="0" applyFont="1" applyFill="1" applyBorder="1"/>
    <xf numFmtId="0" fontId="51" fillId="9" borderId="1" xfId="0" applyFont="1" applyFill="1" applyBorder="1" applyAlignment="1">
      <alignment vertical="top" wrapText="1"/>
    </xf>
    <xf numFmtId="0" fontId="51" fillId="0" borderId="13" xfId="0" applyFont="1" applyFill="1" applyBorder="1" applyAlignment="1">
      <alignment horizontal="left" vertical="top" wrapText="1"/>
    </xf>
    <xf numFmtId="0" fontId="51" fillId="0" borderId="13" xfId="0" applyFont="1" applyFill="1" applyBorder="1" applyAlignment="1">
      <alignment vertical="top" wrapText="1"/>
    </xf>
    <xf numFmtId="0" fontId="50" fillId="0" borderId="13" xfId="0" applyFont="1" applyFill="1" applyBorder="1" applyAlignment="1">
      <alignment horizontal="center" vertical="center" wrapText="1"/>
    </xf>
    <xf numFmtId="0" fontId="27" fillId="0" borderId="1" xfId="0" applyFont="1" applyFill="1" applyBorder="1" applyAlignment="1">
      <alignment horizontal="justify" vertical="top" wrapText="1"/>
    </xf>
    <xf numFmtId="9" fontId="25" fillId="0" borderId="1" xfId="0" applyNumberFormat="1" applyFont="1" applyFill="1" applyBorder="1" applyAlignment="1" applyProtection="1">
      <alignment horizontal="center"/>
    </xf>
    <xf numFmtId="0" fontId="25" fillId="10" borderId="1" xfId="6" applyFont="1" applyFill="1" applyBorder="1" applyAlignment="1">
      <alignment horizontal="left" vertical="center"/>
    </xf>
    <xf numFmtId="0" fontId="51" fillId="9" borderId="1" xfId="0" applyFont="1" applyFill="1" applyBorder="1" applyAlignment="1">
      <alignment horizontal="justify" vertical="top" wrapText="1"/>
    </xf>
    <xf numFmtId="0" fontId="25" fillId="0" borderId="14" xfId="6" applyFont="1" applyFill="1" applyBorder="1" applyAlignment="1">
      <alignment vertical="top" wrapText="1"/>
    </xf>
    <xf numFmtId="0" fontId="51" fillId="0" borderId="1" xfId="7" applyFont="1" applyFill="1" applyBorder="1" applyAlignment="1">
      <alignment horizontal="left" vertical="top" wrapText="1"/>
    </xf>
    <xf numFmtId="0" fontId="51" fillId="0" borderId="1" xfId="8" applyFont="1" applyFill="1" applyBorder="1" applyAlignment="1">
      <alignment horizontal="justify" vertical="top" wrapText="1"/>
    </xf>
    <xf numFmtId="0" fontId="51" fillId="0" borderId="1" xfId="8" applyFont="1" applyFill="1" applyBorder="1" applyAlignment="1">
      <alignment vertical="top" wrapText="1"/>
    </xf>
    <xf numFmtId="0" fontId="0" fillId="8" borderId="0" xfId="0" applyFill="1"/>
    <xf numFmtId="0" fontId="25" fillId="0" borderId="0" xfId="0" applyFont="1" applyBorder="1" applyAlignment="1">
      <alignment horizontal="left" vertical="center" wrapText="1"/>
    </xf>
    <xf numFmtId="0" fontId="25" fillId="0" borderId="0" xfId="0" applyFont="1" applyAlignment="1">
      <alignment horizontal="left" wrapText="1"/>
    </xf>
    <xf numFmtId="0" fontId="25" fillId="0" borderId="0" xfId="0" applyFont="1" applyBorder="1" applyAlignment="1">
      <alignment horizontal="left"/>
    </xf>
    <xf numFmtId="0" fontId="25" fillId="0" borderId="0" xfId="0" applyFont="1" applyBorder="1" applyAlignment="1">
      <alignment horizontal="left" vertical="top"/>
    </xf>
    <xf numFmtId="0" fontId="25" fillId="0" borderId="0" xfId="0" applyFont="1" applyAlignment="1">
      <alignment horizontal="left"/>
    </xf>
    <xf numFmtId="0" fontId="25" fillId="0" borderId="0" xfId="0" applyFont="1" applyAlignment="1">
      <alignment horizontal="center"/>
    </xf>
    <xf numFmtId="0" fontId="27" fillId="0" borderId="0" xfId="0" applyFont="1" applyAlignment="1">
      <alignment wrapText="1"/>
    </xf>
    <xf numFmtId="0" fontId="27" fillId="7" borderId="1" xfId="0" applyFont="1" applyFill="1" applyBorder="1" applyAlignment="1">
      <alignment vertical="top" wrapText="1"/>
    </xf>
    <xf numFmtId="0" fontId="51" fillId="0" borderId="1" xfId="6" applyFont="1" applyFill="1" applyBorder="1" applyAlignment="1">
      <alignment horizontal="left" vertical="top" wrapText="1"/>
    </xf>
    <xf numFmtId="0" fontId="58" fillId="0" borderId="0" xfId="0" applyFont="1" applyFill="1"/>
    <xf numFmtId="0" fontId="57" fillId="0" borderId="0" xfId="15" applyFill="1"/>
    <xf numFmtId="0" fontId="59" fillId="0" borderId="0" xfId="0" applyFont="1" applyFill="1" applyAlignment="1">
      <alignment wrapText="1"/>
    </xf>
    <xf numFmtId="0" fontId="31" fillId="0" borderId="0" xfId="0" applyFont="1" applyFill="1" applyAlignment="1">
      <alignment horizontal="left" vertical="top" wrapText="1"/>
    </xf>
    <xf numFmtId="0" fontId="25" fillId="0" borderId="0" xfId="0" applyFont="1" applyBorder="1" applyAlignment="1">
      <alignment horizontal="left" vertical="center" wrapText="1"/>
    </xf>
    <xf numFmtId="0" fontId="25" fillId="0" borderId="0" xfId="0" applyFont="1" applyAlignment="1">
      <alignment horizontal="left" wrapText="1"/>
    </xf>
    <xf numFmtId="0" fontId="25" fillId="0" borderId="0" xfId="0" applyFont="1" applyBorder="1" applyAlignment="1">
      <alignment horizontal="left"/>
    </xf>
    <xf numFmtId="0" fontId="25" fillId="0" borderId="0" xfId="0" applyFont="1" applyBorder="1" applyAlignment="1">
      <alignment horizontal="left" vertical="top" wrapText="1"/>
    </xf>
    <xf numFmtId="0" fontId="25" fillId="0" borderId="0" xfId="0" applyFont="1" applyBorder="1" applyAlignment="1">
      <alignment horizontal="left" vertical="top"/>
    </xf>
    <xf numFmtId="0" fontId="53" fillId="0" borderId="0" xfId="0" applyFont="1" applyBorder="1" applyAlignment="1">
      <alignment horizontal="center" wrapText="1"/>
    </xf>
    <xf numFmtId="0" fontId="53" fillId="0" borderId="32" xfId="0" applyFont="1" applyBorder="1" applyAlignment="1">
      <alignment horizontal="center" wrapText="1"/>
    </xf>
    <xf numFmtId="0" fontId="25" fillId="0" borderId="0" xfId="0" applyFont="1" applyAlignment="1">
      <alignment horizontal="left"/>
    </xf>
    <xf numFmtId="0" fontId="25" fillId="0" borderId="0" xfId="0" applyFont="1" applyAlignment="1">
      <alignment horizontal="center" wrapText="1"/>
    </xf>
    <xf numFmtId="0" fontId="25" fillId="0" borderId="0" xfId="0" applyFont="1" applyAlignment="1">
      <alignment horizontal="center"/>
    </xf>
    <xf numFmtId="0" fontId="27" fillId="0" borderId="0" xfId="0" applyFont="1" applyAlignment="1">
      <alignment wrapText="1"/>
    </xf>
    <xf numFmtId="0" fontId="27" fillId="0" borderId="0" xfId="0" applyFont="1" applyAlignment="1">
      <alignment horizontal="left" wrapText="1"/>
    </xf>
    <xf numFmtId="0" fontId="35" fillId="0" borderId="0" xfId="0" applyFont="1" applyAlignment="1">
      <alignment horizontal="left" wrapText="1"/>
    </xf>
    <xf numFmtId="0" fontId="25" fillId="0" borderId="27" xfId="0" applyFont="1" applyBorder="1" applyAlignment="1">
      <alignment horizontal="left" vertical="center" wrapText="1"/>
    </xf>
    <xf numFmtId="0" fontId="30" fillId="11" borderId="31" xfId="6" applyFont="1" applyFill="1" applyBorder="1" applyAlignment="1">
      <alignment horizontal="center" vertical="center" wrapText="1"/>
    </xf>
    <xf numFmtId="0" fontId="30" fillId="11" borderId="27" xfId="6" applyFont="1" applyFill="1" applyBorder="1" applyAlignment="1">
      <alignment horizontal="center" vertical="center" wrapText="1"/>
    </xf>
    <xf numFmtId="0" fontId="30" fillId="11" borderId="18" xfId="6" applyFont="1" applyFill="1" applyBorder="1" applyAlignment="1">
      <alignment horizontal="center" vertical="center" wrapText="1"/>
    </xf>
    <xf numFmtId="0" fontId="24" fillId="0" borderId="0" xfId="10" applyFont="1" applyAlignment="1">
      <alignment horizontal="center"/>
    </xf>
    <xf numFmtId="0" fontId="24" fillId="0" borderId="0" xfId="10" applyFont="1" applyAlignment="1"/>
    <xf numFmtId="0" fontId="24" fillId="0" borderId="0" xfId="10" applyFont="1" applyAlignment="1">
      <alignment wrapText="1"/>
    </xf>
    <xf numFmtId="0" fontId="24" fillId="0" borderId="0" xfId="10" applyFont="1" applyBorder="1" applyAlignment="1">
      <alignment horizontal="center" wrapText="1"/>
    </xf>
    <xf numFmtId="0" fontId="25" fillId="0" borderId="2" xfId="0" applyFont="1" applyBorder="1" applyAlignment="1">
      <alignment horizontal="center" vertical="top"/>
    </xf>
    <xf numFmtId="0" fontId="25" fillId="0" borderId="1" xfId="6" applyFont="1" applyFill="1" applyBorder="1" applyAlignment="1">
      <alignment horizontal="left" vertical="top" wrapText="1"/>
    </xf>
    <xf numFmtId="0" fontId="25" fillId="4" borderId="1" xfId="6" applyFont="1" applyFill="1" applyBorder="1" applyAlignment="1">
      <alignment horizontal="left" vertical="top"/>
    </xf>
    <xf numFmtId="0" fontId="7" fillId="0" borderId="0" xfId="0" applyFont="1" applyAlignment="1">
      <alignment horizontal="left" wrapText="1"/>
    </xf>
    <xf numFmtId="0" fontId="7" fillId="0" borderId="0" xfId="0" applyFont="1" applyAlignment="1">
      <alignment horizontal="left" vertical="center" wrapText="1"/>
    </xf>
    <xf numFmtId="0" fontId="25" fillId="4" borderId="3" xfId="6" applyFont="1" applyFill="1" applyBorder="1" applyAlignment="1">
      <alignment horizontal="left" vertical="top" wrapText="1"/>
    </xf>
    <xf numFmtId="0" fontId="25" fillId="4" borderId="14" xfId="6" applyFont="1" applyFill="1" applyBorder="1" applyAlignment="1">
      <alignment horizontal="left" vertical="top" wrapText="1"/>
    </xf>
    <xf numFmtId="0" fontId="25" fillId="4" borderId="13" xfId="6" applyFont="1" applyFill="1" applyBorder="1" applyAlignment="1">
      <alignment horizontal="left" vertical="top" wrapText="1"/>
    </xf>
    <xf numFmtId="0" fontId="31" fillId="10" borderId="31" xfId="6" applyFont="1" applyFill="1" applyBorder="1" applyAlignment="1">
      <alignment horizontal="right"/>
    </xf>
    <xf numFmtId="0" fontId="31" fillId="10" borderId="27" xfId="6" applyFont="1" applyFill="1" applyBorder="1" applyAlignment="1">
      <alignment horizontal="right"/>
    </xf>
    <xf numFmtId="0" fontId="31" fillId="10" borderId="18" xfId="6" applyFont="1" applyFill="1" applyBorder="1" applyAlignment="1">
      <alignment horizontal="right"/>
    </xf>
    <xf numFmtId="0" fontId="25" fillId="9" borderId="3" xfId="0" applyFont="1" applyFill="1" applyBorder="1" applyAlignment="1">
      <alignment horizontal="left" vertical="top" wrapText="1"/>
    </xf>
    <xf numFmtId="0" fontId="25" fillId="9" borderId="14" xfId="0" applyFont="1" applyFill="1" applyBorder="1" applyAlignment="1">
      <alignment horizontal="left" vertical="top" wrapText="1"/>
    </xf>
    <xf numFmtId="0" fontId="24" fillId="0" borderId="0" xfId="10" applyFont="1" applyAlignment="1">
      <alignment horizontal="center" vertical="center"/>
    </xf>
    <xf numFmtId="0" fontId="25" fillId="11" borderId="31" xfId="0" applyFont="1" applyFill="1" applyBorder="1" applyAlignment="1">
      <alignment horizontal="center" vertical="top" wrapText="1"/>
    </xf>
    <xf numFmtId="0" fontId="25" fillId="11" borderId="27" xfId="0" applyFont="1" applyFill="1" applyBorder="1" applyAlignment="1">
      <alignment horizontal="center" vertical="top" wrapText="1"/>
    </xf>
    <xf numFmtId="0" fontId="25" fillId="11" borderId="18" xfId="0" applyFont="1" applyFill="1" applyBorder="1" applyAlignment="1">
      <alignment horizontal="center" vertical="top" wrapText="1"/>
    </xf>
    <xf numFmtId="0" fontId="31" fillId="10" borderId="31" xfId="0" applyFont="1" applyFill="1" applyBorder="1" applyAlignment="1">
      <alignment horizontal="right" vertical="center"/>
    </xf>
    <xf numFmtId="0" fontId="31" fillId="10" borderId="27" xfId="0" applyFont="1" applyFill="1" applyBorder="1" applyAlignment="1">
      <alignment horizontal="right" vertical="center"/>
    </xf>
    <xf numFmtId="0" fontId="31" fillId="10" borderId="18" xfId="0" applyFont="1" applyFill="1" applyBorder="1" applyAlignment="1">
      <alignment horizontal="right" vertical="center"/>
    </xf>
    <xf numFmtId="0" fontId="24" fillId="0" borderId="0" xfId="10" applyFont="1" applyBorder="1" applyAlignment="1">
      <alignment horizontal="center" vertical="center" wrapText="1"/>
    </xf>
    <xf numFmtId="0" fontId="25" fillId="0" borderId="2" xfId="0" applyFont="1" applyBorder="1" applyAlignment="1">
      <alignment horizontal="center" vertical="center"/>
    </xf>
    <xf numFmtId="0" fontId="25" fillId="0" borderId="1" xfId="0" applyFont="1" applyFill="1" applyBorder="1" applyAlignment="1">
      <alignment horizontal="left" vertical="top" wrapText="1"/>
    </xf>
    <xf numFmtId="0" fontId="25" fillId="0" borderId="1" xfId="0" applyFont="1" applyBorder="1" applyAlignment="1">
      <alignment vertical="top" wrapText="1"/>
    </xf>
    <xf numFmtId="0" fontId="25" fillId="0" borderId="1" xfId="0" applyFont="1" applyFill="1" applyBorder="1" applyAlignment="1">
      <alignment vertical="top" wrapText="1"/>
    </xf>
    <xf numFmtId="0" fontId="25" fillId="0" borderId="1" xfId="0" applyFont="1" applyBorder="1" applyAlignment="1">
      <alignment horizontal="left" vertical="top" wrapText="1"/>
    </xf>
    <xf numFmtId="0" fontId="25" fillId="11" borderId="31" xfId="0" applyFont="1" applyFill="1" applyBorder="1" applyAlignment="1">
      <alignment horizontal="center" vertical="center" wrapText="1"/>
    </xf>
    <xf numFmtId="0" fontId="25" fillId="11" borderId="27" xfId="0" applyFont="1" applyFill="1" applyBorder="1" applyAlignment="1">
      <alignment horizontal="center" vertical="center" wrapText="1"/>
    </xf>
    <xf numFmtId="0" fontId="25" fillId="11" borderId="18" xfId="0" applyFont="1" applyFill="1" applyBorder="1" applyAlignment="1">
      <alignment horizontal="center" vertical="center" wrapText="1"/>
    </xf>
    <xf numFmtId="0" fontId="25" fillId="0" borderId="0" xfId="0" applyFont="1" applyAlignment="1">
      <alignment horizontal="center" vertical="center"/>
    </xf>
    <xf numFmtId="0" fontId="25" fillId="0" borderId="1" xfId="0" applyFont="1" applyFill="1" applyBorder="1" applyAlignment="1">
      <alignment horizontal="center" vertical="top" wrapText="1"/>
    </xf>
    <xf numFmtId="0" fontId="25" fillId="0" borderId="3" xfId="0" applyFont="1" applyFill="1" applyBorder="1" applyAlignment="1">
      <alignment horizontal="left" vertical="top" wrapText="1"/>
    </xf>
    <xf numFmtId="0" fontId="25" fillId="0" borderId="14" xfId="0" applyFont="1" applyFill="1" applyBorder="1" applyAlignment="1">
      <alignment horizontal="left" vertical="top" wrapText="1"/>
    </xf>
    <xf numFmtId="0" fontId="25" fillId="0" borderId="13" xfId="0" applyFont="1" applyFill="1" applyBorder="1" applyAlignment="1">
      <alignment horizontal="left" vertical="top" wrapText="1"/>
    </xf>
    <xf numFmtId="0" fontId="31" fillId="10" borderId="31" xfId="0" applyFont="1" applyFill="1" applyBorder="1" applyAlignment="1">
      <alignment horizontal="right"/>
    </xf>
    <xf numFmtId="0" fontId="31" fillId="10" borderId="27" xfId="0" applyFont="1" applyFill="1" applyBorder="1" applyAlignment="1">
      <alignment horizontal="right"/>
    </xf>
    <xf numFmtId="0" fontId="31" fillId="10" borderId="18" xfId="0" applyFont="1" applyFill="1" applyBorder="1" applyAlignment="1">
      <alignment horizontal="right"/>
    </xf>
    <xf numFmtId="0" fontId="19" fillId="0" borderId="0" xfId="0" applyFont="1" applyAlignment="1">
      <alignment horizontal="left" wrapText="1"/>
    </xf>
    <xf numFmtId="0" fontId="5" fillId="5" borderId="1" xfId="0" applyFont="1" applyFill="1" applyBorder="1" applyAlignment="1">
      <alignment horizontal="center" vertical="center" wrapText="1"/>
    </xf>
    <xf numFmtId="0" fontId="0" fillId="0" borderId="1" xfId="0" applyBorder="1" applyAlignment="1">
      <alignment vertical="center" wrapText="1"/>
    </xf>
    <xf numFmtId="0" fontId="2" fillId="9" borderId="1" xfId="0" applyFont="1" applyFill="1" applyBorder="1" applyAlignment="1">
      <alignment vertical="top" wrapText="1"/>
    </xf>
    <xf numFmtId="0" fontId="0" fillId="0" borderId="1" xfId="0" applyBorder="1" applyAlignment="1">
      <alignment wrapText="1"/>
    </xf>
    <xf numFmtId="0" fontId="0" fillId="0" borderId="1" xfId="0" applyBorder="1" applyAlignment="1">
      <alignment horizontal="center" vertical="center" wrapText="1"/>
    </xf>
    <xf numFmtId="0" fontId="2" fillId="4" borderId="1" xfId="0" applyFont="1" applyFill="1" applyBorder="1" applyAlignment="1">
      <alignment horizontal="center" vertical="top" wrapText="1"/>
    </xf>
    <xf numFmtId="0" fontId="21" fillId="0" borderId="0" xfId="10" applyFont="1" applyAlignment="1">
      <alignment horizontal="left"/>
    </xf>
    <xf numFmtId="0" fontId="21" fillId="0" borderId="0" xfId="10" applyFont="1" applyAlignment="1">
      <alignment horizontal="left" vertical="top"/>
    </xf>
    <xf numFmtId="0" fontId="21" fillId="0" borderId="0" xfId="10" applyFont="1" applyBorder="1" applyAlignment="1">
      <alignment horizontal="center" wrapText="1"/>
    </xf>
    <xf numFmtId="0" fontId="21" fillId="0" borderId="0" xfId="10" applyFont="1" applyAlignment="1">
      <alignment horizontal="left" vertical="top" wrapText="1"/>
    </xf>
    <xf numFmtId="0" fontId="21" fillId="0" borderId="0" xfId="10" applyFont="1" applyAlignment="1">
      <alignment horizontal="justify" vertical="top" wrapText="1"/>
    </xf>
    <xf numFmtId="0" fontId="11" fillId="0" borderId="0" xfId="0" applyFont="1" applyBorder="1" applyAlignment="1">
      <alignment horizontal="center"/>
    </xf>
    <xf numFmtId="0" fontId="0" fillId="0" borderId="1" xfId="0" applyBorder="1" applyAlignment="1">
      <alignment vertical="top" wrapText="1"/>
    </xf>
    <xf numFmtId="0" fontId="11" fillId="0" borderId="1" xfId="0" applyFont="1" applyBorder="1" applyAlignment="1">
      <alignment horizontal="center"/>
    </xf>
    <xf numFmtId="0" fontId="11" fillId="4" borderId="31" xfId="0" applyFont="1" applyFill="1" applyBorder="1" applyAlignment="1">
      <alignment horizontal="left" vertical="top" wrapText="1"/>
    </xf>
    <xf numFmtId="0" fontId="11" fillId="4" borderId="27" xfId="0" applyFont="1" applyFill="1" applyBorder="1" applyAlignment="1">
      <alignment horizontal="left" vertical="top" wrapText="1"/>
    </xf>
    <xf numFmtId="0" fontId="11" fillId="4" borderId="18" xfId="0" applyFont="1" applyFill="1" applyBorder="1" applyAlignment="1">
      <alignment horizontal="left" vertical="top" wrapText="1"/>
    </xf>
    <xf numFmtId="0" fontId="25" fillId="11" borderId="20" xfId="12" applyFont="1" applyFill="1" applyBorder="1" applyAlignment="1">
      <alignment horizontal="center" vertical="center" wrapText="1"/>
    </xf>
    <xf numFmtId="0" fontId="25" fillId="11" borderId="30" xfId="12" applyFont="1" applyFill="1" applyBorder="1" applyAlignment="1">
      <alignment horizontal="center" vertical="center" wrapText="1"/>
    </xf>
    <xf numFmtId="0" fontId="25" fillId="11" borderId="21" xfId="12" applyFont="1" applyFill="1" applyBorder="1" applyAlignment="1">
      <alignment horizontal="center" vertical="center" wrapText="1"/>
    </xf>
    <xf numFmtId="0" fontId="25" fillId="0" borderId="0" xfId="12" applyFont="1" applyBorder="1" applyAlignment="1">
      <alignment horizontal="center" vertical="center"/>
    </xf>
    <xf numFmtId="0" fontId="25" fillId="4" borderId="33" xfId="12" applyFont="1" applyFill="1" applyBorder="1" applyAlignment="1">
      <alignment horizontal="left" vertical="top" wrapText="1"/>
    </xf>
    <xf numFmtId="0" fontId="25" fillId="4" borderId="14" xfId="12" applyFont="1" applyFill="1" applyBorder="1" applyAlignment="1">
      <alignment horizontal="left" vertical="top" wrapText="1"/>
    </xf>
    <xf numFmtId="0" fontId="50" fillId="4" borderId="14" xfId="12" applyFont="1" applyFill="1" applyBorder="1" applyAlignment="1">
      <alignment horizontal="left" vertical="top" wrapText="1"/>
    </xf>
    <xf numFmtId="0" fontId="31" fillId="10" borderId="20" xfId="12" applyFont="1" applyFill="1" applyBorder="1" applyAlignment="1">
      <alignment horizontal="right"/>
    </xf>
    <xf numFmtId="0" fontId="31" fillId="10" borderId="30" xfId="12" applyFont="1" applyFill="1" applyBorder="1" applyAlignment="1">
      <alignment horizontal="right"/>
    </xf>
    <xf numFmtId="0" fontId="31" fillId="10" borderId="21" xfId="12" applyFont="1" applyFill="1" applyBorder="1" applyAlignment="1">
      <alignment horizontal="right"/>
    </xf>
    <xf numFmtId="0" fontId="25" fillId="4" borderId="13" xfId="12" applyFont="1" applyFill="1" applyBorder="1" applyAlignment="1">
      <alignment horizontal="left" vertical="top" wrapText="1"/>
    </xf>
    <xf numFmtId="0" fontId="27" fillId="0" borderId="3" xfId="0" applyFont="1" applyBorder="1" applyAlignment="1">
      <alignment horizontal="left" vertical="top" wrapText="1"/>
    </xf>
    <xf numFmtId="0" fontId="27" fillId="0" borderId="13" xfId="0" applyFont="1" applyBorder="1" applyAlignment="1">
      <alignment horizontal="left" vertical="top" wrapText="1"/>
    </xf>
    <xf numFmtId="0" fontId="25" fillId="0" borderId="3" xfId="0" applyNumberFormat="1" applyFont="1" applyBorder="1" applyAlignment="1">
      <alignment horizontal="center" vertical="center" wrapText="1"/>
    </xf>
    <xf numFmtId="0" fontId="25" fillId="0" borderId="13" xfId="0" applyNumberFormat="1" applyFont="1" applyBorder="1" applyAlignment="1">
      <alignment horizontal="center" vertical="center" wrapText="1"/>
    </xf>
    <xf numFmtId="0" fontId="25" fillId="4" borderId="13" xfId="0" applyFont="1" applyFill="1" applyBorder="1" applyAlignment="1">
      <alignment horizontal="left" vertical="top" wrapText="1"/>
    </xf>
    <xf numFmtId="1" fontId="25" fillId="0" borderId="3" xfId="6" applyNumberFormat="1" applyFont="1" applyFill="1" applyBorder="1" applyAlignment="1" applyProtection="1">
      <alignment horizontal="center" vertical="center" wrapText="1"/>
      <protection locked="0"/>
    </xf>
    <xf numFmtId="1" fontId="25" fillId="0" borderId="13" xfId="6" applyNumberFormat="1" applyFont="1" applyFill="1" applyBorder="1" applyAlignment="1" applyProtection="1">
      <alignment horizontal="center" vertical="center" wrapText="1"/>
      <protection locked="0"/>
    </xf>
    <xf numFmtId="0" fontId="27" fillId="0" borderId="3" xfId="0" applyFont="1" applyBorder="1" applyAlignment="1">
      <alignment horizontal="center" vertical="top" wrapText="1"/>
    </xf>
    <xf numFmtId="0" fontId="27" fillId="0" borderId="13" xfId="0" applyFont="1" applyBorder="1" applyAlignment="1">
      <alignment horizontal="center" vertical="top" wrapText="1"/>
    </xf>
    <xf numFmtId="0" fontId="25" fillId="9" borderId="3" xfId="0" applyFont="1" applyFill="1" applyBorder="1" applyAlignment="1">
      <alignment horizontal="center" vertical="top" wrapText="1"/>
    </xf>
    <xf numFmtId="0" fontId="25" fillId="9" borderId="14" xfId="0" applyFont="1" applyFill="1" applyBorder="1" applyAlignment="1">
      <alignment horizontal="center" vertical="top" wrapText="1"/>
    </xf>
    <xf numFmtId="0" fontId="25" fillId="9" borderId="13" xfId="0" applyFont="1" applyFill="1" applyBorder="1" applyAlignment="1">
      <alignment horizontal="center" vertical="top" wrapText="1"/>
    </xf>
    <xf numFmtId="0" fontId="25" fillId="4" borderId="1" xfId="0" applyFont="1" applyFill="1" applyBorder="1" applyAlignment="1">
      <alignment horizontal="left" vertical="top" wrapText="1"/>
    </xf>
    <xf numFmtId="0" fontId="31" fillId="10" borderId="1" xfId="0" applyFont="1" applyFill="1" applyBorder="1" applyAlignment="1">
      <alignment horizontal="right"/>
    </xf>
    <xf numFmtId="0" fontId="27" fillId="0" borderId="3" xfId="0" applyFont="1" applyFill="1" applyBorder="1" applyAlignment="1">
      <alignment horizontal="left" vertical="top" wrapText="1"/>
    </xf>
    <xf numFmtId="0" fontId="27" fillId="0" borderId="13" xfId="0" applyFont="1" applyFill="1" applyBorder="1" applyAlignment="1">
      <alignment horizontal="left" vertical="top" wrapText="1"/>
    </xf>
    <xf numFmtId="0" fontId="25" fillId="11" borderId="31" xfId="0" applyFont="1" applyFill="1" applyBorder="1" applyAlignment="1">
      <alignment horizontal="center" wrapText="1"/>
    </xf>
    <xf numFmtId="0" fontId="25" fillId="11" borderId="27" xfId="0" applyFont="1" applyFill="1" applyBorder="1" applyAlignment="1">
      <alignment horizontal="center" wrapText="1"/>
    </xf>
    <xf numFmtId="0" fontId="25" fillId="11" borderId="18" xfId="0" applyFont="1" applyFill="1" applyBorder="1" applyAlignment="1">
      <alignment horizontal="center" wrapText="1"/>
    </xf>
    <xf numFmtId="0" fontId="25" fillId="4" borderId="3" xfId="0" applyFont="1" applyFill="1" applyBorder="1" applyAlignment="1">
      <alignment horizontal="center" vertical="top" wrapText="1"/>
    </xf>
    <xf numFmtId="0" fontId="25" fillId="4" borderId="14" xfId="0" applyFont="1" applyFill="1" applyBorder="1" applyAlignment="1">
      <alignment horizontal="center" vertical="top" wrapText="1"/>
    </xf>
    <xf numFmtId="0" fontId="25" fillId="4" borderId="13" xfId="0" applyFont="1" applyFill="1" applyBorder="1" applyAlignment="1">
      <alignment horizontal="center" vertical="top" wrapText="1"/>
    </xf>
    <xf numFmtId="0" fontId="25" fillId="0" borderId="3" xfId="0" applyFont="1" applyFill="1" applyBorder="1" applyAlignment="1">
      <alignment horizontal="center" vertical="top" wrapText="1"/>
    </xf>
    <xf numFmtId="0" fontId="25" fillId="0" borderId="14" xfId="0" applyFont="1" applyFill="1" applyBorder="1" applyAlignment="1">
      <alignment horizontal="center" vertical="top" wrapText="1"/>
    </xf>
    <xf numFmtId="0" fontId="25" fillId="0" borderId="13" xfId="0" applyFont="1" applyFill="1" applyBorder="1" applyAlignment="1">
      <alignment horizontal="center" vertical="top" wrapText="1"/>
    </xf>
    <xf numFmtId="0" fontId="25" fillId="0" borderId="3" xfId="0" applyFont="1" applyBorder="1" applyAlignment="1">
      <alignment horizontal="left" vertical="top" wrapText="1"/>
    </xf>
    <xf numFmtId="0" fontId="25" fillId="0" borderId="14" xfId="0" applyFont="1" applyBorder="1" applyAlignment="1">
      <alignment horizontal="left" vertical="top" wrapText="1"/>
    </xf>
    <xf numFmtId="0" fontId="25" fillId="0" borderId="3" xfId="0" applyFont="1" applyBorder="1" applyAlignment="1">
      <alignment horizontal="center" vertical="top" wrapText="1"/>
    </xf>
    <xf numFmtId="0" fontId="25" fillId="0" borderId="14" xfId="0" applyFont="1" applyBorder="1" applyAlignment="1">
      <alignment horizontal="center" vertical="top" wrapText="1"/>
    </xf>
    <xf numFmtId="0" fontId="25" fillId="0" borderId="13" xfId="0" applyFont="1" applyBorder="1" applyAlignment="1">
      <alignment horizontal="center" vertical="top" wrapText="1"/>
    </xf>
    <xf numFmtId="0" fontId="25" fillId="0" borderId="13" xfId="0" applyFont="1" applyBorder="1" applyAlignment="1">
      <alignment horizontal="left" vertical="top" wrapText="1"/>
    </xf>
    <xf numFmtId="0" fontId="31" fillId="10" borderId="1" xfId="0" applyFont="1" applyFill="1" applyBorder="1" applyAlignment="1">
      <alignment horizontal="right" vertical="center"/>
    </xf>
    <xf numFmtId="0" fontId="25" fillId="9" borderId="13" xfId="0" applyFont="1" applyFill="1" applyBorder="1" applyAlignment="1">
      <alignment horizontal="left" vertical="top" wrapText="1"/>
    </xf>
    <xf numFmtId="0" fontId="24" fillId="0" borderId="0" xfId="10" applyFont="1" applyAlignment="1">
      <alignment horizontal="left" vertical="center"/>
    </xf>
    <xf numFmtId="0" fontId="31" fillId="10" borderId="1" xfId="6" applyFont="1" applyFill="1" applyBorder="1" applyAlignment="1">
      <alignment horizontal="right"/>
    </xf>
    <xf numFmtId="0" fontId="25" fillId="0" borderId="1" xfId="6" applyFont="1" applyFill="1" applyBorder="1" applyAlignment="1">
      <alignment horizontal="left" vertical="top"/>
    </xf>
    <xf numFmtId="0" fontId="25" fillId="0" borderId="3" xfId="6" applyFont="1" applyFill="1" applyBorder="1" applyAlignment="1">
      <alignment horizontal="left" vertical="top" wrapText="1"/>
    </xf>
    <xf numFmtId="0" fontId="25" fillId="0" borderId="14" xfId="6" applyFont="1" applyFill="1" applyBorder="1" applyAlignment="1">
      <alignment horizontal="left" vertical="top" wrapText="1"/>
    </xf>
    <xf numFmtId="0" fontId="30" fillId="11" borderId="20" xfId="6" applyFont="1" applyFill="1" applyBorder="1" applyAlignment="1">
      <alignment horizontal="center" vertical="top" wrapText="1"/>
    </xf>
    <xf numFmtId="0" fontId="30" fillId="11" borderId="30" xfId="6" applyFont="1" applyFill="1" applyBorder="1" applyAlignment="1">
      <alignment horizontal="center" vertical="top" wrapText="1"/>
    </xf>
    <xf numFmtId="0" fontId="30" fillId="11" borderId="34" xfId="6" applyFont="1" applyFill="1" applyBorder="1" applyAlignment="1">
      <alignment horizontal="center" vertical="top" wrapText="1"/>
    </xf>
    <xf numFmtId="0" fontId="31" fillId="10" borderId="20" xfId="6" applyFont="1" applyFill="1" applyBorder="1" applyAlignment="1">
      <alignment horizontal="right"/>
    </xf>
    <xf numFmtId="0" fontId="31" fillId="10" borderId="30" xfId="6" applyFont="1" applyFill="1" applyBorder="1" applyAlignment="1">
      <alignment horizontal="right"/>
    </xf>
    <xf numFmtId="0" fontId="31" fillId="10" borderId="34" xfId="6" applyFont="1" applyFill="1" applyBorder="1" applyAlignment="1">
      <alignment horizontal="right"/>
    </xf>
    <xf numFmtId="0" fontId="30" fillId="11" borderId="31" xfId="6" applyFont="1" applyFill="1" applyBorder="1" applyAlignment="1">
      <alignment horizontal="center" vertical="top" wrapText="1"/>
    </xf>
    <xf numFmtId="0" fontId="30" fillId="11" borderId="27" xfId="6" applyFont="1" applyFill="1" applyBorder="1" applyAlignment="1">
      <alignment horizontal="center" vertical="top" wrapText="1"/>
    </xf>
    <xf numFmtId="0" fontId="30" fillId="11" borderId="18" xfId="6" applyFont="1" applyFill="1" applyBorder="1" applyAlignment="1">
      <alignment horizontal="center" vertical="top" wrapText="1"/>
    </xf>
    <xf numFmtId="0" fontId="30" fillId="11" borderId="20" xfId="6" applyFont="1" applyFill="1" applyBorder="1" applyAlignment="1">
      <alignment horizontal="center" vertical="center" wrapText="1"/>
    </xf>
    <xf numFmtId="0" fontId="30" fillId="11" borderId="30" xfId="6" applyFont="1" applyFill="1" applyBorder="1" applyAlignment="1">
      <alignment horizontal="center" vertical="center" wrapText="1"/>
    </xf>
    <xf numFmtId="0" fontId="30" fillId="11" borderId="34" xfId="6" applyFont="1" applyFill="1" applyBorder="1" applyAlignment="1">
      <alignment horizontal="center" vertical="center" wrapText="1"/>
    </xf>
  </cellXfs>
  <cellStyles count="16">
    <cellStyle name="Гиперссылка" xfId="15" builtinId="8"/>
    <cellStyle name="Обычный" xfId="0" builtinId="0"/>
    <cellStyle name="Обычный 2" xfId="1"/>
    <cellStyle name="Обычный 2 2" xfId="2"/>
    <cellStyle name="Обычный 2 2 2" xfId="12"/>
    <cellStyle name="Обычный 3" xfId="3"/>
    <cellStyle name="Обычный 4" xfId="4"/>
    <cellStyle name="Обычный_Лист1" xfId="5"/>
    <cellStyle name="Обычный_Отчет  ООО Грузоперевозчик" xfId="6"/>
    <cellStyle name="Обычный_Протокол ООС для ДО декабрь 2009 для работы" xfId="7"/>
    <cellStyle name="Обычный_Протокол Противофонтанная безопасность" xfId="8"/>
    <cellStyle name="Процентный 2" xfId="9"/>
    <cellStyle name="Процентный 2 2" xfId="13"/>
    <cellStyle name="Стиль 1" xfId="10"/>
    <cellStyle name="Финансовый 2" xfId="11"/>
    <cellStyle name="Финансовый 2 2" xfId="14"/>
  </cellStyles>
  <dxfs count="222">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view="pageBreakPreview" zoomScaleNormal="100" zoomScaleSheetLayoutView="100" workbookViewId="0">
      <selection activeCell="J5" sqref="J5"/>
    </sheetView>
  </sheetViews>
  <sheetFormatPr defaultRowHeight="12.75" x14ac:dyDescent="0.2"/>
  <sheetData>
    <row r="1" spans="1:11" s="495" customFormat="1" ht="65.25" customHeight="1" x14ac:dyDescent="0.25">
      <c r="A1" s="507" t="s">
        <v>1565</v>
      </c>
      <c r="B1" s="507"/>
      <c r="C1" s="507"/>
      <c r="D1" s="507"/>
      <c r="E1" s="507"/>
      <c r="F1" s="507"/>
      <c r="G1" s="507"/>
      <c r="H1" s="507"/>
      <c r="I1" s="507"/>
      <c r="J1" s="507"/>
      <c r="K1" s="507"/>
    </row>
    <row r="2" spans="1:11" ht="47.25" customHeight="1" x14ac:dyDescent="0.2">
      <c r="A2" s="508" t="s">
        <v>1549</v>
      </c>
      <c r="B2" s="508"/>
      <c r="C2" s="508"/>
      <c r="D2" s="508"/>
      <c r="E2" s="508"/>
      <c r="F2" s="508"/>
      <c r="G2" s="508"/>
      <c r="H2" s="508"/>
      <c r="I2" s="508"/>
      <c r="J2" s="508"/>
      <c r="K2" s="508"/>
    </row>
    <row r="5" spans="1:11" s="90" customFormat="1" ht="15.75" x14ac:dyDescent="0.25">
      <c r="A5" s="90" t="s">
        <v>1550</v>
      </c>
      <c r="J5" s="505"/>
    </row>
    <row r="6" spans="1:11" s="90" customFormat="1" x14ac:dyDescent="0.2">
      <c r="A6" s="506" t="str">
        <f>HYPERLINK('Отчет по проверке № n '!A8:G8, "Отчет по итогам аудита")</f>
        <v>Отчет по итогам аудита</v>
      </c>
    </row>
    <row r="7" spans="1:11" s="90" customFormat="1" x14ac:dyDescent="0.2">
      <c r="A7" s="506" t="str">
        <f>HYPERLINK('1 ОТ'!A7:H7)</f>
        <v>Оценочный лист 
"Организация охраны труда"</v>
      </c>
    </row>
    <row r="8" spans="1:11" s="90" customFormat="1" x14ac:dyDescent="0.2">
      <c r="A8" s="506" t="str">
        <f>HYPERLINK('2 ОЗ'!A7:H7)</f>
        <v>Оценочный лист 
"Организация охраны здоровья"</v>
      </c>
    </row>
    <row r="9" spans="1:11" s="90" customFormat="1" x14ac:dyDescent="0.2">
      <c r="A9" s="506" t="str">
        <f>HYPERLINK('3 ПожБ'!A7:H7)</f>
        <v xml:space="preserve">Оценочный лист 
"Организация пожарной безопасности"  </v>
      </c>
    </row>
    <row r="10" spans="1:11" s="90" customFormat="1" x14ac:dyDescent="0.2">
      <c r="A10" s="506" t="str">
        <f>HYPERLINK('4 БДДиТрБ'!A7:H7)</f>
        <v xml:space="preserve">Оценочный лист 
"Организация безопасности дорожного движения/транспортной безопасности" </v>
      </c>
    </row>
    <row r="11" spans="1:11" s="90" customFormat="1" x14ac:dyDescent="0.2">
      <c r="A11" s="506" t="str">
        <f>HYPERLINK('5 ОВР+СМР'!A7:H7)</f>
        <v>Оценочный лист 
"Организация опасных видов работ"</v>
      </c>
    </row>
    <row r="12" spans="1:11" s="90" customFormat="1" x14ac:dyDescent="0.2">
      <c r="A12" s="506" t="str">
        <f>HYPERLINK('6 ГНВП '!A7:H7)</f>
        <v>Оценочный лист 
"Предупреждение открытого фонтанирования и газонефтеводопроявления при ремонте скважин/ТКРС и Бурении (ГНВП)"</v>
      </c>
    </row>
    <row r="13" spans="1:11" s="90" customFormat="1" x14ac:dyDescent="0.2">
      <c r="A13" s="506" t="str">
        <f>HYPERLINK('7 Сейсморазвед '!A7:H7)</f>
        <v>Оценочный лист 
" Организация сейсморазведочных работ"</v>
      </c>
    </row>
    <row r="14" spans="1:11" s="90" customFormat="1" x14ac:dyDescent="0.2">
      <c r="A14" s="506" t="str">
        <f>HYPERLINK('8 ТКРС'!A7:H7)</f>
        <v>Оценочный лист 
"Организации работ по ТКРС"</v>
      </c>
    </row>
    <row r="15" spans="1:11" s="90" customFormat="1" x14ac:dyDescent="0.2">
      <c r="A15" s="506" t="str">
        <f>HYPERLINK('9 Бурение'!A7:H7)</f>
        <v>Оценочный лист 
"Организация работ по бурению"</v>
      </c>
    </row>
    <row r="16" spans="1:11" s="90" customFormat="1" x14ac:dyDescent="0.2">
      <c r="A16" s="506" t="str">
        <f>HYPERLINK('10 ПБ '!A7:H7)</f>
        <v>Оценочный лист 
"Организация промышленной безопасности"</v>
      </c>
    </row>
    <row r="17" spans="1:1" s="90" customFormat="1" x14ac:dyDescent="0.2">
      <c r="A17" s="506" t="str">
        <f>HYPERLINK('11 Зачистка'!A7:H7)</f>
        <v>Оценочный лист 
"Организация работ по зачистке аппаратов, емкостей, оборудования"</v>
      </c>
    </row>
    <row r="18" spans="1:1" s="90" customFormat="1" x14ac:dyDescent="0.2">
      <c r="A18" s="506" t="str">
        <f>HYPERLINK('12 Жилые городки '!A7:H7)</f>
        <v>Оценочный лист 
"Организация временного жилого городка"</v>
      </c>
    </row>
    <row r="19" spans="1:1" s="90" customFormat="1" x14ac:dyDescent="0.2">
      <c r="A19" s="506" t="str">
        <f>HYPERLINK('13 Охрана окружающей среды'!A7:H7)</f>
        <v>Оценочный лист 
"Охрана окружающей среды"</v>
      </c>
    </row>
  </sheetData>
  <mergeCells count="2">
    <mergeCell ref="A1:K1"/>
    <mergeCell ref="A2:K2"/>
  </mergeCells>
  <pageMargins left="0.7" right="0.7" top="0.75" bottom="0.75" header="0.3" footer="0.3"/>
  <pageSetup paperSize="9" scale="8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1"/>
  <sheetViews>
    <sheetView view="pageBreakPreview" topLeftCell="A61" zoomScaleNormal="100" zoomScaleSheetLayoutView="100" workbookViewId="0">
      <selection activeCell="D61" sqref="D61"/>
    </sheetView>
  </sheetViews>
  <sheetFormatPr defaultRowHeight="12.75" x14ac:dyDescent="0.2"/>
  <cols>
    <col min="1" max="1" width="22.140625" style="138" customWidth="1"/>
    <col min="2" max="2" width="7.28515625" style="307" customWidth="1"/>
    <col min="3" max="3" width="59.5703125" style="138" customWidth="1"/>
    <col min="4" max="4" width="39" style="138" customWidth="1"/>
    <col min="5" max="5" width="47.28515625" style="138" customWidth="1"/>
    <col min="6" max="6" width="11.7109375" style="138" bestFit="1" customWidth="1"/>
    <col min="7" max="7" width="8" style="215" customWidth="1"/>
    <col min="8" max="8" width="22.7109375" style="138" customWidth="1"/>
    <col min="9" max="9" width="9.140625" style="138"/>
    <col min="10" max="10" width="44.42578125" style="136" hidden="1" customWidth="1"/>
    <col min="11" max="11" width="35.28515625" style="136" hidden="1" customWidth="1"/>
    <col min="12" max="12" width="33.5703125" style="138" customWidth="1"/>
    <col min="13" max="16384" width="9.140625" style="138"/>
  </cols>
  <sheetData>
    <row r="1" spans="1:11" x14ac:dyDescent="0.2">
      <c r="A1" s="543" t="s">
        <v>766</v>
      </c>
      <c r="B1" s="543"/>
      <c r="C1" s="543"/>
      <c r="D1" s="543"/>
      <c r="E1" s="543"/>
      <c r="F1" s="543"/>
      <c r="G1" s="543"/>
      <c r="H1" s="543"/>
    </row>
    <row r="2" spans="1:11" x14ac:dyDescent="0.2">
      <c r="A2" s="527" t="s">
        <v>612</v>
      </c>
      <c r="B2" s="527"/>
      <c r="C2" s="527"/>
      <c r="D2" s="527"/>
      <c r="E2" s="527"/>
      <c r="F2" s="527"/>
      <c r="G2" s="527"/>
      <c r="H2" s="527"/>
    </row>
    <row r="3" spans="1:11" x14ac:dyDescent="0.2">
      <c r="A3" s="528" t="s">
        <v>614</v>
      </c>
      <c r="B3" s="528"/>
      <c r="C3" s="528"/>
      <c r="D3" s="528"/>
      <c r="E3" s="528"/>
      <c r="F3" s="528"/>
      <c r="G3" s="528"/>
      <c r="H3" s="528"/>
    </row>
    <row r="4" spans="1:11" x14ac:dyDescent="0.2">
      <c r="A4" s="528" t="s">
        <v>613</v>
      </c>
      <c r="B4" s="528"/>
      <c r="C4" s="528"/>
      <c r="D4" s="528"/>
      <c r="E4" s="528"/>
      <c r="F4" s="528"/>
      <c r="G4" s="528"/>
      <c r="H4" s="528"/>
    </row>
    <row r="5" spans="1:11" x14ac:dyDescent="0.2">
      <c r="A5" s="528"/>
      <c r="B5" s="528"/>
      <c r="C5" s="528"/>
      <c r="D5" s="528"/>
      <c r="E5" s="528"/>
      <c r="F5" s="528"/>
      <c r="G5" s="528"/>
      <c r="H5" s="528"/>
    </row>
    <row r="6" spans="1:11" x14ac:dyDescent="0.2">
      <c r="A6" s="528"/>
      <c r="B6" s="528"/>
      <c r="C6" s="528"/>
      <c r="D6" s="528"/>
      <c r="E6" s="528"/>
      <c r="F6" s="528"/>
      <c r="G6" s="528"/>
      <c r="H6" s="528"/>
    </row>
    <row r="7" spans="1:11" ht="26.25" customHeight="1" x14ac:dyDescent="0.2">
      <c r="A7" s="550" t="s">
        <v>1557</v>
      </c>
      <c r="B7" s="550"/>
      <c r="C7" s="550"/>
      <c r="D7" s="550"/>
      <c r="E7" s="550"/>
      <c r="F7" s="550"/>
      <c r="G7" s="550"/>
      <c r="H7" s="550"/>
    </row>
    <row r="8" spans="1:11" x14ac:dyDescent="0.2">
      <c r="A8" s="550"/>
      <c r="B8" s="550"/>
      <c r="C8" s="550"/>
      <c r="D8" s="550"/>
      <c r="E8" s="550"/>
      <c r="F8" s="550"/>
      <c r="G8" s="550"/>
      <c r="H8" s="550"/>
    </row>
    <row r="9" spans="1:11" ht="26.25" customHeight="1" x14ac:dyDescent="0.2">
      <c r="A9" s="196" t="s">
        <v>620</v>
      </c>
      <c r="B9" s="196" t="s">
        <v>380</v>
      </c>
      <c r="C9" s="196" t="s">
        <v>617</v>
      </c>
      <c r="D9" s="196" t="s">
        <v>8</v>
      </c>
      <c r="E9" s="196" t="s">
        <v>9</v>
      </c>
      <c r="F9" s="196" t="s">
        <v>3</v>
      </c>
      <c r="G9" s="196" t="s">
        <v>4</v>
      </c>
      <c r="H9" s="196" t="s">
        <v>301</v>
      </c>
    </row>
    <row r="10" spans="1:11" ht="107.25" customHeight="1" x14ac:dyDescent="0.2">
      <c r="A10" s="618" t="s">
        <v>333</v>
      </c>
      <c r="B10" s="304">
        <v>1</v>
      </c>
      <c r="C10" s="415" t="s">
        <v>334</v>
      </c>
      <c r="D10" s="415" t="s">
        <v>1004</v>
      </c>
      <c r="E10" s="117" t="s">
        <v>1016</v>
      </c>
      <c r="F10" s="118">
        <v>25</v>
      </c>
      <c r="G10" s="115"/>
      <c r="H10" s="119" t="s">
        <v>295</v>
      </c>
      <c r="J10" s="114" t="s">
        <v>869</v>
      </c>
      <c r="K10" s="450" t="s">
        <v>995</v>
      </c>
    </row>
    <row r="11" spans="1:11" ht="70.5" customHeight="1" x14ac:dyDescent="0.2">
      <c r="A11" s="619"/>
      <c r="B11" s="304">
        <v>2</v>
      </c>
      <c r="C11" s="415" t="s">
        <v>716</v>
      </c>
      <c r="D11" s="415" t="s">
        <v>1009</v>
      </c>
      <c r="E11" s="117" t="s">
        <v>1017</v>
      </c>
      <c r="F11" s="118">
        <v>25</v>
      </c>
      <c r="G11" s="115"/>
      <c r="H11" s="119"/>
      <c r="J11" s="410" t="s">
        <v>870</v>
      </c>
    </row>
    <row r="12" spans="1:11" ht="93.75" customHeight="1" x14ac:dyDescent="0.2">
      <c r="A12" s="619"/>
      <c r="B12" s="304">
        <v>3</v>
      </c>
      <c r="C12" s="259" t="s">
        <v>336</v>
      </c>
      <c r="D12" s="415" t="s">
        <v>1003</v>
      </c>
      <c r="E12" s="117" t="s">
        <v>1018</v>
      </c>
      <c r="F12" s="118">
        <v>25</v>
      </c>
      <c r="G12" s="115"/>
      <c r="H12" s="119"/>
      <c r="J12" s="117" t="s">
        <v>336</v>
      </c>
      <c r="K12" s="114" t="s">
        <v>871</v>
      </c>
    </row>
    <row r="13" spans="1:11" ht="90.75" customHeight="1" x14ac:dyDescent="0.2">
      <c r="A13" s="620"/>
      <c r="B13" s="304">
        <v>4</v>
      </c>
      <c r="C13" s="117" t="s">
        <v>672</v>
      </c>
      <c r="D13" s="114" t="s">
        <v>1214</v>
      </c>
      <c r="E13" s="117" t="s">
        <v>1015</v>
      </c>
      <c r="F13" s="118">
        <v>25</v>
      </c>
      <c r="G13" s="115"/>
      <c r="H13" s="119"/>
    </row>
    <row r="14" spans="1:11" ht="15.75" customHeight="1" x14ac:dyDescent="0.25">
      <c r="A14" s="556" t="s">
        <v>302</v>
      </c>
      <c r="B14" s="557"/>
      <c r="C14" s="557"/>
      <c r="D14" s="557"/>
      <c r="E14" s="558"/>
      <c r="F14" s="161">
        <f>SUM(F10:F13)</f>
        <v>100</v>
      </c>
      <c r="G14" s="231">
        <f>IFERROR(SUM(G10:G13)/F14,"")</f>
        <v>0</v>
      </c>
      <c r="H14" s="205" t="s">
        <v>295</v>
      </c>
    </row>
    <row r="15" spans="1:11" ht="67.5" customHeight="1" x14ac:dyDescent="0.2">
      <c r="A15" s="561" t="s">
        <v>649</v>
      </c>
      <c r="B15" s="305">
        <v>1</v>
      </c>
      <c r="C15" s="464" t="s">
        <v>337</v>
      </c>
      <c r="D15" s="415" t="s">
        <v>1006</v>
      </c>
      <c r="E15" s="127" t="s">
        <v>1021</v>
      </c>
      <c r="F15" s="118">
        <v>20</v>
      </c>
      <c r="G15" s="115"/>
      <c r="H15" s="119"/>
      <c r="J15" s="452" t="s">
        <v>872</v>
      </c>
    </row>
    <row r="16" spans="1:11" ht="63.75" x14ac:dyDescent="0.2">
      <c r="A16" s="562"/>
      <c r="B16" s="304">
        <v>2</v>
      </c>
      <c r="C16" s="464" t="s">
        <v>338</v>
      </c>
      <c r="D16" s="415" t="s">
        <v>1215</v>
      </c>
      <c r="E16" s="127" t="s">
        <v>1020</v>
      </c>
      <c r="F16" s="118">
        <v>15</v>
      </c>
      <c r="G16" s="115"/>
      <c r="H16" s="119"/>
      <c r="J16" s="452" t="s">
        <v>873</v>
      </c>
    </row>
    <row r="17" spans="1:11" ht="107.25" customHeight="1" x14ac:dyDescent="0.2">
      <c r="A17" s="562"/>
      <c r="B17" s="305">
        <v>3</v>
      </c>
      <c r="C17" s="464" t="s">
        <v>339</v>
      </c>
      <c r="D17" s="415" t="s">
        <v>1216</v>
      </c>
      <c r="E17" s="127" t="s">
        <v>707</v>
      </c>
      <c r="F17" s="118">
        <v>10</v>
      </c>
      <c r="G17" s="115"/>
      <c r="H17" s="119"/>
      <c r="J17" s="452" t="s">
        <v>873</v>
      </c>
    </row>
    <row r="18" spans="1:11" ht="111.75" customHeight="1" x14ac:dyDescent="0.2">
      <c r="A18" s="562"/>
      <c r="B18" s="304">
        <v>4</v>
      </c>
      <c r="C18" s="464" t="s">
        <v>1019</v>
      </c>
      <c r="D18" s="415" t="s">
        <v>1217</v>
      </c>
      <c r="E18" s="127" t="s">
        <v>1021</v>
      </c>
      <c r="F18" s="118">
        <v>20</v>
      </c>
      <c r="G18" s="115"/>
      <c r="H18" s="119"/>
      <c r="J18" s="452" t="s">
        <v>874</v>
      </c>
    </row>
    <row r="19" spans="1:11" ht="73.5" customHeight="1" x14ac:dyDescent="0.2">
      <c r="A19" s="562"/>
      <c r="B19" s="305">
        <v>5</v>
      </c>
      <c r="C19" s="464" t="s">
        <v>340</v>
      </c>
      <c r="D19" s="415" t="s">
        <v>1005</v>
      </c>
      <c r="E19" s="127" t="s">
        <v>708</v>
      </c>
      <c r="F19" s="118">
        <v>10</v>
      </c>
      <c r="G19" s="115"/>
      <c r="H19" s="116"/>
      <c r="J19" s="452" t="s">
        <v>875</v>
      </c>
    </row>
    <row r="20" spans="1:11" ht="120.75" customHeight="1" x14ac:dyDescent="0.2">
      <c r="A20" s="562"/>
      <c r="B20" s="304">
        <v>6</v>
      </c>
      <c r="C20" s="464" t="s">
        <v>341</v>
      </c>
      <c r="D20" s="415" t="s">
        <v>1007</v>
      </c>
      <c r="E20" s="127" t="s">
        <v>1020</v>
      </c>
      <c r="F20" s="118">
        <v>15</v>
      </c>
      <c r="G20" s="115"/>
      <c r="H20" s="119"/>
      <c r="J20" s="452" t="s">
        <v>876</v>
      </c>
    </row>
    <row r="21" spans="1:11" ht="110.25" customHeight="1" x14ac:dyDescent="0.2">
      <c r="A21" s="562"/>
      <c r="B21" s="305">
        <v>7</v>
      </c>
      <c r="C21" s="415" t="s">
        <v>1008</v>
      </c>
      <c r="D21" s="415" t="s">
        <v>1218</v>
      </c>
      <c r="E21" s="127" t="s">
        <v>709</v>
      </c>
      <c r="F21" s="118">
        <v>10</v>
      </c>
      <c r="G21" s="115"/>
      <c r="H21" s="116"/>
      <c r="J21" s="452" t="s">
        <v>342</v>
      </c>
      <c r="K21" s="452" t="s">
        <v>877</v>
      </c>
    </row>
    <row r="22" spans="1:11" ht="13.5" customHeight="1" x14ac:dyDescent="0.25">
      <c r="A22" s="556" t="s">
        <v>302</v>
      </c>
      <c r="B22" s="557"/>
      <c r="C22" s="557"/>
      <c r="D22" s="557"/>
      <c r="E22" s="558"/>
      <c r="F22" s="161">
        <f>SUM(F15:F21)</f>
        <v>100</v>
      </c>
      <c r="G22" s="231">
        <f>IFERROR(SUM(G15:G21)/F22,"")</f>
        <v>0</v>
      </c>
      <c r="H22" s="205" t="s">
        <v>295</v>
      </c>
    </row>
    <row r="23" spans="1:11" ht="72" customHeight="1" x14ac:dyDescent="0.2">
      <c r="A23" s="621" t="s">
        <v>670</v>
      </c>
      <c r="B23" s="304">
        <v>1</v>
      </c>
      <c r="C23" s="114" t="s">
        <v>713</v>
      </c>
      <c r="D23" s="114" t="s">
        <v>878</v>
      </c>
      <c r="E23" s="114" t="s">
        <v>710</v>
      </c>
      <c r="F23" s="115">
        <v>10</v>
      </c>
      <c r="G23" s="115"/>
      <c r="H23" s="116"/>
    </row>
    <row r="24" spans="1:11" ht="67.5" customHeight="1" x14ac:dyDescent="0.2">
      <c r="A24" s="622"/>
      <c r="B24" s="304">
        <v>2</v>
      </c>
      <c r="C24" s="415" t="s">
        <v>343</v>
      </c>
      <c r="D24" s="415" t="s">
        <v>1219</v>
      </c>
      <c r="E24" s="114" t="s">
        <v>1025</v>
      </c>
      <c r="F24" s="115">
        <v>15</v>
      </c>
      <c r="G24" s="115"/>
      <c r="H24" s="116"/>
    </row>
    <row r="25" spans="1:11" ht="96" customHeight="1" x14ac:dyDescent="0.2">
      <c r="A25" s="622"/>
      <c r="B25" s="304">
        <v>3</v>
      </c>
      <c r="C25" s="415" t="s">
        <v>1026</v>
      </c>
      <c r="D25" s="415" t="s">
        <v>1220</v>
      </c>
      <c r="E25" s="114" t="s">
        <v>758</v>
      </c>
      <c r="F25" s="115">
        <v>15</v>
      </c>
      <c r="G25" s="115"/>
      <c r="H25" s="170"/>
      <c r="J25" s="389" t="s">
        <v>757</v>
      </c>
      <c r="K25" s="451" t="s">
        <v>996</v>
      </c>
    </row>
    <row r="26" spans="1:11" ht="131.25" customHeight="1" x14ac:dyDescent="0.2">
      <c r="A26" s="622"/>
      <c r="B26" s="304">
        <v>4</v>
      </c>
      <c r="C26" s="415" t="s">
        <v>344</v>
      </c>
      <c r="D26" s="415" t="s">
        <v>1222</v>
      </c>
      <c r="E26" s="114" t="s">
        <v>710</v>
      </c>
      <c r="F26" s="115">
        <v>10</v>
      </c>
      <c r="G26" s="115"/>
      <c r="H26" s="170"/>
      <c r="J26" s="114" t="s">
        <v>1223</v>
      </c>
    </row>
    <row r="27" spans="1:11" s="171" customFormat="1" ht="84.75" customHeight="1" x14ac:dyDescent="0.2">
      <c r="A27" s="622"/>
      <c r="B27" s="304">
        <v>5</v>
      </c>
      <c r="C27" s="415" t="s">
        <v>345</v>
      </c>
      <c r="D27" s="415" t="s">
        <v>1221</v>
      </c>
      <c r="E27" s="125" t="s">
        <v>320</v>
      </c>
      <c r="F27" s="118">
        <v>10</v>
      </c>
      <c r="G27" s="115"/>
      <c r="H27" s="116"/>
      <c r="J27" s="390"/>
      <c r="K27" s="391"/>
    </row>
    <row r="28" spans="1:11" s="171" customFormat="1" ht="111" customHeight="1" x14ac:dyDescent="0.2">
      <c r="A28" s="622"/>
      <c r="B28" s="304">
        <v>6</v>
      </c>
      <c r="C28" s="415" t="s">
        <v>346</v>
      </c>
      <c r="D28" s="415" t="s">
        <v>1229</v>
      </c>
      <c r="E28" s="125" t="s">
        <v>350</v>
      </c>
      <c r="F28" s="118">
        <v>10</v>
      </c>
      <c r="G28" s="115"/>
      <c r="H28" s="119"/>
      <c r="J28" s="114" t="s">
        <v>1224</v>
      </c>
      <c r="K28" s="391"/>
    </row>
    <row r="29" spans="1:11" s="171" customFormat="1" ht="120.75" customHeight="1" x14ac:dyDescent="0.2">
      <c r="A29" s="622"/>
      <c r="B29" s="304">
        <v>8</v>
      </c>
      <c r="C29" s="415" t="s">
        <v>347</v>
      </c>
      <c r="D29" s="415" t="s">
        <v>1225</v>
      </c>
      <c r="E29" s="125" t="s">
        <v>350</v>
      </c>
      <c r="F29" s="118">
        <v>10</v>
      </c>
      <c r="G29" s="115"/>
      <c r="H29" s="119"/>
      <c r="J29" s="114" t="s">
        <v>1226</v>
      </c>
      <c r="K29" s="391"/>
    </row>
    <row r="30" spans="1:11" s="171" customFormat="1" ht="67.5" customHeight="1" x14ac:dyDescent="0.2">
      <c r="A30" s="622"/>
      <c r="B30" s="304">
        <v>9</v>
      </c>
      <c r="C30" s="415" t="s">
        <v>348</v>
      </c>
      <c r="D30" s="415" t="s">
        <v>879</v>
      </c>
      <c r="E30" s="114" t="s">
        <v>762</v>
      </c>
      <c r="F30" s="118">
        <v>10</v>
      </c>
      <c r="G30" s="115"/>
      <c r="H30" s="119"/>
      <c r="J30" s="391"/>
      <c r="K30" s="391"/>
    </row>
    <row r="31" spans="1:11" s="171" customFormat="1" ht="76.5" x14ac:dyDescent="0.2">
      <c r="A31" s="622"/>
      <c r="B31" s="304">
        <v>10</v>
      </c>
      <c r="C31" s="415" t="s">
        <v>349</v>
      </c>
      <c r="D31" s="415" t="s">
        <v>1227</v>
      </c>
      <c r="E31" s="125" t="s">
        <v>711</v>
      </c>
      <c r="F31" s="118">
        <v>10</v>
      </c>
      <c r="G31" s="115"/>
      <c r="H31" s="119"/>
      <c r="J31" s="114" t="s">
        <v>1228</v>
      </c>
      <c r="K31" s="391"/>
    </row>
    <row r="32" spans="1:11" ht="14.25" customHeight="1" x14ac:dyDescent="0.25">
      <c r="A32" s="556" t="s">
        <v>302</v>
      </c>
      <c r="B32" s="557"/>
      <c r="C32" s="557"/>
      <c r="D32" s="557"/>
      <c r="E32" s="558"/>
      <c r="F32" s="161">
        <f>SUM(F23:F31)</f>
        <v>100</v>
      </c>
      <c r="G32" s="231">
        <f>IFERROR(SUM(G23:G31)/F32,"")</f>
        <v>0</v>
      </c>
      <c r="H32" s="205" t="s">
        <v>295</v>
      </c>
    </row>
    <row r="33" spans="1:11" ht="94.5" customHeight="1" x14ac:dyDescent="0.2">
      <c r="A33" s="623" t="s">
        <v>352</v>
      </c>
      <c r="B33" s="306">
        <v>1</v>
      </c>
      <c r="C33" s="415" t="s">
        <v>917</v>
      </c>
      <c r="D33" s="415" t="s">
        <v>1230</v>
      </c>
      <c r="E33" s="125" t="s">
        <v>1023</v>
      </c>
      <c r="F33" s="118">
        <v>15</v>
      </c>
      <c r="G33" s="169"/>
      <c r="H33" s="120"/>
      <c r="J33" s="454" t="s">
        <v>880</v>
      </c>
    </row>
    <row r="34" spans="1:11" ht="81" customHeight="1" x14ac:dyDescent="0.2">
      <c r="A34" s="624"/>
      <c r="B34" s="306">
        <v>2</v>
      </c>
      <c r="C34" s="415" t="s">
        <v>1231</v>
      </c>
      <c r="D34" s="415" t="s">
        <v>997</v>
      </c>
      <c r="E34" s="125" t="s">
        <v>1023</v>
      </c>
      <c r="F34" s="118">
        <v>15</v>
      </c>
      <c r="G34" s="169"/>
      <c r="H34" s="120"/>
      <c r="J34" s="454" t="s">
        <v>354</v>
      </c>
      <c r="K34" s="454" t="s">
        <v>881</v>
      </c>
    </row>
    <row r="35" spans="1:11" ht="71.25" customHeight="1" x14ac:dyDescent="0.2">
      <c r="A35" s="624"/>
      <c r="B35" s="306">
        <v>3</v>
      </c>
      <c r="C35" s="415" t="s">
        <v>918</v>
      </c>
      <c r="D35" s="415" t="s">
        <v>1233</v>
      </c>
      <c r="E35" s="114" t="s">
        <v>1023</v>
      </c>
      <c r="F35" s="118">
        <v>15</v>
      </c>
      <c r="G35" s="169"/>
      <c r="H35" s="120"/>
      <c r="J35" s="455" t="s">
        <v>882</v>
      </c>
    </row>
    <row r="36" spans="1:11" ht="67.5" customHeight="1" x14ac:dyDescent="0.2">
      <c r="A36" s="624"/>
      <c r="B36" s="306">
        <v>4</v>
      </c>
      <c r="C36" s="415" t="s">
        <v>355</v>
      </c>
      <c r="D36" s="415" t="s">
        <v>1000</v>
      </c>
      <c r="E36" s="125" t="s">
        <v>1022</v>
      </c>
      <c r="F36" s="118">
        <v>20</v>
      </c>
      <c r="G36" s="169"/>
      <c r="H36" s="120"/>
      <c r="J36" s="454" t="s">
        <v>883</v>
      </c>
    </row>
    <row r="37" spans="1:11" ht="84" customHeight="1" x14ac:dyDescent="0.2">
      <c r="A37" s="624"/>
      <c r="B37" s="306">
        <v>5</v>
      </c>
      <c r="C37" s="415" t="s">
        <v>1027</v>
      </c>
      <c r="D37" s="415" t="s">
        <v>1028</v>
      </c>
      <c r="E37" s="125" t="s">
        <v>1023</v>
      </c>
      <c r="F37" s="118">
        <v>15</v>
      </c>
      <c r="G37" s="169"/>
      <c r="H37" s="119"/>
      <c r="J37" s="125" t="s">
        <v>381</v>
      </c>
      <c r="K37" s="359" t="s">
        <v>929</v>
      </c>
    </row>
    <row r="38" spans="1:11" ht="94.5" customHeight="1" x14ac:dyDescent="0.2">
      <c r="A38" s="625"/>
      <c r="B38" s="306">
        <v>6</v>
      </c>
      <c r="C38" s="465" t="s">
        <v>1002</v>
      </c>
      <c r="D38" s="465" t="s">
        <v>1232</v>
      </c>
      <c r="E38" s="125" t="s">
        <v>1022</v>
      </c>
      <c r="F38" s="118">
        <v>20</v>
      </c>
      <c r="G38" s="169"/>
      <c r="H38" s="119"/>
      <c r="J38" s="125" t="s">
        <v>919</v>
      </c>
      <c r="K38" s="453" t="s">
        <v>884</v>
      </c>
    </row>
    <row r="39" spans="1:11" ht="16.5" customHeight="1" x14ac:dyDescent="0.25">
      <c r="A39" s="556" t="s">
        <v>302</v>
      </c>
      <c r="B39" s="557"/>
      <c r="C39" s="557"/>
      <c r="D39" s="557"/>
      <c r="E39" s="558"/>
      <c r="F39" s="161">
        <f>SUM(F33:F38)</f>
        <v>100</v>
      </c>
      <c r="G39" s="231">
        <f>IFERROR(SUM(G33:G38)/F39,"")</f>
        <v>0</v>
      </c>
      <c r="H39" s="205" t="s">
        <v>295</v>
      </c>
    </row>
    <row r="40" spans="1:11" ht="69.75" customHeight="1" x14ac:dyDescent="0.2">
      <c r="A40" s="621" t="s">
        <v>671</v>
      </c>
      <c r="B40" s="304">
        <v>1</v>
      </c>
      <c r="C40" s="415" t="s">
        <v>1029</v>
      </c>
      <c r="D40" s="415" t="s">
        <v>1030</v>
      </c>
      <c r="E40" s="114" t="s">
        <v>643</v>
      </c>
      <c r="F40" s="115">
        <v>5</v>
      </c>
      <c r="G40" s="115"/>
      <c r="H40" s="116"/>
      <c r="J40" s="410" t="s">
        <v>920</v>
      </c>
      <c r="K40" s="410" t="s">
        <v>886</v>
      </c>
    </row>
    <row r="41" spans="1:11" ht="119.25" customHeight="1" x14ac:dyDescent="0.2">
      <c r="A41" s="622"/>
      <c r="B41" s="304">
        <v>2</v>
      </c>
      <c r="C41" s="415" t="s">
        <v>1031</v>
      </c>
      <c r="D41" s="415" t="s">
        <v>1230</v>
      </c>
      <c r="E41" s="114" t="s">
        <v>644</v>
      </c>
      <c r="F41" s="115">
        <v>5</v>
      </c>
      <c r="G41" s="115"/>
      <c r="H41" s="116" t="s">
        <v>295</v>
      </c>
      <c r="J41" s="114" t="s">
        <v>885</v>
      </c>
    </row>
    <row r="42" spans="1:11" ht="69.75" customHeight="1" x14ac:dyDescent="0.2">
      <c r="A42" s="622"/>
      <c r="B42" s="304">
        <v>3</v>
      </c>
      <c r="C42" s="415" t="s">
        <v>998</v>
      </c>
      <c r="D42" s="415" t="s">
        <v>997</v>
      </c>
      <c r="E42" s="114" t="s">
        <v>364</v>
      </c>
      <c r="F42" s="115">
        <v>10</v>
      </c>
      <c r="G42" s="115"/>
      <c r="H42" s="116" t="s">
        <v>295</v>
      </c>
      <c r="J42" s="114" t="s">
        <v>357</v>
      </c>
      <c r="K42" s="114" t="s">
        <v>885</v>
      </c>
    </row>
    <row r="43" spans="1:11" ht="67.5" customHeight="1" x14ac:dyDescent="0.2">
      <c r="A43" s="622"/>
      <c r="B43" s="304">
        <v>4</v>
      </c>
      <c r="C43" s="415" t="s">
        <v>999</v>
      </c>
      <c r="D43" s="415" t="s">
        <v>1233</v>
      </c>
      <c r="E43" s="114" t="s">
        <v>365</v>
      </c>
      <c r="F43" s="115">
        <v>10</v>
      </c>
      <c r="G43" s="115"/>
      <c r="H43" s="116"/>
      <c r="J43" s="114" t="s">
        <v>921</v>
      </c>
      <c r="K43" s="114" t="s">
        <v>885</v>
      </c>
    </row>
    <row r="44" spans="1:11" ht="81.75" customHeight="1" x14ac:dyDescent="0.2">
      <c r="A44" s="622"/>
      <c r="B44" s="304">
        <v>5</v>
      </c>
      <c r="C44" s="415" t="s">
        <v>358</v>
      </c>
      <c r="D44" s="415" t="s">
        <v>1000</v>
      </c>
      <c r="E44" s="114" t="s">
        <v>645</v>
      </c>
      <c r="F44" s="115">
        <v>5</v>
      </c>
      <c r="G44" s="115"/>
      <c r="H44" s="116" t="s">
        <v>295</v>
      </c>
      <c r="J44" s="114" t="s">
        <v>887</v>
      </c>
    </row>
    <row r="45" spans="1:11" ht="106.5" customHeight="1" x14ac:dyDescent="0.2">
      <c r="A45" s="622"/>
      <c r="B45" s="304">
        <v>6</v>
      </c>
      <c r="C45" s="415" t="s">
        <v>359</v>
      </c>
      <c r="D45" s="415" t="s">
        <v>1234</v>
      </c>
      <c r="E45" s="125" t="s">
        <v>646</v>
      </c>
      <c r="F45" s="118">
        <v>5</v>
      </c>
      <c r="G45" s="115"/>
      <c r="H45" s="119"/>
      <c r="J45" s="410" t="s">
        <v>888</v>
      </c>
    </row>
    <row r="46" spans="1:11" ht="92.25" customHeight="1" x14ac:dyDescent="0.2">
      <c r="A46" s="622"/>
      <c r="B46" s="304">
        <v>7</v>
      </c>
      <c r="C46" s="415" t="s">
        <v>1032</v>
      </c>
      <c r="D46" s="415" t="s">
        <v>1236</v>
      </c>
      <c r="E46" s="125" t="s">
        <v>365</v>
      </c>
      <c r="F46" s="118">
        <v>10</v>
      </c>
      <c r="G46" s="115"/>
      <c r="H46" s="119"/>
      <c r="J46" s="125" t="s">
        <v>360</v>
      </c>
      <c r="K46" s="114" t="s">
        <v>889</v>
      </c>
    </row>
    <row r="47" spans="1:11" ht="90.75" customHeight="1" x14ac:dyDescent="0.2">
      <c r="A47" s="622"/>
      <c r="B47" s="304">
        <v>8</v>
      </c>
      <c r="C47" s="415" t="s">
        <v>361</v>
      </c>
      <c r="D47" s="415" t="s">
        <v>1237</v>
      </c>
      <c r="E47" s="114" t="s">
        <v>365</v>
      </c>
      <c r="F47" s="115">
        <v>10</v>
      </c>
      <c r="G47" s="115"/>
      <c r="H47" s="116"/>
      <c r="J47" s="114" t="s">
        <v>889</v>
      </c>
    </row>
    <row r="48" spans="1:11" ht="110.25" customHeight="1" x14ac:dyDescent="0.2">
      <c r="A48" s="622"/>
      <c r="B48" s="304">
        <v>9</v>
      </c>
      <c r="C48" s="415" t="s">
        <v>1033</v>
      </c>
      <c r="D48" s="415" t="s">
        <v>1235</v>
      </c>
      <c r="E48" s="114" t="s">
        <v>365</v>
      </c>
      <c r="F48" s="115">
        <v>10</v>
      </c>
      <c r="G48" s="115"/>
      <c r="H48" s="116" t="s">
        <v>295</v>
      </c>
      <c r="J48" s="410" t="s">
        <v>890</v>
      </c>
    </row>
    <row r="49" spans="1:11" ht="187.5" customHeight="1" x14ac:dyDescent="0.2">
      <c r="A49" s="622"/>
      <c r="B49" s="304">
        <v>10</v>
      </c>
      <c r="C49" s="415" t="s">
        <v>718</v>
      </c>
      <c r="D49" s="415" t="s">
        <v>1238</v>
      </c>
      <c r="E49" s="114" t="s">
        <v>365</v>
      </c>
      <c r="F49" s="115">
        <v>10</v>
      </c>
      <c r="G49" s="115"/>
      <c r="H49" s="116"/>
      <c r="J49" s="410" t="s">
        <v>891</v>
      </c>
    </row>
    <row r="50" spans="1:11" ht="95.25" customHeight="1" x14ac:dyDescent="0.2">
      <c r="A50" s="622"/>
      <c r="B50" s="304">
        <v>11</v>
      </c>
      <c r="C50" s="415" t="s">
        <v>362</v>
      </c>
      <c r="D50" s="415" t="s">
        <v>1239</v>
      </c>
      <c r="E50" s="114" t="s">
        <v>365</v>
      </c>
      <c r="F50" s="115">
        <v>10</v>
      </c>
      <c r="G50" s="115"/>
      <c r="H50" s="116"/>
      <c r="J50" s="347" t="s">
        <v>892</v>
      </c>
    </row>
    <row r="51" spans="1:11" ht="81.75" customHeight="1" x14ac:dyDescent="0.2">
      <c r="A51" s="626"/>
      <c r="B51" s="304">
        <v>12</v>
      </c>
      <c r="C51" s="415" t="s">
        <v>363</v>
      </c>
      <c r="D51" s="415" t="s">
        <v>1240</v>
      </c>
      <c r="E51" s="114" t="s">
        <v>365</v>
      </c>
      <c r="F51" s="118">
        <v>10</v>
      </c>
      <c r="G51" s="115"/>
      <c r="H51" s="119"/>
      <c r="J51" s="114" t="s">
        <v>893</v>
      </c>
    </row>
    <row r="52" spans="1:11" ht="16.5" customHeight="1" x14ac:dyDescent="0.25">
      <c r="A52" s="556" t="s">
        <v>302</v>
      </c>
      <c r="B52" s="557"/>
      <c r="C52" s="557"/>
      <c r="D52" s="557"/>
      <c r="E52" s="558"/>
      <c r="F52" s="161">
        <f>SUM(F40:F51)</f>
        <v>100</v>
      </c>
      <c r="G52" s="231">
        <f>IFERROR(SUM(G40:G51)/F52,"")</f>
        <v>0</v>
      </c>
      <c r="H52" s="205" t="s">
        <v>295</v>
      </c>
    </row>
    <row r="53" spans="1:11" ht="101.25" customHeight="1" x14ac:dyDescent="0.2">
      <c r="A53" s="542" t="s">
        <v>691</v>
      </c>
      <c r="B53" s="304">
        <v>1</v>
      </c>
      <c r="C53" s="125" t="s">
        <v>696</v>
      </c>
      <c r="D53" s="114" t="s">
        <v>1398</v>
      </c>
      <c r="E53" s="125" t="s">
        <v>704</v>
      </c>
      <c r="F53" s="118">
        <v>10</v>
      </c>
      <c r="G53" s="115"/>
      <c r="H53" s="119" t="s">
        <v>295</v>
      </c>
      <c r="J53" s="382"/>
    </row>
    <row r="54" spans="1:11" ht="121.5" customHeight="1" x14ac:dyDescent="0.2">
      <c r="A54" s="542"/>
      <c r="B54" s="304">
        <v>2</v>
      </c>
      <c r="C54" s="125" t="s">
        <v>687</v>
      </c>
      <c r="D54" s="114" t="s">
        <v>1399</v>
      </c>
      <c r="E54" s="125" t="s">
        <v>1001</v>
      </c>
      <c r="F54" s="118">
        <v>10</v>
      </c>
      <c r="G54" s="115"/>
      <c r="H54" s="119"/>
      <c r="J54" s="382"/>
    </row>
    <row r="55" spans="1:11" ht="83.25" customHeight="1" x14ac:dyDescent="0.2">
      <c r="A55" s="542"/>
      <c r="B55" s="304">
        <v>3</v>
      </c>
      <c r="C55" s="125" t="s">
        <v>702</v>
      </c>
      <c r="D55" s="114" t="s">
        <v>1400</v>
      </c>
      <c r="E55" s="125" t="s">
        <v>703</v>
      </c>
      <c r="F55" s="118">
        <v>5</v>
      </c>
      <c r="G55" s="115"/>
      <c r="H55" s="119"/>
      <c r="J55" s="382"/>
    </row>
    <row r="56" spans="1:11" ht="139.5" customHeight="1" x14ac:dyDescent="0.2">
      <c r="A56" s="542"/>
      <c r="B56" s="304">
        <v>4</v>
      </c>
      <c r="C56" s="415" t="s">
        <v>1034</v>
      </c>
      <c r="D56" s="415" t="s">
        <v>1401</v>
      </c>
      <c r="E56" s="125" t="s">
        <v>704</v>
      </c>
      <c r="F56" s="118">
        <v>10</v>
      </c>
      <c r="G56" s="115"/>
      <c r="H56" s="119"/>
      <c r="J56" s="125" t="s">
        <v>692</v>
      </c>
      <c r="K56" s="359" t="s">
        <v>1402</v>
      </c>
    </row>
    <row r="57" spans="1:11" ht="135" customHeight="1" x14ac:dyDescent="0.2">
      <c r="A57" s="542"/>
      <c r="B57" s="304">
        <v>5</v>
      </c>
      <c r="C57" s="415" t="s">
        <v>688</v>
      </c>
      <c r="D57" s="415" t="s">
        <v>1403</v>
      </c>
      <c r="E57" s="125" t="s">
        <v>704</v>
      </c>
      <c r="F57" s="118">
        <v>10</v>
      </c>
      <c r="G57" s="115"/>
      <c r="H57" s="119"/>
      <c r="J57" s="359" t="s">
        <v>1404</v>
      </c>
    </row>
    <row r="58" spans="1:11" ht="87" customHeight="1" x14ac:dyDescent="0.2">
      <c r="A58" s="542"/>
      <c r="B58" s="304">
        <v>6</v>
      </c>
      <c r="C58" s="415" t="s">
        <v>1035</v>
      </c>
      <c r="D58" s="415" t="s">
        <v>1405</v>
      </c>
      <c r="E58" s="114" t="s">
        <v>705</v>
      </c>
      <c r="F58" s="118">
        <v>10</v>
      </c>
      <c r="G58" s="115"/>
      <c r="H58" s="119"/>
      <c r="J58" s="114" t="s">
        <v>689</v>
      </c>
    </row>
    <row r="59" spans="1:11" ht="68.25" customHeight="1" x14ac:dyDescent="0.2">
      <c r="A59" s="542"/>
      <c r="B59" s="304">
        <v>7</v>
      </c>
      <c r="C59" s="415" t="s">
        <v>694</v>
      </c>
      <c r="D59" s="415" t="s">
        <v>1406</v>
      </c>
      <c r="E59" s="114" t="s">
        <v>704</v>
      </c>
      <c r="F59" s="118">
        <v>10</v>
      </c>
      <c r="G59" s="115"/>
      <c r="H59" s="119"/>
      <c r="J59" s="382"/>
    </row>
    <row r="60" spans="1:11" ht="135" customHeight="1" x14ac:dyDescent="0.2">
      <c r="A60" s="542"/>
      <c r="B60" s="304">
        <v>8</v>
      </c>
      <c r="C60" s="415" t="s">
        <v>695</v>
      </c>
      <c r="D60" s="415" t="s">
        <v>1407</v>
      </c>
      <c r="E60" s="125" t="s">
        <v>701</v>
      </c>
      <c r="F60" s="118">
        <v>5</v>
      </c>
      <c r="G60" s="115"/>
      <c r="H60" s="119"/>
      <c r="J60" s="359" t="s">
        <v>1408</v>
      </c>
    </row>
    <row r="61" spans="1:11" ht="83.25" customHeight="1" x14ac:dyDescent="0.2">
      <c r="A61" s="542"/>
      <c r="B61" s="304">
        <v>9</v>
      </c>
      <c r="C61" s="415" t="s">
        <v>697</v>
      </c>
      <c r="D61" s="415" t="s">
        <v>930</v>
      </c>
      <c r="E61" s="125" t="s">
        <v>701</v>
      </c>
      <c r="F61" s="118">
        <v>5</v>
      </c>
      <c r="G61" s="115"/>
      <c r="H61" s="119"/>
      <c r="J61" s="386"/>
    </row>
    <row r="62" spans="1:11" ht="150.75" customHeight="1" x14ac:dyDescent="0.2">
      <c r="A62" s="542"/>
      <c r="B62" s="304">
        <v>10</v>
      </c>
      <c r="C62" s="415" t="s">
        <v>1036</v>
      </c>
      <c r="D62" s="415" t="s">
        <v>1409</v>
      </c>
      <c r="E62" s="125" t="s">
        <v>701</v>
      </c>
      <c r="F62" s="118">
        <v>5</v>
      </c>
      <c r="G62" s="115"/>
      <c r="H62" s="119"/>
      <c r="J62" s="125" t="s">
        <v>698</v>
      </c>
      <c r="K62" s="114" t="s">
        <v>1410</v>
      </c>
    </row>
    <row r="63" spans="1:11" ht="214.5" customHeight="1" x14ac:dyDescent="0.2">
      <c r="A63" s="542"/>
      <c r="B63" s="304">
        <v>11</v>
      </c>
      <c r="C63" s="415" t="s">
        <v>1037</v>
      </c>
      <c r="D63" s="465" t="s">
        <v>1411</v>
      </c>
      <c r="E63" s="125" t="s">
        <v>705</v>
      </c>
      <c r="F63" s="118">
        <v>10</v>
      </c>
      <c r="G63" s="115"/>
      <c r="H63" s="119"/>
      <c r="J63" s="125" t="s">
        <v>699</v>
      </c>
    </row>
    <row r="64" spans="1:11" ht="80.25" customHeight="1" x14ac:dyDescent="0.2">
      <c r="A64" s="542"/>
      <c r="B64" s="304">
        <v>12</v>
      </c>
      <c r="C64" s="415" t="s">
        <v>700</v>
      </c>
      <c r="D64" s="465" t="s">
        <v>1412</v>
      </c>
      <c r="E64" s="125" t="s">
        <v>706</v>
      </c>
      <c r="F64" s="118">
        <v>5</v>
      </c>
      <c r="G64" s="115"/>
      <c r="H64" s="119"/>
      <c r="J64" s="392"/>
    </row>
    <row r="65" spans="1:11" ht="66.75" customHeight="1" x14ac:dyDescent="0.2">
      <c r="A65" s="542"/>
      <c r="B65" s="304">
        <v>13</v>
      </c>
      <c r="C65" s="415" t="s">
        <v>690</v>
      </c>
      <c r="D65" s="465" t="s">
        <v>1413</v>
      </c>
      <c r="E65" s="125" t="s">
        <v>693</v>
      </c>
      <c r="F65" s="118">
        <v>5</v>
      </c>
      <c r="G65" s="115"/>
      <c r="H65" s="119"/>
      <c r="J65" s="392"/>
    </row>
    <row r="66" spans="1:11" ht="16.5" customHeight="1" x14ac:dyDescent="0.25">
      <c r="A66" s="556" t="s">
        <v>302</v>
      </c>
      <c r="B66" s="557"/>
      <c r="C66" s="557"/>
      <c r="D66" s="557"/>
      <c r="E66" s="558"/>
      <c r="F66" s="161">
        <f>SUM(F53:F65)</f>
        <v>100</v>
      </c>
      <c r="G66" s="231">
        <f>IFERROR(SUM(G53:G65)/F66,"")</f>
        <v>0</v>
      </c>
      <c r="H66" s="205" t="s">
        <v>295</v>
      </c>
    </row>
    <row r="67" spans="1:11" ht="67.5" customHeight="1" x14ac:dyDescent="0.2">
      <c r="A67" s="561" t="s">
        <v>686</v>
      </c>
      <c r="B67" s="304">
        <v>1</v>
      </c>
      <c r="C67" s="415" t="s">
        <v>1038</v>
      </c>
      <c r="D67" s="464" t="s">
        <v>1039</v>
      </c>
      <c r="E67" s="116" t="s">
        <v>370</v>
      </c>
      <c r="F67" s="115">
        <v>10</v>
      </c>
      <c r="G67" s="115"/>
      <c r="H67" s="116"/>
      <c r="J67" s="410" t="s">
        <v>369</v>
      </c>
      <c r="K67" s="452" t="s">
        <v>759</v>
      </c>
    </row>
    <row r="68" spans="1:11" ht="70.5" customHeight="1" x14ac:dyDescent="0.2">
      <c r="A68" s="562"/>
      <c r="B68" s="304">
        <v>2</v>
      </c>
      <c r="C68" s="415" t="s">
        <v>1040</v>
      </c>
      <c r="D68" s="464" t="s">
        <v>1041</v>
      </c>
      <c r="E68" s="116" t="s">
        <v>372</v>
      </c>
      <c r="F68" s="115">
        <v>10</v>
      </c>
      <c r="G68" s="115"/>
      <c r="H68" s="116"/>
      <c r="J68" s="410" t="s">
        <v>371</v>
      </c>
      <c r="K68" s="452" t="s">
        <v>602</v>
      </c>
    </row>
    <row r="69" spans="1:11" ht="66.75" customHeight="1" x14ac:dyDescent="0.2">
      <c r="A69" s="562"/>
      <c r="B69" s="304">
        <v>3</v>
      </c>
      <c r="C69" s="464" t="s">
        <v>373</v>
      </c>
      <c r="D69" s="415" t="s">
        <v>1010</v>
      </c>
      <c r="E69" s="116" t="s">
        <v>374</v>
      </c>
      <c r="F69" s="115">
        <v>10</v>
      </c>
      <c r="G69" s="115"/>
      <c r="H69" s="116" t="s">
        <v>295</v>
      </c>
      <c r="J69" s="116" t="s">
        <v>603</v>
      </c>
    </row>
    <row r="70" spans="1:11" ht="40.5" customHeight="1" x14ac:dyDescent="0.2">
      <c r="A70" s="562"/>
      <c r="B70" s="304">
        <v>4</v>
      </c>
      <c r="C70" s="464" t="s">
        <v>376</v>
      </c>
      <c r="D70" s="415" t="s">
        <v>1011</v>
      </c>
      <c r="E70" s="116" t="s">
        <v>370</v>
      </c>
      <c r="F70" s="115">
        <v>10</v>
      </c>
      <c r="G70" s="115"/>
      <c r="H70" s="116"/>
      <c r="J70" s="116" t="s">
        <v>605</v>
      </c>
    </row>
    <row r="71" spans="1:11" ht="63.75" x14ac:dyDescent="0.2">
      <c r="A71" s="562"/>
      <c r="B71" s="304">
        <v>5</v>
      </c>
      <c r="C71" s="464" t="s">
        <v>377</v>
      </c>
      <c r="D71" s="415" t="s">
        <v>1012</v>
      </c>
      <c r="E71" s="116" t="s">
        <v>378</v>
      </c>
      <c r="F71" s="115">
        <v>10</v>
      </c>
      <c r="G71" s="115"/>
      <c r="H71" s="116"/>
      <c r="J71" s="116" t="s">
        <v>604</v>
      </c>
    </row>
    <row r="72" spans="1:11" ht="63.75" x14ac:dyDescent="0.2">
      <c r="A72" s="562"/>
      <c r="B72" s="304">
        <v>6</v>
      </c>
      <c r="C72" s="464" t="s">
        <v>379</v>
      </c>
      <c r="D72" s="415" t="s">
        <v>1013</v>
      </c>
      <c r="E72" s="116" t="s">
        <v>375</v>
      </c>
      <c r="F72" s="115">
        <v>10</v>
      </c>
      <c r="G72" s="115"/>
      <c r="H72" s="116" t="s">
        <v>295</v>
      </c>
      <c r="J72" s="116" t="s">
        <v>606</v>
      </c>
    </row>
    <row r="73" spans="1:11" ht="161.25" customHeight="1" x14ac:dyDescent="0.2">
      <c r="A73" s="562"/>
      <c r="B73" s="304">
        <v>7</v>
      </c>
      <c r="C73" s="464" t="s">
        <v>1042</v>
      </c>
      <c r="D73" s="415" t="s">
        <v>1241</v>
      </c>
      <c r="E73" s="116" t="s">
        <v>1043</v>
      </c>
      <c r="F73" s="115">
        <v>20</v>
      </c>
      <c r="G73" s="115"/>
      <c r="H73" s="116"/>
      <c r="J73" s="116"/>
    </row>
    <row r="74" spans="1:11" ht="117.75" customHeight="1" x14ac:dyDescent="0.2">
      <c r="A74" s="563"/>
      <c r="B74" s="304">
        <v>8</v>
      </c>
      <c r="C74" s="464" t="s">
        <v>712</v>
      </c>
      <c r="D74" s="415" t="s">
        <v>1014</v>
      </c>
      <c r="E74" s="116" t="s">
        <v>642</v>
      </c>
      <c r="F74" s="115">
        <v>20</v>
      </c>
      <c r="G74" s="115"/>
      <c r="H74" s="116"/>
      <c r="J74" s="116" t="s">
        <v>602</v>
      </c>
    </row>
    <row r="75" spans="1:11" ht="16.5" customHeight="1" x14ac:dyDescent="0.25">
      <c r="A75" s="556" t="s">
        <v>302</v>
      </c>
      <c r="B75" s="557"/>
      <c r="C75" s="557"/>
      <c r="D75" s="557"/>
      <c r="E75" s="558"/>
      <c r="F75" s="161">
        <f>SUM(F67:F74)</f>
        <v>100</v>
      </c>
      <c r="G75" s="231">
        <f>IFERROR(SUM(G67:G74)/F75,"")</f>
        <v>0</v>
      </c>
      <c r="H75" s="205" t="s">
        <v>295</v>
      </c>
    </row>
    <row r="76" spans="1:11" ht="24" customHeight="1" x14ac:dyDescent="0.2">
      <c r="A76" s="627" t="s">
        <v>332</v>
      </c>
      <c r="B76" s="627"/>
      <c r="C76" s="627"/>
      <c r="D76" s="627"/>
      <c r="E76" s="627"/>
      <c r="F76" s="627"/>
      <c r="G76" s="273">
        <f>AVERAGE(G75,G66,G52,G39,G32,G22,G14)</f>
        <v>0</v>
      </c>
      <c r="H76" s="198"/>
    </row>
    <row r="77" spans="1:11" ht="14.25" customHeight="1" x14ac:dyDescent="0.2"/>
    <row r="78" spans="1:11" s="15" customFormat="1" ht="36" customHeight="1" x14ac:dyDescent="0.25">
      <c r="A78" s="12"/>
      <c r="B78" s="534" t="s">
        <v>779</v>
      </c>
      <c r="C78" s="534"/>
      <c r="D78" s="100" t="s">
        <v>295</v>
      </c>
      <c r="E78" s="47" t="s">
        <v>306</v>
      </c>
      <c r="F78" s="83"/>
      <c r="G78" s="225"/>
      <c r="H78" s="62"/>
      <c r="J78" s="377"/>
      <c r="K78" s="377"/>
    </row>
    <row r="79" spans="1:11" s="15" customFormat="1" ht="36" customHeight="1" x14ac:dyDescent="0.25">
      <c r="A79" s="12"/>
      <c r="B79" s="534" t="s">
        <v>619</v>
      </c>
      <c r="C79" s="534"/>
      <c r="D79" s="100"/>
      <c r="E79" s="47" t="s">
        <v>306</v>
      </c>
      <c r="F79" s="83"/>
      <c r="G79" s="225"/>
      <c r="H79" s="62"/>
      <c r="J79" s="377"/>
      <c r="K79" s="377"/>
    </row>
    <row r="80" spans="1:11" s="15" customFormat="1" ht="36" customHeight="1" x14ac:dyDescent="0.25">
      <c r="A80" s="12"/>
      <c r="B80" s="296"/>
      <c r="C80" s="463"/>
      <c r="D80" s="100"/>
      <c r="E80" s="47"/>
      <c r="F80" s="83"/>
      <c r="G80" s="225"/>
      <c r="H80" s="62"/>
      <c r="J80" s="377"/>
      <c r="K80" s="377"/>
    </row>
    <row r="81" spans="1:11" s="11" customFormat="1" ht="39" customHeight="1" x14ac:dyDescent="0.25">
      <c r="A81" s="12"/>
      <c r="B81" s="533"/>
      <c r="C81" s="533"/>
      <c r="D81" s="100"/>
      <c r="E81" s="47"/>
      <c r="F81" s="44"/>
      <c r="G81" s="225"/>
      <c r="H81" s="62"/>
      <c r="J81" s="378"/>
      <c r="K81" s="378"/>
    </row>
  </sheetData>
  <mergeCells count="26">
    <mergeCell ref="B79:C79"/>
    <mergeCell ref="B81:C81"/>
    <mergeCell ref="A53:A65"/>
    <mergeCell ref="A66:E66"/>
    <mergeCell ref="A67:A74"/>
    <mergeCell ref="A75:E75"/>
    <mergeCell ref="A76:F76"/>
    <mergeCell ref="B78:C78"/>
    <mergeCell ref="A52:E52"/>
    <mergeCell ref="A7:H7"/>
    <mergeCell ref="A8:H8"/>
    <mergeCell ref="A10:A13"/>
    <mergeCell ref="A14:E14"/>
    <mergeCell ref="A15:A21"/>
    <mergeCell ref="A22:E22"/>
    <mergeCell ref="A23:A31"/>
    <mergeCell ref="A32:E32"/>
    <mergeCell ref="A33:A38"/>
    <mergeCell ref="A39:E39"/>
    <mergeCell ref="A40:A51"/>
    <mergeCell ref="A6:H6"/>
    <mergeCell ref="A1:H1"/>
    <mergeCell ref="A2:H2"/>
    <mergeCell ref="A3:H3"/>
    <mergeCell ref="A4:H4"/>
    <mergeCell ref="A5:H5"/>
  </mergeCells>
  <conditionalFormatting sqref="G14">
    <cfRule type="cellIs" dxfId="101" priority="40" stopIfTrue="1" operator="between">
      <formula>0</formula>
      <formula>0.5</formula>
    </cfRule>
    <cfRule type="cellIs" dxfId="100" priority="41" stopIfTrue="1" operator="between">
      <formula>0.51</formula>
      <formula>0.75</formula>
    </cfRule>
    <cfRule type="cellIs" dxfId="99" priority="42" stopIfTrue="1" operator="between">
      <formula>0.76</formula>
      <formula>1</formula>
    </cfRule>
  </conditionalFormatting>
  <conditionalFormatting sqref="G76">
    <cfRule type="cellIs" dxfId="98" priority="22" stopIfTrue="1" operator="between">
      <formula>0</formula>
      <formula>0.5</formula>
    </cfRule>
    <cfRule type="cellIs" dxfId="97" priority="23" stopIfTrue="1" operator="between">
      <formula>0.51</formula>
      <formula>0.75</formula>
    </cfRule>
    <cfRule type="cellIs" dxfId="96" priority="24" stopIfTrue="1" operator="between">
      <formula>0.76</formula>
      <formula>1</formula>
    </cfRule>
  </conditionalFormatting>
  <conditionalFormatting sqref="G32">
    <cfRule type="cellIs" dxfId="95" priority="13" stopIfTrue="1" operator="between">
      <formula>0</formula>
      <formula>0.5</formula>
    </cfRule>
    <cfRule type="cellIs" dxfId="94" priority="14" stopIfTrue="1" operator="between">
      <formula>0.51</formula>
      <formula>0.75</formula>
    </cfRule>
    <cfRule type="cellIs" dxfId="93" priority="15" stopIfTrue="1" operator="between">
      <formula>0.76</formula>
      <formula>1</formula>
    </cfRule>
  </conditionalFormatting>
  <conditionalFormatting sqref="G22">
    <cfRule type="cellIs" dxfId="92" priority="16" stopIfTrue="1" operator="between">
      <formula>0</formula>
      <formula>0.5</formula>
    </cfRule>
    <cfRule type="cellIs" dxfId="91" priority="17" stopIfTrue="1" operator="between">
      <formula>0.51</formula>
      <formula>0.75</formula>
    </cfRule>
    <cfRule type="cellIs" dxfId="90" priority="18" stopIfTrue="1" operator="between">
      <formula>0.76</formula>
      <formula>1</formula>
    </cfRule>
  </conditionalFormatting>
  <conditionalFormatting sqref="G39">
    <cfRule type="cellIs" dxfId="89" priority="10" stopIfTrue="1" operator="between">
      <formula>0</formula>
      <formula>0.5</formula>
    </cfRule>
    <cfRule type="cellIs" dxfId="88" priority="11" stopIfTrue="1" operator="between">
      <formula>0.51</formula>
      <formula>0.75</formula>
    </cfRule>
    <cfRule type="cellIs" dxfId="87" priority="12" stopIfTrue="1" operator="between">
      <formula>0.76</formula>
      <formula>1</formula>
    </cfRule>
  </conditionalFormatting>
  <conditionalFormatting sqref="G52">
    <cfRule type="cellIs" dxfId="86" priority="7" stopIfTrue="1" operator="between">
      <formula>0</formula>
      <formula>0.5</formula>
    </cfRule>
    <cfRule type="cellIs" dxfId="85" priority="8" stopIfTrue="1" operator="between">
      <formula>0.51</formula>
      <formula>0.75</formula>
    </cfRule>
    <cfRule type="cellIs" dxfId="84" priority="9" stopIfTrue="1" operator="between">
      <formula>0.76</formula>
      <formula>1</formula>
    </cfRule>
  </conditionalFormatting>
  <conditionalFormatting sqref="G66">
    <cfRule type="cellIs" dxfId="83" priority="4" stopIfTrue="1" operator="between">
      <formula>0</formula>
      <formula>0.5</formula>
    </cfRule>
    <cfRule type="cellIs" dxfId="82" priority="5" stopIfTrue="1" operator="between">
      <formula>0.51</formula>
      <formula>0.75</formula>
    </cfRule>
    <cfRule type="cellIs" dxfId="81" priority="6" stopIfTrue="1" operator="between">
      <formula>0.76</formula>
      <formula>1</formula>
    </cfRule>
  </conditionalFormatting>
  <conditionalFormatting sqref="G75">
    <cfRule type="cellIs" dxfId="80" priority="1" stopIfTrue="1" operator="between">
      <formula>0</formula>
      <formula>0.5</formula>
    </cfRule>
    <cfRule type="cellIs" dxfId="79" priority="2" stopIfTrue="1" operator="between">
      <formula>0.51</formula>
      <formula>0.75</formula>
    </cfRule>
    <cfRule type="cellIs" dxfId="78" priority="3" stopIfTrue="1" operator="between">
      <formula>0.76</formula>
      <formula>1</formula>
    </cfRule>
  </conditionalFormatting>
  <pageMargins left="0.70866141732283472" right="0.70866141732283472" top="0.74803149606299213" bottom="0.74803149606299213" header="0.31496062992125984" footer="0.31496062992125984"/>
  <pageSetup paperSize="9" scale="38" fitToHeight="5" orientation="portrait" r:id="rId1"/>
  <rowBreaks count="3" manualBreakCount="3">
    <brk id="29" max="7" man="1"/>
    <brk id="52" max="7" man="1"/>
    <brk id="76" max="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7"/>
  <sheetViews>
    <sheetView view="pageBreakPreview" topLeftCell="A34" zoomScaleNormal="100" zoomScaleSheetLayoutView="100" workbookViewId="0">
      <selection activeCell="C35" sqref="C35"/>
    </sheetView>
  </sheetViews>
  <sheetFormatPr defaultRowHeight="12.75" x14ac:dyDescent="0.2"/>
  <cols>
    <col min="1" max="1" width="19.85546875" customWidth="1"/>
    <col min="2" max="2" width="6.7109375" style="93" customWidth="1"/>
    <col min="3" max="3" width="57.140625" customWidth="1"/>
    <col min="4" max="4" width="39.85546875" customWidth="1"/>
    <col min="5" max="5" width="43.140625" customWidth="1"/>
    <col min="6" max="6" width="7.28515625" customWidth="1"/>
    <col min="7" max="7" width="9.85546875" customWidth="1"/>
    <col min="8" max="8" width="34.7109375" customWidth="1"/>
  </cols>
  <sheetData>
    <row r="1" spans="1:8" s="50" customFormat="1" ht="18" customHeight="1" x14ac:dyDescent="0.2">
      <c r="A1" s="543" t="s">
        <v>766</v>
      </c>
      <c r="B1" s="543"/>
      <c r="C1" s="543"/>
      <c r="D1" s="543"/>
      <c r="E1" s="543"/>
      <c r="F1" s="543"/>
      <c r="G1" s="543"/>
      <c r="H1" s="543"/>
    </row>
    <row r="2" spans="1:8" s="50" customFormat="1" ht="16.5" customHeight="1" x14ac:dyDescent="0.2">
      <c r="A2" s="527" t="s">
        <v>612</v>
      </c>
      <c r="B2" s="527"/>
      <c r="C2" s="527"/>
      <c r="D2" s="527"/>
      <c r="E2" s="527"/>
      <c r="F2" s="527"/>
      <c r="G2" s="527"/>
      <c r="H2" s="527"/>
    </row>
    <row r="3" spans="1:8" s="50" customFormat="1" ht="16.5" customHeight="1" x14ac:dyDescent="0.2">
      <c r="A3" s="528" t="s">
        <v>614</v>
      </c>
      <c r="B3" s="528"/>
      <c r="C3" s="528"/>
      <c r="D3" s="528"/>
      <c r="E3" s="528"/>
      <c r="F3" s="528"/>
      <c r="G3" s="528"/>
      <c r="H3" s="528"/>
    </row>
    <row r="4" spans="1:8" s="50" customFormat="1" ht="17.25" customHeight="1" x14ac:dyDescent="0.2">
      <c r="A4" s="528" t="s">
        <v>613</v>
      </c>
      <c r="B4" s="528"/>
      <c r="C4" s="528"/>
      <c r="D4" s="528"/>
      <c r="E4" s="528"/>
      <c r="F4" s="528"/>
      <c r="G4" s="528"/>
      <c r="H4" s="528"/>
    </row>
    <row r="5" spans="1:8" s="50" customFormat="1" ht="18.75" customHeight="1" x14ac:dyDescent="0.2">
      <c r="A5" s="528"/>
      <c r="B5" s="528"/>
      <c r="C5" s="528"/>
      <c r="D5" s="528"/>
      <c r="E5" s="528"/>
      <c r="F5" s="528"/>
      <c r="G5" s="528"/>
      <c r="H5" s="528"/>
    </row>
    <row r="6" spans="1:8" s="50" customFormat="1" ht="17.25" customHeight="1" x14ac:dyDescent="0.2">
      <c r="A6" s="528"/>
      <c r="B6" s="528"/>
      <c r="C6" s="528"/>
      <c r="D6" s="528"/>
      <c r="E6" s="528"/>
      <c r="F6" s="528"/>
      <c r="G6" s="528"/>
      <c r="H6" s="528"/>
    </row>
    <row r="7" spans="1:8" s="34" customFormat="1" ht="27.75" customHeight="1" x14ac:dyDescent="0.2">
      <c r="A7" s="550" t="s">
        <v>1558</v>
      </c>
      <c r="B7" s="550"/>
      <c r="C7" s="550"/>
      <c r="D7" s="550"/>
      <c r="E7" s="550"/>
      <c r="F7" s="550"/>
      <c r="G7" s="550"/>
      <c r="H7" s="550"/>
    </row>
    <row r="8" spans="1:8" ht="14.25" customHeight="1" x14ac:dyDescent="0.2">
      <c r="A8" s="550"/>
      <c r="B8" s="550"/>
      <c r="C8" s="550"/>
      <c r="D8" s="550"/>
      <c r="E8" s="550"/>
      <c r="F8" s="550"/>
      <c r="G8" s="550"/>
      <c r="H8" s="550"/>
    </row>
    <row r="9" spans="1:8" x14ac:dyDescent="0.2">
      <c r="A9" s="196" t="s">
        <v>648</v>
      </c>
      <c r="B9" s="196" t="s">
        <v>380</v>
      </c>
      <c r="C9" s="196" t="s">
        <v>7</v>
      </c>
      <c r="D9" s="196" t="s">
        <v>8</v>
      </c>
      <c r="E9" s="193" t="s">
        <v>9</v>
      </c>
      <c r="F9" s="196" t="s">
        <v>3</v>
      </c>
      <c r="G9" s="196" t="s">
        <v>4</v>
      </c>
      <c r="H9" s="196" t="s">
        <v>18</v>
      </c>
    </row>
    <row r="10" spans="1:8" ht="78.75" customHeight="1" x14ac:dyDescent="0.2">
      <c r="A10" s="476" t="s">
        <v>165</v>
      </c>
      <c r="B10" s="479">
        <v>1</v>
      </c>
      <c r="C10" s="341" t="s">
        <v>443</v>
      </c>
      <c r="D10" s="271" t="s">
        <v>1277</v>
      </c>
      <c r="E10" s="116" t="s">
        <v>444</v>
      </c>
      <c r="F10" s="342">
        <v>8</v>
      </c>
      <c r="G10" s="342"/>
      <c r="H10" s="342"/>
    </row>
    <row r="11" spans="1:8" ht="63.75" customHeight="1" x14ac:dyDescent="0.2">
      <c r="A11" s="476"/>
      <c r="B11" s="114">
        <v>2</v>
      </c>
      <c r="C11" s="341" t="s">
        <v>802</v>
      </c>
      <c r="D11" s="271" t="s">
        <v>1278</v>
      </c>
      <c r="E11" s="114" t="s">
        <v>445</v>
      </c>
      <c r="F11" s="342">
        <v>8</v>
      </c>
      <c r="G11" s="342"/>
      <c r="H11" s="342"/>
    </row>
    <row r="12" spans="1:8" ht="63.75" x14ac:dyDescent="0.2">
      <c r="A12" s="476"/>
      <c r="B12" s="479">
        <v>3</v>
      </c>
      <c r="C12" s="487" t="s">
        <v>446</v>
      </c>
      <c r="D12" s="116" t="s">
        <v>1279</v>
      </c>
      <c r="E12" s="114" t="s">
        <v>447</v>
      </c>
      <c r="F12" s="115">
        <v>5</v>
      </c>
      <c r="G12" s="115"/>
      <c r="H12" s="115"/>
    </row>
    <row r="13" spans="1:8" ht="51" x14ac:dyDescent="0.2">
      <c r="A13" s="476"/>
      <c r="B13" s="114">
        <v>4</v>
      </c>
      <c r="C13" s="490" t="s">
        <v>1280</v>
      </c>
      <c r="D13" s="116" t="s">
        <v>1242</v>
      </c>
      <c r="E13" s="125" t="s">
        <v>448</v>
      </c>
      <c r="F13" s="235">
        <v>2</v>
      </c>
      <c r="G13" s="235"/>
      <c r="H13" s="235"/>
    </row>
    <row r="14" spans="1:8" ht="51" x14ac:dyDescent="0.2">
      <c r="A14" s="476"/>
      <c r="B14" s="479">
        <v>5</v>
      </c>
      <c r="C14" s="236" t="s">
        <v>449</v>
      </c>
      <c r="D14" s="116" t="s">
        <v>1243</v>
      </c>
      <c r="E14" s="125" t="s">
        <v>450</v>
      </c>
      <c r="F14" s="235">
        <v>2</v>
      </c>
      <c r="G14" s="235"/>
      <c r="H14" s="235"/>
    </row>
    <row r="15" spans="1:8" ht="76.5" x14ac:dyDescent="0.2">
      <c r="A15" s="476"/>
      <c r="B15" s="114">
        <v>6</v>
      </c>
      <c r="C15" s="236" t="s">
        <v>451</v>
      </c>
      <c r="D15" s="116" t="s">
        <v>1244</v>
      </c>
      <c r="E15" s="125" t="s">
        <v>447</v>
      </c>
      <c r="F15" s="235">
        <v>5</v>
      </c>
      <c r="G15" s="235"/>
      <c r="H15" s="235"/>
    </row>
    <row r="16" spans="1:8" ht="76.5" x14ac:dyDescent="0.2">
      <c r="A16" s="476"/>
      <c r="B16" s="479">
        <v>7</v>
      </c>
      <c r="C16" s="236" t="s">
        <v>452</v>
      </c>
      <c r="D16" s="116" t="s">
        <v>1245</v>
      </c>
      <c r="E16" s="125" t="s">
        <v>450</v>
      </c>
      <c r="F16" s="235">
        <v>2</v>
      </c>
      <c r="G16" s="235"/>
      <c r="H16" s="235"/>
    </row>
    <row r="17" spans="1:8" ht="114.75" x14ac:dyDescent="0.2">
      <c r="A17" s="476"/>
      <c r="B17" s="114">
        <v>8</v>
      </c>
      <c r="C17" s="236" t="s">
        <v>453</v>
      </c>
      <c r="D17" s="116" t="s">
        <v>1246</v>
      </c>
      <c r="E17" s="125" t="s">
        <v>450</v>
      </c>
      <c r="F17" s="235">
        <v>2</v>
      </c>
      <c r="G17" s="235"/>
      <c r="H17" s="235"/>
    </row>
    <row r="18" spans="1:8" ht="76.5" x14ac:dyDescent="0.2">
      <c r="A18" s="476"/>
      <c r="B18" s="479">
        <v>9</v>
      </c>
      <c r="C18" s="236" t="s">
        <v>454</v>
      </c>
      <c r="D18" s="116" t="s">
        <v>1247</v>
      </c>
      <c r="E18" s="125" t="s">
        <v>447</v>
      </c>
      <c r="F18" s="235">
        <v>5</v>
      </c>
      <c r="G18" s="235"/>
      <c r="H18" s="235"/>
    </row>
    <row r="19" spans="1:8" ht="76.5" x14ac:dyDescent="0.2">
      <c r="A19" s="476"/>
      <c r="B19" s="114">
        <v>10</v>
      </c>
      <c r="C19" s="236" t="s">
        <v>455</v>
      </c>
      <c r="D19" s="116" t="s">
        <v>1248</v>
      </c>
      <c r="E19" s="125" t="s">
        <v>456</v>
      </c>
      <c r="F19" s="235">
        <v>5</v>
      </c>
      <c r="G19" s="235"/>
      <c r="H19" s="235"/>
    </row>
    <row r="20" spans="1:8" ht="51" x14ac:dyDescent="0.2">
      <c r="A20" s="476"/>
      <c r="B20" s="479">
        <v>11</v>
      </c>
      <c r="C20" s="236" t="s">
        <v>457</v>
      </c>
      <c r="D20" s="116" t="s">
        <v>1249</v>
      </c>
      <c r="E20" s="125" t="s">
        <v>405</v>
      </c>
      <c r="F20" s="235">
        <v>2</v>
      </c>
      <c r="G20" s="235"/>
      <c r="H20" s="235"/>
    </row>
    <row r="21" spans="1:8" ht="51" x14ac:dyDescent="0.2">
      <c r="A21" s="476"/>
      <c r="B21" s="114">
        <v>12</v>
      </c>
      <c r="C21" s="487" t="s">
        <v>458</v>
      </c>
      <c r="D21" s="116" t="s">
        <v>1250</v>
      </c>
      <c r="E21" s="114" t="s">
        <v>405</v>
      </c>
      <c r="F21" s="115">
        <v>2</v>
      </c>
      <c r="G21" s="115"/>
      <c r="H21" s="115"/>
    </row>
    <row r="22" spans="1:8" ht="51" x14ac:dyDescent="0.2">
      <c r="A22" s="476"/>
      <c r="B22" s="479">
        <v>13</v>
      </c>
      <c r="C22" s="487" t="s">
        <v>459</v>
      </c>
      <c r="D22" s="116" t="s">
        <v>1251</v>
      </c>
      <c r="E22" s="114" t="s">
        <v>405</v>
      </c>
      <c r="F22" s="115">
        <v>2</v>
      </c>
      <c r="G22" s="115"/>
      <c r="H22" s="115"/>
    </row>
    <row r="23" spans="1:8" ht="89.25" x14ac:dyDescent="0.2">
      <c r="A23" s="476"/>
      <c r="B23" s="114">
        <v>14</v>
      </c>
      <c r="C23" s="236" t="s">
        <v>460</v>
      </c>
      <c r="D23" s="116" t="s">
        <v>1252</v>
      </c>
      <c r="E23" s="125" t="s">
        <v>447</v>
      </c>
      <c r="F23" s="235">
        <v>5</v>
      </c>
      <c r="G23" s="235"/>
      <c r="H23" s="235"/>
    </row>
    <row r="24" spans="1:8" ht="89.25" x14ac:dyDescent="0.2">
      <c r="A24" s="476"/>
      <c r="B24" s="479">
        <v>15</v>
      </c>
      <c r="C24" s="236" t="s">
        <v>461</v>
      </c>
      <c r="D24" s="116" t="s">
        <v>1253</v>
      </c>
      <c r="E24" s="125" t="s">
        <v>1572</v>
      </c>
      <c r="F24" s="235">
        <v>4</v>
      </c>
      <c r="G24" s="235"/>
      <c r="H24" s="235"/>
    </row>
    <row r="25" spans="1:8" ht="63.75" x14ac:dyDescent="0.2">
      <c r="A25" s="476"/>
      <c r="B25" s="114">
        <v>16</v>
      </c>
      <c r="C25" s="236" t="s">
        <v>462</v>
      </c>
      <c r="D25" s="116" t="s">
        <v>803</v>
      </c>
      <c r="E25" s="125" t="s">
        <v>1572</v>
      </c>
      <c r="F25" s="235">
        <v>4</v>
      </c>
      <c r="G25" s="235"/>
      <c r="H25" s="235"/>
    </row>
    <row r="26" spans="1:8" ht="63.75" x14ac:dyDescent="0.2">
      <c r="A26" s="476"/>
      <c r="B26" s="479">
        <v>17</v>
      </c>
      <c r="C26" s="236" t="s">
        <v>463</v>
      </c>
      <c r="D26" s="116" t="s">
        <v>464</v>
      </c>
      <c r="E26" s="125" t="s">
        <v>1543</v>
      </c>
      <c r="F26" s="235">
        <v>10</v>
      </c>
      <c r="G26" s="235"/>
      <c r="H26" s="235"/>
    </row>
    <row r="27" spans="1:8" ht="63.75" x14ac:dyDescent="0.2">
      <c r="A27" s="476"/>
      <c r="B27" s="114">
        <v>18</v>
      </c>
      <c r="C27" s="236" t="s">
        <v>465</v>
      </c>
      <c r="D27" s="116" t="s">
        <v>904</v>
      </c>
      <c r="E27" s="125" t="s">
        <v>447</v>
      </c>
      <c r="F27" s="235">
        <v>5</v>
      </c>
      <c r="G27" s="235"/>
      <c r="H27" s="235"/>
    </row>
    <row r="28" spans="1:8" ht="178.5" x14ac:dyDescent="0.2">
      <c r="A28" s="476"/>
      <c r="B28" s="479">
        <v>19</v>
      </c>
      <c r="C28" s="236" t="s">
        <v>466</v>
      </c>
      <c r="D28" s="116" t="s">
        <v>905</v>
      </c>
      <c r="E28" s="125" t="s">
        <v>447</v>
      </c>
      <c r="F28" s="235">
        <v>5</v>
      </c>
      <c r="G28" s="235"/>
      <c r="H28" s="235"/>
    </row>
    <row r="29" spans="1:8" ht="89.25" x14ac:dyDescent="0.2">
      <c r="A29" s="476"/>
      <c r="B29" s="479">
        <v>20</v>
      </c>
      <c r="C29" s="236" t="s">
        <v>410</v>
      </c>
      <c r="D29" s="116" t="s">
        <v>906</v>
      </c>
      <c r="E29" s="125" t="s">
        <v>814</v>
      </c>
      <c r="F29" s="235">
        <v>4</v>
      </c>
      <c r="G29" s="235"/>
      <c r="H29" s="235"/>
    </row>
    <row r="30" spans="1:8" s="90" customFormat="1" ht="191.25" x14ac:dyDescent="0.2">
      <c r="A30" s="477"/>
      <c r="B30" s="114">
        <v>21</v>
      </c>
      <c r="C30" s="487" t="s">
        <v>467</v>
      </c>
      <c r="D30" s="116" t="s">
        <v>1414</v>
      </c>
      <c r="E30" s="114" t="s">
        <v>408</v>
      </c>
      <c r="F30" s="115">
        <v>5</v>
      </c>
      <c r="G30" s="115"/>
      <c r="H30" s="115"/>
    </row>
    <row r="31" spans="1:8" s="90" customFormat="1" ht="63.75" x14ac:dyDescent="0.2">
      <c r="A31" s="477"/>
      <c r="B31" s="479">
        <v>22</v>
      </c>
      <c r="C31" s="487" t="s">
        <v>1544</v>
      </c>
      <c r="D31" s="116" t="s">
        <v>1545</v>
      </c>
      <c r="E31" s="114" t="s">
        <v>408</v>
      </c>
      <c r="F31" s="115">
        <v>5</v>
      </c>
      <c r="G31" s="115"/>
      <c r="H31" s="115"/>
    </row>
    <row r="32" spans="1:8" s="90" customFormat="1" ht="51" x14ac:dyDescent="0.2">
      <c r="A32" s="477"/>
      <c r="B32" s="114">
        <v>23</v>
      </c>
      <c r="C32" s="487" t="s">
        <v>468</v>
      </c>
      <c r="D32" s="116" t="s">
        <v>931</v>
      </c>
      <c r="E32" s="114" t="s">
        <v>469</v>
      </c>
      <c r="F32" s="115">
        <v>3</v>
      </c>
      <c r="G32" s="115"/>
      <c r="H32" s="115"/>
    </row>
    <row r="33" spans="1:8" x14ac:dyDescent="0.2">
      <c r="A33" s="544" t="s">
        <v>14</v>
      </c>
      <c r="B33" s="545"/>
      <c r="C33" s="545"/>
      <c r="D33" s="545"/>
      <c r="E33" s="545"/>
      <c r="F33" s="161">
        <f>SUM(F10:F32)</f>
        <v>100</v>
      </c>
      <c r="G33" s="488">
        <f>IFERROR(SUM(G10:G32)/F33,"")</f>
        <v>0</v>
      </c>
      <c r="H33" s="219"/>
    </row>
    <row r="34" spans="1:8" ht="127.5" x14ac:dyDescent="0.2">
      <c r="A34" s="541" t="s">
        <v>413</v>
      </c>
      <c r="B34" s="114">
        <v>1</v>
      </c>
      <c r="C34" s="341" t="s">
        <v>1587</v>
      </c>
      <c r="D34" s="464" t="s">
        <v>1586</v>
      </c>
      <c r="E34" s="102" t="s">
        <v>470</v>
      </c>
      <c r="F34" s="115">
        <v>25</v>
      </c>
      <c r="G34" s="115"/>
      <c r="H34" s="115"/>
    </row>
    <row r="35" spans="1:8" ht="63.75" x14ac:dyDescent="0.2">
      <c r="A35" s="542"/>
      <c r="B35" s="114">
        <v>2</v>
      </c>
      <c r="C35" s="341" t="s">
        <v>471</v>
      </c>
      <c r="D35" s="116" t="s">
        <v>1254</v>
      </c>
      <c r="E35" s="102" t="s">
        <v>472</v>
      </c>
      <c r="F35" s="115">
        <v>10</v>
      </c>
      <c r="G35" s="115"/>
      <c r="H35" s="115"/>
    </row>
    <row r="36" spans="1:8" ht="63.75" x14ac:dyDescent="0.2">
      <c r="A36" s="542"/>
      <c r="B36" s="117">
        <v>3</v>
      </c>
      <c r="C36" s="249" t="s">
        <v>473</v>
      </c>
      <c r="D36" s="116" t="s">
        <v>1255</v>
      </c>
      <c r="E36" s="250" t="s">
        <v>472</v>
      </c>
      <c r="F36" s="235">
        <v>10</v>
      </c>
      <c r="G36" s="235"/>
      <c r="H36" s="235"/>
    </row>
    <row r="37" spans="1:8" ht="51" x14ac:dyDescent="0.2">
      <c r="A37" s="542"/>
      <c r="B37" s="117">
        <v>4</v>
      </c>
      <c r="C37" s="249" t="s">
        <v>1281</v>
      </c>
      <c r="D37" s="116" t="s">
        <v>1256</v>
      </c>
      <c r="E37" s="250" t="s">
        <v>428</v>
      </c>
      <c r="F37" s="235">
        <v>10</v>
      </c>
      <c r="G37" s="235"/>
      <c r="H37" s="235"/>
    </row>
    <row r="38" spans="1:8" ht="51" x14ac:dyDescent="0.2">
      <c r="A38" s="542"/>
      <c r="B38" s="117">
        <v>5</v>
      </c>
      <c r="C38" s="249" t="s">
        <v>474</v>
      </c>
      <c r="D38" s="116" t="s">
        <v>1257</v>
      </c>
      <c r="E38" s="250" t="s">
        <v>428</v>
      </c>
      <c r="F38" s="235">
        <v>10</v>
      </c>
      <c r="G38" s="235"/>
      <c r="H38" s="235"/>
    </row>
    <row r="39" spans="1:8" ht="51" x14ac:dyDescent="0.2">
      <c r="A39" s="542"/>
      <c r="B39" s="117">
        <v>6</v>
      </c>
      <c r="C39" s="249" t="s">
        <v>475</v>
      </c>
      <c r="D39" s="116" t="s">
        <v>476</v>
      </c>
      <c r="E39" s="250" t="s">
        <v>815</v>
      </c>
      <c r="F39" s="235">
        <v>15</v>
      </c>
      <c r="G39" s="235"/>
      <c r="H39" s="235"/>
    </row>
    <row r="40" spans="1:8" ht="66" customHeight="1" x14ac:dyDescent="0.2">
      <c r="A40" s="542"/>
      <c r="B40" s="117">
        <v>7</v>
      </c>
      <c r="C40" s="249" t="s">
        <v>477</v>
      </c>
      <c r="D40" s="116" t="s">
        <v>1282</v>
      </c>
      <c r="E40" s="250" t="s">
        <v>816</v>
      </c>
      <c r="F40" s="235">
        <v>20</v>
      </c>
      <c r="G40" s="235"/>
      <c r="H40" s="235"/>
    </row>
    <row r="41" spans="1:8" x14ac:dyDescent="0.2">
      <c r="A41" s="544" t="s">
        <v>14</v>
      </c>
      <c r="B41" s="545"/>
      <c r="C41" s="545"/>
      <c r="D41" s="545"/>
      <c r="E41" s="545"/>
      <c r="F41" s="161">
        <f>SUM(F34:F40)</f>
        <v>100</v>
      </c>
      <c r="G41" s="488">
        <f>IFERROR(SUM(G34:G40)/F41,"")</f>
        <v>0</v>
      </c>
      <c r="H41" s="219"/>
    </row>
    <row r="42" spans="1:8" ht="76.5" x14ac:dyDescent="0.2">
      <c r="A42" s="562" t="s">
        <v>958</v>
      </c>
      <c r="B42" s="114">
        <v>1</v>
      </c>
      <c r="C42" s="341" t="s">
        <v>479</v>
      </c>
      <c r="D42" s="116" t="s">
        <v>1258</v>
      </c>
      <c r="E42" s="250" t="s">
        <v>428</v>
      </c>
      <c r="F42" s="235">
        <v>10</v>
      </c>
      <c r="G42" s="235"/>
      <c r="H42" s="235"/>
    </row>
    <row r="43" spans="1:8" ht="51" x14ac:dyDescent="0.2">
      <c r="A43" s="562"/>
      <c r="B43" s="114">
        <v>2</v>
      </c>
      <c r="C43" s="341" t="s">
        <v>480</v>
      </c>
      <c r="D43" s="116" t="s">
        <v>1259</v>
      </c>
      <c r="E43" s="250" t="s">
        <v>428</v>
      </c>
      <c r="F43" s="235">
        <v>10</v>
      </c>
      <c r="G43" s="235"/>
      <c r="H43" s="235"/>
    </row>
    <row r="44" spans="1:8" ht="51" x14ac:dyDescent="0.2">
      <c r="A44" s="562"/>
      <c r="B44" s="114">
        <v>3</v>
      </c>
      <c r="C44" s="341" t="s">
        <v>481</v>
      </c>
      <c r="D44" s="116" t="s">
        <v>1260</v>
      </c>
      <c r="E44" s="250" t="s">
        <v>428</v>
      </c>
      <c r="F44" s="235">
        <v>10</v>
      </c>
      <c r="G44" s="235"/>
      <c r="H44" s="235"/>
    </row>
    <row r="45" spans="1:8" ht="63.75" x14ac:dyDescent="0.2">
      <c r="A45" s="562"/>
      <c r="B45" s="114">
        <v>4</v>
      </c>
      <c r="C45" s="341" t="s">
        <v>482</v>
      </c>
      <c r="D45" s="116" t="s">
        <v>1261</v>
      </c>
      <c r="E45" s="102" t="s">
        <v>484</v>
      </c>
      <c r="F45" s="235">
        <v>5</v>
      </c>
      <c r="G45" s="235"/>
      <c r="H45" s="235"/>
    </row>
    <row r="46" spans="1:8" ht="153" x14ac:dyDescent="0.2">
      <c r="A46" s="562"/>
      <c r="B46" s="114">
        <v>5</v>
      </c>
      <c r="C46" s="341" t="s">
        <v>483</v>
      </c>
      <c r="D46" s="116" t="s">
        <v>1262</v>
      </c>
      <c r="E46" s="102" t="s">
        <v>484</v>
      </c>
      <c r="F46" s="235">
        <v>5</v>
      </c>
      <c r="G46" s="235"/>
      <c r="H46" s="235"/>
    </row>
    <row r="47" spans="1:8" ht="63.75" x14ac:dyDescent="0.2">
      <c r="A47" s="562"/>
      <c r="B47" s="114">
        <v>6</v>
      </c>
      <c r="C47" s="341" t="s">
        <v>485</v>
      </c>
      <c r="D47" s="116" t="s">
        <v>1263</v>
      </c>
      <c r="E47" s="102" t="s">
        <v>484</v>
      </c>
      <c r="F47" s="235">
        <v>5</v>
      </c>
      <c r="G47" s="235"/>
      <c r="H47" s="235"/>
    </row>
    <row r="48" spans="1:8" ht="89.25" x14ac:dyDescent="0.2">
      <c r="A48" s="562"/>
      <c r="B48" s="114">
        <v>7</v>
      </c>
      <c r="C48" s="341" t="s">
        <v>752</v>
      </c>
      <c r="D48" s="116" t="s">
        <v>1264</v>
      </c>
      <c r="E48" s="102" t="s">
        <v>484</v>
      </c>
      <c r="F48" s="235">
        <v>5</v>
      </c>
      <c r="G48" s="235"/>
      <c r="H48" s="235"/>
    </row>
    <row r="49" spans="1:8" ht="178.5" x14ac:dyDescent="0.2">
      <c r="A49" s="562"/>
      <c r="B49" s="114">
        <v>8</v>
      </c>
      <c r="C49" s="341" t="s">
        <v>486</v>
      </c>
      <c r="D49" s="116" t="s">
        <v>1265</v>
      </c>
      <c r="E49" s="102" t="s">
        <v>437</v>
      </c>
      <c r="F49" s="235">
        <v>15</v>
      </c>
      <c r="G49" s="235"/>
      <c r="H49" s="235"/>
    </row>
    <row r="50" spans="1:8" ht="63.75" x14ac:dyDescent="0.2">
      <c r="A50" s="562"/>
      <c r="B50" s="114">
        <v>9</v>
      </c>
      <c r="C50" s="341" t="s">
        <v>487</v>
      </c>
      <c r="D50" s="116" t="s">
        <v>1266</v>
      </c>
      <c r="E50" s="102" t="s">
        <v>484</v>
      </c>
      <c r="F50" s="235">
        <v>5</v>
      </c>
      <c r="G50" s="235"/>
      <c r="H50" s="235"/>
    </row>
    <row r="51" spans="1:8" ht="114.75" x14ac:dyDescent="0.2">
      <c r="A51" s="562"/>
      <c r="B51" s="114">
        <v>10</v>
      </c>
      <c r="C51" s="341" t="s">
        <v>488</v>
      </c>
      <c r="D51" s="116" t="s">
        <v>1267</v>
      </c>
      <c r="E51" s="102" t="s">
        <v>484</v>
      </c>
      <c r="F51" s="115">
        <v>5</v>
      </c>
      <c r="G51" s="115"/>
      <c r="H51" s="115"/>
    </row>
    <row r="52" spans="1:8" ht="89.25" x14ac:dyDescent="0.2">
      <c r="A52" s="562"/>
      <c r="B52" s="114">
        <v>11</v>
      </c>
      <c r="C52" s="341" t="s">
        <v>760</v>
      </c>
      <c r="D52" s="116" t="s">
        <v>1268</v>
      </c>
      <c r="E52" s="102" t="s">
        <v>484</v>
      </c>
      <c r="F52" s="115">
        <v>5</v>
      </c>
      <c r="G52" s="115"/>
      <c r="H52" s="115"/>
    </row>
    <row r="53" spans="1:8" ht="76.5" x14ac:dyDescent="0.2">
      <c r="A53" s="562"/>
      <c r="B53" s="114">
        <v>12</v>
      </c>
      <c r="C53" s="341" t="s">
        <v>489</v>
      </c>
      <c r="D53" s="116" t="s">
        <v>1269</v>
      </c>
      <c r="E53" s="102" t="s">
        <v>484</v>
      </c>
      <c r="F53" s="235">
        <v>5</v>
      </c>
      <c r="G53" s="235"/>
      <c r="H53" s="235"/>
    </row>
    <row r="54" spans="1:8" ht="102" x14ac:dyDescent="0.2">
      <c r="A54" s="562"/>
      <c r="B54" s="114">
        <v>13</v>
      </c>
      <c r="C54" s="341" t="s">
        <v>490</v>
      </c>
      <c r="D54" s="116" t="s">
        <v>1270</v>
      </c>
      <c r="E54" s="102" t="s">
        <v>422</v>
      </c>
      <c r="F54" s="235">
        <v>5</v>
      </c>
      <c r="G54" s="235"/>
      <c r="H54" s="235"/>
    </row>
    <row r="55" spans="1:8" ht="51" x14ac:dyDescent="0.2">
      <c r="A55" s="563"/>
      <c r="B55" s="114">
        <v>15</v>
      </c>
      <c r="C55" s="341" t="s">
        <v>491</v>
      </c>
      <c r="D55" s="116" t="s">
        <v>492</v>
      </c>
      <c r="E55" s="250" t="s">
        <v>428</v>
      </c>
      <c r="F55" s="235">
        <v>10</v>
      </c>
      <c r="G55" s="235"/>
      <c r="H55" s="235"/>
    </row>
    <row r="56" spans="1:8" x14ac:dyDescent="0.2">
      <c r="A56" s="544" t="s">
        <v>956</v>
      </c>
      <c r="B56" s="545"/>
      <c r="C56" s="545"/>
      <c r="D56" s="545"/>
      <c r="E56" s="545"/>
      <c r="F56" s="161">
        <f>SUM(F42:F55)</f>
        <v>100</v>
      </c>
      <c r="G56" s="488">
        <f>IFERROR(SUM(G42:G55)/F56,"")</f>
        <v>0</v>
      </c>
      <c r="H56" s="219"/>
    </row>
    <row r="57" spans="1:8" ht="63.75" x14ac:dyDescent="0.2">
      <c r="A57" s="562" t="s">
        <v>959</v>
      </c>
      <c r="B57" s="114">
        <v>1</v>
      </c>
      <c r="C57" s="341" t="s">
        <v>493</v>
      </c>
      <c r="D57" s="116" t="s">
        <v>1271</v>
      </c>
      <c r="E57" s="114" t="s">
        <v>496</v>
      </c>
      <c r="F57" s="235">
        <v>20</v>
      </c>
      <c r="G57" s="235"/>
      <c r="H57" s="235"/>
    </row>
    <row r="58" spans="1:8" ht="63.75" x14ac:dyDescent="0.2">
      <c r="A58" s="562"/>
      <c r="B58" s="114">
        <v>2</v>
      </c>
      <c r="C58" s="341" t="s">
        <v>494</v>
      </c>
      <c r="D58" s="116" t="s">
        <v>1272</v>
      </c>
      <c r="E58" s="114" t="s">
        <v>496</v>
      </c>
      <c r="F58" s="235">
        <v>20</v>
      </c>
      <c r="G58" s="235"/>
      <c r="H58" s="235"/>
    </row>
    <row r="59" spans="1:8" ht="76.5" x14ac:dyDescent="0.2">
      <c r="A59" s="562"/>
      <c r="B59" s="114">
        <v>3</v>
      </c>
      <c r="C59" s="341" t="s">
        <v>495</v>
      </c>
      <c r="D59" s="116" t="s">
        <v>1273</v>
      </c>
      <c r="E59" s="114" t="s">
        <v>496</v>
      </c>
      <c r="F59" s="235">
        <v>20</v>
      </c>
      <c r="G59" s="235"/>
      <c r="H59" s="235"/>
    </row>
    <row r="60" spans="1:8" ht="63.75" x14ac:dyDescent="0.2">
      <c r="A60" s="562"/>
      <c r="B60" s="114">
        <v>4</v>
      </c>
      <c r="C60" s="341" t="s">
        <v>497</v>
      </c>
      <c r="D60" s="116" t="s">
        <v>1250</v>
      </c>
      <c r="E60" s="114" t="s">
        <v>496</v>
      </c>
      <c r="F60" s="235">
        <v>20</v>
      </c>
      <c r="G60" s="235"/>
      <c r="H60" s="235"/>
    </row>
    <row r="61" spans="1:8" ht="76.5" x14ac:dyDescent="0.2">
      <c r="A61" s="563"/>
      <c r="B61" s="114">
        <v>5</v>
      </c>
      <c r="C61" s="341" t="s">
        <v>498</v>
      </c>
      <c r="D61" s="271" t="s">
        <v>1283</v>
      </c>
      <c r="E61" s="114" t="s">
        <v>496</v>
      </c>
      <c r="F61" s="235">
        <v>20</v>
      </c>
      <c r="G61" s="235"/>
      <c r="H61" s="235"/>
    </row>
    <row r="62" spans="1:8" x14ac:dyDescent="0.2">
      <c r="A62" s="544" t="s">
        <v>14</v>
      </c>
      <c r="B62" s="545"/>
      <c r="C62" s="545"/>
      <c r="D62" s="545"/>
      <c r="E62" s="545"/>
      <c r="F62" s="161">
        <f>SUM(F57:F61)</f>
        <v>100</v>
      </c>
      <c r="G62" s="488">
        <f>IFERROR(SUM(G57:G61)/F62,"")</f>
        <v>0</v>
      </c>
      <c r="H62" s="219"/>
    </row>
    <row r="63" spans="1:8" ht="63.75" x14ac:dyDescent="0.2">
      <c r="A63" s="541" t="s">
        <v>957</v>
      </c>
      <c r="B63" s="117">
        <v>1</v>
      </c>
      <c r="C63" s="249" t="s">
        <v>1573</v>
      </c>
      <c r="D63" s="271" t="s">
        <v>1284</v>
      </c>
      <c r="E63" s="125" t="s">
        <v>500</v>
      </c>
      <c r="F63" s="235">
        <v>10</v>
      </c>
      <c r="G63" s="235"/>
      <c r="H63" s="251"/>
    </row>
    <row r="64" spans="1:8" ht="63.75" x14ac:dyDescent="0.2">
      <c r="A64" s="542"/>
      <c r="B64" s="117">
        <v>2</v>
      </c>
      <c r="C64" s="249" t="s">
        <v>501</v>
      </c>
      <c r="D64" s="271" t="s">
        <v>1274</v>
      </c>
      <c r="E64" s="125" t="s">
        <v>502</v>
      </c>
      <c r="F64" s="235">
        <v>20</v>
      </c>
      <c r="G64" s="235"/>
      <c r="H64" s="247"/>
    </row>
    <row r="65" spans="1:8" ht="63.75" x14ac:dyDescent="0.2">
      <c r="A65" s="542"/>
      <c r="B65" s="117">
        <v>3</v>
      </c>
      <c r="C65" s="249" t="s">
        <v>503</v>
      </c>
      <c r="D65" s="271" t="s">
        <v>1275</v>
      </c>
      <c r="E65" s="125" t="s">
        <v>500</v>
      </c>
      <c r="F65" s="235">
        <v>10</v>
      </c>
      <c r="G65" s="235"/>
      <c r="H65" s="247"/>
    </row>
    <row r="66" spans="1:8" ht="63.75" x14ac:dyDescent="0.2">
      <c r="A66" s="542"/>
      <c r="B66" s="117">
        <v>4</v>
      </c>
      <c r="C66" s="249" t="s">
        <v>1574</v>
      </c>
      <c r="D66" s="271" t="s">
        <v>1275</v>
      </c>
      <c r="E66" s="125" t="s">
        <v>500</v>
      </c>
      <c r="F66" s="235">
        <v>10</v>
      </c>
      <c r="G66" s="235"/>
      <c r="H66" s="247"/>
    </row>
    <row r="67" spans="1:8" ht="63.75" x14ac:dyDescent="0.2">
      <c r="A67" s="542"/>
      <c r="B67" s="117">
        <v>5</v>
      </c>
      <c r="C67" s="249" t="s">
        <v>504</v>
      </c>
      <c r="D67" s="271" t="s">
        <v>1276</v>
      </c>
      <c r="E67" s="125" t="s">
        <v>500</v>
      </c>
      <c r="F67" s="235">
        <v>10</v>
      </c>
      <c r="G67" s="235"/>
      <c r="H67" s="247"/>
    </row>
    <row r="68" spans="1:8" ht="63.75" x14ac:dyDescent="0.2">
      <c r="A68" s="542"/>
      <c r="B68" s="117">
        <v>6</v>
      </c>
      <c r="C68" s="249" t="s">
        <v>505</v>
      </c>
      <c r="D68" s="271" t="s">
        <v>506</v>
      </c>
      <c r="E68" s="125" t="s">
        <v>507</v>
      </c>
      <c r="F68" s="235">
        <v>15</v>
      </c>
      <c r="G68" s="235"/>
      <c r="H68" s="247"/>
    </row>
    <row r="69" spans="1:8" ht="63.75" x14ac:dyDescent="0.2">
      <c r="A69" s="542"/>
      <c r="B69" s="117">
        <v>7</v>
      </c>
      <c r="C69" s="249" t="s">
        <v>922</v>
      </c>
      <c r="D69" s="271" t="s">
        <v>508</v>
      </c>
      <c r="E69" s="125" t="s">
        <v>500</v>
      </c>
      <c r="F69" s="235">
        <v>10</v>
      </c>
      <c r="G69" s="235"/>
      <c r="H69" s="247"/>
    </row>
    <row r="70" spans="1:8" ht="63.75" x14ac:dyDescent="0.2">
      <c r="A70" s="628"/>
      <c r="B70" s="117">
        <v>8</v>
      </c>
      <c r="C70" s="249" t="s">
        <v>509</v>
      </c>
      <c r="D70" s="271" t="s">
        <v>510</v>
      </c>
      <c r="E70" s="125" t="s">
        <v>507</v>
      </c>
      <c r="F70" s="234">
        <v>15</v>
      </c>
      <c r="G70" s="234"/>
      <c r="H70" s="234"/>
    </row>
    <row r="71" spans="1:8" x14ac:dyDescent="0.2">
      <c r="A71" s="544" t="s">
        <v>14</v>
      </c>
      <c r="B71" s="545"/>
      <c r="C71" s="545"/>
      <c r="D71" s="545"/>
      <c r="E71" s="545"/>
      <c r="F71" s="161">
        <f>SUM(F63:F70)</f>
        <v>100</v>
      </c>
      <c r="G71" s="488">
        <f>IFERROR(SUM(G63:G70)/F71,"")</f>
        <v>0</v>
      </c>
      <c r="H71" s="219"/>
    </row>
    <row r="72" spans="1:8" ht="20.25" x14ac:dyDescent="0.3">
      <c r="A72" s="564" t="s">
        <v>332</v>
      </c>
      <c r="B72" s="565"/>
      <c r="C72" s="565"/>
      <c r="D72" s="565"/>
      <c r="E72" s="565"/>
      <c r="F72" s="566"/>
      <c r="G72" s="488">
        <f>AVERAGE(G71,G62,G56,G41,G33)</f>
        <v>0</v>
      </c>
      <c r="H72" s="489"/>
    </row>
    <row r="73" spans="1:8" x14ac:dyDescent="0.2">
      <c r="A73" s="237"/>
      <c r="B73" s="308"/>
      <c r="C73" s="237"/>
      <c r="D73" s="238"/>
      <c r="E73" s="237"/>
      <c r="F73" s="239"/>
      <c r="G73" s="240"/>
      <c r="H73" s="241"/>
    </row>
    <row r="74" spans="1:8" s="15" customFormat="1" ht="36" customHeight="1" x14ac:dyDescent="0.25">
      <c r="A74" s="12"/>
      <c r="B74" s="534" t="s">
        <v>779</v>
      </c>
      <c r="C74" s="534"/>
      <c r="D74" s="100" t="s">
        <v>295</v>
      </c>
      <c r="E74" s="47" t="s">
        <v>306</v>
      </c>
      <c r="F74" s="83"/>
      <c r="G74" s="225"/>
      <c r="H74" s="62"/>
    </row>
    <row r="75" spans="1:8" s="15" customFormat="1" ht="36" customHeight="1" x14ac:dyDescent="0.25">
      <c r="A75" s="12"/>
      <c r="B75" s="534" t="s">
        <v>619</v>
      </c>
      <c r="C75" s="534"/>
      <c r="D75" s="100"/>
      <c r="E75" s="47" t="s">
        <v>306</v>
      </c>
      <c r="F75" s="83"/>
      <c r="G75" s="225"/>
      <c r="H75" s="62"/>
    </row>
    <row r="76" spans="1:8" s="15" customFormat="1" ht="36" customHeight="1" x14ac:dyDescent="0.25">
      <c r="A76" s="12"/>
      <c r="B76" s="296"/>
      <c r="C76" s="269"/>
      <c r="D76" s="100"/>
      <c r="E76" s="47"/>
      <c r="F76" s="83"/>
      <c r="G76" s="225"/>
      <c r="H76" s="62"/>
    </row>
    <row r="77" spans="1:8" s="11" customFormat="1" ht="39" customHeight="1" x14ac:dyDescent="0.25">
      <c r="A77" s="12"/>
      <c r="B77" s="533"/>
      <c r="C77" s="533"/>
      <c r="D77" s="100"/>
      <c r="E77" s="47"/>
      <c r="F77" s="44"/>
      <c r="G77" s="225"/>
      <c r="H77" s="62"/>
    </row>
  </sheetData>
  <mergeCells count="21">
    <mergeCell ref="B77:C77"/>
    <mergeCell ref="A42:A55"/>
    <mergeCell ref="A34:A40"/>
    <mergeCell ref="A63:A70"/>
    <mergeCell ref="A72:F72"/>
    <mergeCell ref="A41:E41"/>
    <mergeCell ref="A57:A61"/>
    <mergeCell ref="A33:E33"/>
    <mergeCell ref="B75:C75"/>
    <mergeCell ref="A62:E62"/>
    <mergeCell ref="A56:E56"/>
    <mergeCell ref="B74:C74"/>
    <mergeCell ref="A71:E71"/>
    <mergeCell ref="A8:H8"/>
    <mergeCell ref="A7:H7"/>
    <mergeCell ref="A6:H6"/>
    <mergeCell ref="A1:H1"/>
    <mergeCell ref="A2:H2"/>
    <mergeCell ref="A3:H3"/>
    <mergeCell ref="A4:H4"/>
    <mergeCell ref="A5:H5"/>
  </mergeCells>
  <conditionalFormatting sqref="G72">
    <cfRule type="cellIs" dxfId="77" priority="16" stopIfTrue="1" operator="between">
      <formula>0</formula>
      <formula>0.5</formula>
    </cfRule>
    <cfRule type="cellIs" dxfId="76" priority="17" stopIfTrue="1" operator="between">
      <formula>0.51</formula>
      <formula>0.75</formula>
    </cfRule>
    <cfRule type="cellIs" dxfId="75" priority="18" stopIfTrue="1" operator="between">
      <formula>0.76</formula>
      <formula>1</formula>
    </cfRule>
  </conditionalFormatting>
  <conditionalFormatting sqref="G33">
    <cfRule type="cellIs" dxfId="74" priority="13" stopIfTrue="1" operator="between">
      <formula>0</formula>
      <formula>0.5</formula>
    </cfRule>
    <cfRule type="cellIs" dxfId="73" priority="14" stopIfTrue="1" operator="between">
      <formula>0.51</formula>
      <formula>0.75</formula>
    </cfRule>
    <cfRule type="cellIs" dxfId="72" priority="15" stopIfTrue="1" operator="between">
      <formula>0.76</formula>
      <formula>1</formula>
    </cfRule>
  </conditionalFormatting>
  <conditionalFormatting sqref="G41">
    <cfRule type="cellIs" dxfId="71" priority="10" stopIfTrue="1" operator="between">
      <formula>0</formula>
      <formula>0.5</formula>
    </cfRule>
    <cfRule type="cellIs" dxfId="70" priority="11" stopIfTrue="1" operator="between">
      <formula>0.51</formula>
      <formula>0.75</formula>
    </cfRule>
    <cfRule type="cellIs" dxfId="69" priority="12" stopIfTrue="1" operator="between">
      <formula>0.76</formula>
      <formula>1</formula>
    </cfRule>
  </conditionalFormatting>
  <conditionalFormatting sqref="G56">
    <cfRule type="cellIs" dxfId="68" priority="7" stopIfTrue="1" operator="between">
      <formula>0</formula>
      <formula>0.5</formula>
    </cfRule>
    <cfRule type="cellIs" dxfId="67" priority="8" stopIfTrue="1" operator="between">
      <formula>0.51</formula>
      <formula>0.75</formula>
    </cfRule>
    <cfRule type="cellIs" dxfId="66" priority="9" stopIfTrue="1" operator="between">
      <formula>0.76</formula>
      <formula>1</formula>
    </cfRule>
  </conditionalFormatting>
  <conditionalFormatting sqref="G62">
    <cfRule type="cellIs" dxfId="65" priority="4" stopIfTrue="1" operator="between">
      <formula>0</formula>
      <formula>0.5</formula>
    </cfRule>
    <cfRule type="cellIs" dxfId="64" priority="5" stopIfTrue="1" operator="between">
      <formula>0.51</formula>
      <formula>0.75</formula>
    </cfRule>
    <cfRule type="cellIs" dxfId="63" priority="6" stopIfTrue="1" operator="between">
      <formula>0.76</formula>
      <formula>1</formula>
    </cfRule>
  </conditionalFormatting>
  <conditionalFormatting sqref="G71">
    <cfRule type="cellIs" dxfId="62" priority="1" stopIfTrue="1" operator="between">
      <formula>0</formula>
      <formula>0.5</formula>
    </cfRule>
    <cfRule type="cellIs" dxfId="61" priority="2" stopIfTrue="1" operator="between">
      <formula>0.51</formula>
      <formula>0.75</formula>
    </cfRule>
    <cfRule type="cellIs" dxfId="60" priority="3" stopIfTrue="1" operator="between">
      <formula>0.76</formula>
      <formula>1</formula>
    </cfRule>
  </conditionalFormatting>
  <pageMargins left="0.7" right="0.7" top="0.75" bottom="0.75" header="0.3" footer="0.3"/>
  <pageSetup paperSize="9" scale="4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5"/>
  <sheetViews>
    <sheetView view="pageBreakPreview" topLeftCell="A64" zoomScaleNormal="100" zoomScaleSheetLayoutView="100" workbookViewId="0">
      <selection activeCell="A69" sqref="A69:E69"/>
    </sheetView>
  </sheetViews>
  <sheetFormatPr defaultRowHeight="12.75" x14ac:dyDescent="0.2"/>
  <cols>
    <col min="1" max="1" width="20.5703125" customWidth="1"/>
    <col min="2" max="2" width="9.140625" style="93"/>
    <col min="3" max="3" width="55.28515625" customWidth="1"/>
    <col min="4" max="4" width="28.5703125" customWidth="1"/>
    <col min="5" max="5" width="56" customWidth="1"/>
    <col min="6" max="6" width="9.140625" customWidth="1"/>
    <col min="7" max="7" width="15" customWidth="1"/>
    <col min="8" max="8" width="28.85546875" customWidth="1"/>
  </cols>
  <sheetData>
    <row r="1" spans="1:8" x14ac:dyDescent="0.2">
      <c r="A1" s="543" t="s">
        <v>766</v>
      </c>
      <c r="B1" s="543"/>
      <c r="C1" s="543"/>
      <c r="D1" s="543"/>
      <c r="E1" s="543"/>
      <c r="F1" s="543"/>
      <c r="G1" s="543"/>
      <c r="H1" s="543"/>
    </row>
    <row r="2" spans="1:8" x14ac:dyDescent="0.2">
      <c r="A2" s="629" t="s">
        <v>612</v>
      </c>
      <c r="B2" s="629"/>
      <c r="C2" s="629"/>
      <c r="D2" s="629"/>
      <c r="E2" s="629"/>
      <c r="F2" s="629"/>
      <c r="G2" s="629"/>
      <c r="H2" s="629"/>
    </row>
    <row r="3" spans="1:8" x14ac:dyDescent="0.2">
      <c r="A3" s="528" t="s">
        <v>614</v>
      </c>
      <c r="B3" s="528"/>
      <c r="C3" s="528"/>
      <c r="D3" s="528"/>
      <c r="E3" s="528"/>
      <c r="F3" s="528"/>
      <c r="G3" s="528"/>
      <c r="H3" s="528"/>
    </row>
    <row r="4" spans="1:8" x14ac:dyDescent="0.2">
      <c r="A4" s="528" t="s">
        <v>613</v>
      </c>
      <c r="B4" s="528"/>
      <c r="C4" s="528"/>
      <c r="D4" s="528"/>
      <c r="E4" s="528"/>
      <c r="F4" s="528"/>
      <c r="G4" s="528"/>
      <c r="H4" s="528"/>
    </row>
    <row r="5" spans="1:8" x14ac:dyDescent="0.2">
      <c r="A5" s="528"/>
      <c r="B5" s="528"/>
      <c r="C5" s="528"/>
      <c r="D5" s="528"/>
      <c r="E5" s="528"/>
      <c r="F5" s="528"/>
      <c r="G5" s="528"/>
      <c r="H5" s="528"/>
    </row>
    <row r="6" spans="1:8" x14ac:dyDescent="0.2">
      <c r="A6" s="528"/>
      <c r="B6" s="528"/>
      <c r="C6" s="528"/>
      <c r="D6" s="528"/>
      <c r="E6" s="528"/>
      <c r="F6" s="528"/>
      <c r="G6" s="528"/>
      <c r="H6" s="528"/>
    </row>
    <row r="7" spans="1:8" ht="30.75" customHeight="1" x14ac:dyDescent="0.2">
      <c r="A7" s="550" t="s">
        <v>1559</v>
      </c>
      <c r="B7" s="550"/>
      <c r="C7" s="550"/>
      <c r="D7" s="550"/>
      <c r="E7" s="550"/>
      <c r="F7" s="550"/>
      <c r="G7" s="550"/>
      <c r="H7" s="550"/>
    </row>
    <row r="8" spans="1:8" x14ac:dyDescent="0.2">
      <c r="A8" s="550"/>
      <c r="B8" s="550"/>
      <c r="C8" s="550"/>
      <c r="D8" s="550"/>
      <c r="E8" s="550"/>
      <c r="F8" s="550"/>
      <c r="G8" s="550"/>
      <c r="H8" s="550"/>
    </row>
    <row r="9" spans="1:8" ht="29.25" customHeight="1" x14ac:dyDescent="0.2">
      <c r="A9" s="193" t="s">
        <v>620</v>
      </c>
      <c r="B9" s="196" t="s">
        <v>380</v>
      </c>
      <c r="C9" s="196" t="s">
        <v>617</v>
      </c>
      <c r="D9" s="196" t="s">
        <v>8</v>
      </c>
      <c r="E9" s="196" t="s">
        <v>9</v>
      </c>
      <c r="F9" s="196" t="s">
        <v>3</v>
      </c>
      <c r="G9" s="196" t="s">
        <v>4</v>
      </c>
      <c r="H9" s="196" t="s">
        <v>301</v>
      </c>
    </row>
    <row r="10" spans="1:8" ht="105" customHeight="1" x14ac:dyDescent="0.2">
      <c r="A10" s="561" t="s">
        <v>333</v>
      </c>
      <c r="B10" s="309">
        <v>1</v>
      </c>
      <c r="C10" s="114" t="s">
        <v>1575</v>
      </c>
      <c r="D10" s="114" t="s">
        <v>1415</v>
      </c>
      <c r="E10" s="114" t="s">
        <v>511</v>
      </c>
      <c r="F10" s="115">
        <v>5</v>
      </c>
      <c r="G10" s="115"/>
      <c r="H10" s="116"/>
    </row>
    <row r="11" spans="1:8" ht="108" customHeight="1" x14ac:dyDescent="0.2">
      <c r="A11" s="562"/>
      <c r="B11" s="309">
        <v>2</v>
      </c>
      <c r="C11" s="114" t="s">
        <v>512</v>
      </c>
      <c r="D11" s="114" t="s">
        <v>1416</v>
      </c>
      <c r="E11" s="114" t="s">
        <v>356</v>
      </c>
      <c r="F11" s="115">
        <v>10</v>
      </c>
      <c r="G11" s="115"/>
      <c r="H11" s="116"/>
    </row>
    <row r="12" spans="1:8" ht="102.75" customHeight="1" x14ac:dyDescent="0.2">
      <c r="A12" s="562"/>
      <c r="B12" s="309">
        <v>3</v>
      </c>
      <c r="C12" s="114" t="s">
        <v>513</v>
      </c>
      <c r="D12" s="114" t="s">
        <v>1417</v>
      </c>
      <c r="E12" s="114" t="s">
        <v>356</v>
      </c>
      <c r="F12" s="115">
        <v>10</v>
      </c>
      <c r="G12" s="115"/>
      <c r="H12" s="116"/>
    </row>
    <row r="13" spans="1:8" ht="63" customHeight="1" x14ac:dyDescent="0.2">
      <c r="A13" s="562"/>
      <c r="B13" s="309">
        <v>4</v>
      </c>
      <c r="C13" s="340" t="s">
        <v>761</v>
      </c>
      <c r="D13" s="114" t="s">
        <v>931</v>
      </c>
      <c r="E13" s="114" t="s">
        <v>530</v>
      </c>
      <c r="F13" s="115">
        <v>15</v>
      </c>
      <c r="G13" s="115"/>
      <c r="H13" s="114"/>
    </row>
    <row r="14" spans="1:8" ht="106.5" customHeight="1" x14ac:dyDescent="0.2">
      <c r="A14" s="562"/>
      <c r="B14" s="309">
        <v>5</v>
      </c>
      <c r="C14" s="114" t="s">
        <v>514</v>
      </c>
      <c r="D14" s="114" t="s">
        <v>1418</v>
      </c>
      <c r="E14" s="114" t="s">
        <v>530</v>
      </c>
      <c r="F14" s="115">
        <v>15</v>
      </c>
      <c r="G14" s="115"/>
      <c r="H14" s="116"/>
    </row>
    <row r="15" spans="1:8" ht="104.25" customHeight="1" x14ac:dyDescent="0.2">
      <c r="A15" s="562"/>
      <c r="B15" s="309">
        <v>6</v>
      </c>
      <c r="C15" s="114" t="s">
        <v>1285</v>
      </c>
      <c r="D15" s="114" t="s">
        <v>1419</v>
      </c>
      <c r="E15" s="114" t="s">
        <v>530</v>
      </c>
      <c r="F15" s="115">
        <v>15</v>
      </c>
      <c r="G15" s="115"/>
      <c r="H15" s="116"/>
    </row>
    <row r="16" spans="1:8" ht="63.75" x14ac:dyDescent="0.2">
      <c r="A16" s="562"/>
      <c r="B16" s="309">
        <v>7</v>
      </c>
      <c r="C16" s="114" t="s">
        <v>1576</v>
      </c>
      <c r="D16" s="114" t="s">
        <v>1420</v>
      </c>
      <c r="E16" s="114" t="s">
        <v>335</v>
      </c>
      <c r="F16" s="115">
        <v>10</v>
      </c>
      <c r="G16" s="115"/>
      <c r="H16" s="116"/>
    </row>
    <row r="17" spans="1:8" ht="63.75" x14ac:dyDescent="0.2">
      <c r="A17" s="562"/>
      <c r="B17" s="309">
        <v>8</v>
      </c>
      <c r="C17" s="114" t="s">
        <v>515</v>
      </c>
      <c r="D17" s="114" t="s">
        <v>1421</v>
      </c>
      <c r="E17" s="114" t="s">
        <v>356</v>
      </c>
      <c r="F17" s="115">
        <v>10</v>
      </c>
      <c r="G17" s="115"/>
      <c r="H17" s="116"/>
    </row>
    <row r="18" spans="1:8" ht="90" customHeight="1" x14ac:dyDescent="0.2">
      <c r="A18" s="563"/>
      <c r="B18" s="309">
        <v>9</v>
      </c>
      <c r="C18" s="114" t="s">
        <v>516</v>
      </c>
      <c r="D18" s="114" t="s">
        <v>1422</v>
      </c>
      <c r="E18" s="114" t="s">
        <v>335</v>
      </c>
      <c r="F18" s="115">
        <v>10</v>
      </c>
      <c r="G18" s="115"/>
      <c r="H18" s="116" t="s">
        <v>295</v>
      </c>
    </row>
    <row r="19" spans="1:8" ht="15.75" customHeight="1" x14ac:dyDescent="0.25">
      <c r="A19" s="556" t="s">
        <v>302</v>
      </c>
      <c r="B19" s="557"/>
      <c r="C19" s="557"/>
      <c r="D19" s="557"/>
      <c r="E19" s="558"/>
      <c r="F19" s="161">
        <f>SUM(F10:F18)</f>
        <v>100</v>
      </c>
      <c r="G19" s="231">
        <f>IFERROR(SUM(G10:G18)/F19,"")</f>
        <v>0</v>
      </c>
      <c r="H19" s="205" t="s">
        <v>295</v>
      </c>
    </row>
    <row r="20" spans="1:8" ht="63.75" x14ac:dyDescent="0.2">
      <c r="A20" s="310" t="s">
        <v>719</v>
      </c>
      <c r="B20" s="309">
        <v>1</v>
      </c>
      <c r="C20" s="114" t="s">
        <v>517</v>
      </c>
      <c r="D20" s="114" t="s">
        <v>902</v>
      </c>
      <c r="E20" s="114" t="s">
        <v>530</v>
      </c>
      <c r="F20" s="115">
        <v>15</v>
      </c>
      <c r="G20" s="243"/>
      <c r="H20" s="244"/>
    </row>
    <row r="21" spans="1:8" ht="133.5" customHeight="1" x14ac:dyDescent="0.2">
      <c r="A21" s="311"/>
      <c r="B21" s="309">
        <v>2</v>
      </c>
      <c r="C21" s="245" t="s">
        <v>1286</v>
      </c>
      <c r="D21" s="116" t="s">
        <v>1423</v>
      </c>
      <c r="E21" s="114" t="s">
        <v>530</v>
      </c>
      <c r="F21" s="115">
        <v>15</v>
      </c>
      <c r="G21" s="243"/>
      <c r="H21" s="244"/>
    </row>
    <row r="22" spans="1:8" ht="103.5" customHeight="1" x14ac:dyDescent="0.2">
      <c r="A22" s="311"/>
      <c r="B22" s="309">
        <v>3</v>
      </c>
      <c r="C22" s="114" t="s">
        <v>518</v>
      </c>
      <c r="D22" s="114" t="s">
        <v>1424</v>
      </c>
      <c r="E22" s="114" t="s">
        <v>530</v>
      </c>
      <c r="F22" s="115">
        <v>15</v>
      </c>
      <c r="G22" s="243"/>
      <c r="H22" s="244"/>
    </row>
    <row r="23" spans="1:8" ht="63.75" x14ac:dyDescent="0.2">
      <c r="A23" s="311"/>
      <c r="B23" s="309">
        <v>4</v>
      </c>
      <c r="C23" s="114" t="s">
        <v>519</v>
      </c>
      <c r="D23" s="114" t="s">
        <v>1425</v>
      </c>
      <c r="E23" s="114" t="s">
        <v>530</v>
      </c>
      <c r="F23" s="115">
        <v>15</v>
      </c>
      <c r="G23" s="243"/>
      <c r="H23" s="116"/>
    </row>
    <row r="24" spans="1:8" ht="63.75" x14ac:dyDescent="0.2">
      <c r="A24" s="311"/>
      <c r="B24" s="309">
        <v>5</v>
      </c>
      <c r="C24" s="114" t="s">
        <v>520</v>
      </c>
      <c r="D24" s="114" t="s">
        <v>1268</v>
      </c>
      <c r="E24" s="114" t="s">
        <v>530</v>
      </c>
      <c r="F24" s="115">
        <v>15</v>
      </c>
      <c r="G24" s="243"/>
      <c r="H24" s="116"/>
    </row>
    <row r="25" spans="1:8" ht="51" x14ac:dyDescent="0.2">
      <c r="A25" s="311"/>
      <c r="B25" s="309">
        <v>6</v>
      </c>
      <c r="C25" s="114" t="s">
        <v>804</v>
      </c>
      <c r="D25" s="114" t="s">
        <v>1287</v>
      </c>
      <c r="E25" s="114" t="s">
        <v>530</v>
      </c>
      <c r="F25" s="115">
        <v>15</v>
      </c>
      <c r="G25" s="243"/>
      <c r="H25" s="116"/>
    </row>
    <row r="26" spans="1:8" ht="66.75" customHeight="1" x14ac:dyDescent="0.2">
      <c r="A26" s="311"/>
      <c r="B26" s="309">
        <v>7</v>
      </c>
      <c r="C26" s="114" t="s">
        <v>668</v>
      </c>
      <c r="D26" s="114" t="s">
        <v>1426</v>
      </c>
      <c r="E26" s="114" t="s">
        <v>1546</v>
      </c>
      <c r="F26" s="115">
        <v>10</v>
      </c>
      <c r="G26" s="243"/>
      <c r="H26" s="116"/>
    </row>
    <row r="27" spans="1:8" ht="15.75" customHeight="1" x14ac:dyDescent="0.25">
      <c r="A27" s="556" t="s">
        <v>302</v>
      </c>
      <c r="B27" s="557"/>
      <c r="C27" s="557"/>
      <c r="D27" s="557"/>
      <c r="E27" s="558"/>
      <c r="F27" s="161">
        <f>SUM(F20:F26)</f>
        <v>100</v>
      </c>
      <c r="G27" s="231">
        <f>IFERROR(SUM(G20:G26)/F27,"")</f>
        <v>0</v>
      </c>
      <c r="H27" s="205" t="s">
        <v>295</v>
      </c>
    </row>
    <row r="28" spans="1:8" ht="105" customHeight="1" x14ac:dyDescent="0.2">
      <c r="A28" s="310" t="s">
        <v>728</v>
      </c>
      <c r="B28" s="309">
        <v>8</v>
      </c>
      <c r="C28" s="114" t="s">
        <v>521</v>
      </c>
      <c r="D28" s="114" t="s">
        <v>1427</v>
      </c>
      <c r="E28" s="114" t="s">
        <v>356</v>
      </c>
      <c r="F28" s="115">
        <v>10</v>
      </c>
      <c r="G28" s="243"/>
      <c r="H28" s="116"/>
    </row>
    <row r="29" spans="1:8" ht="105.75" customHeight="1" x14ac:dyDescent="0.2">
      <c r="A29" s="311"/>
      <c r="B29" s="309">
        <v>9</v>
      </c>
      <c r="C29" s="114" t="s">
        <v>522</v>
      </c>
      <c r="D29" s="347" t="s">
        <v>1428</v>
      </c>
      <c r="E29" s="114" t="s">
        <v>530</v>
      </c>
      <c r="F29" s="115">
        <v>15</v>
      </c>
      <c r="G29" s="243"/>
      <c r="H29" s="116"/>
    </row>
    <row r="30" spans="1:8" ht="108" customHeight="1" x14ac:dyDescent="0.2">
      <c r="A30" s="311"/>
      <c r="B30" s="309">
        <v>10</v>
      </c>
      <c r="C30" s="114" t="s">
        <v>523</v>
      </c>
      <c r="D30" s="347" t="s">
        <v>1429</v>
      </c>
      <c r="E30" s="114" t="s">
        <v>530</v>
      </c>
      <c r="F30" s="115">
        <v>15</v>
      </c>
      <c r="G30" s="243"/>
      <c r="H30" s="116"/>
    </row>
    <row r="31" spans="1:8" ht="106.5" customHeight="1" x14ac:dyDescent="0.2">
      <c r="A31" s="311"/>
      <c r="B31" s="309">
        <v>11</v>
      </c>
      <c r="C31" s="245" t="s">
        <v>524</v>
      </c>
      <c r="D31" s="347" t="s">
        <v>1430</v>
      </c>
      <c r="E31" s="114" t="s">
        <v>356</v>
      </c>
      <c r="F31" s="115">
        <v>10</v>
      </c>
      <c r="G31" s="243"/>
      <c r="H31" s="116"/>
    </row>
    <row r="32" spans="1:8" ht="105.75" customHeight="1" x14ac:dyDescent="0.2">
      <c r="A32" s="311"/>
      <c r="B32" s="309">
        <v>12</v>
      </c>
      <c r="C32" s="245" t="s">
        <v>1288</v>
      </c>
      <c r="D32" s="347" t="s">
        <v>1431</v>
      </c>
      <c r="E32" s="114" t="s">
        <v>356</v>
      </c>
      <c r="F32" s="115">
        <v>10</v>
      </c>
      <c r="G32" s="243"/>
      <c r="H32" s="116"/>
    </row>
    <row r="33" spans="1:8" ht="105.75" customHeight="1" x14ac:dyDescent="0.2">
      <c r="A33" s="311"/>
      <c r="B33" s="309">
        <v>13</v>
      </c>
      <c r="C33" s="245" t="s">
        <v>525</v>
      </c>
      <c r="D33" s="347" t="s">
        <v>1432</v>
      </c>
      <c r="E33" s="114" t="s">
        <v>356</v>
      </c>
      <c r="F33" s="115">
        <v>10</v>
      </c>
      <c r="G33" s="243"/>
      <c r="H33" s="116"/>
    </row>
    <row r="34" spans="1:8" ht="108" customHeight="1" x14ac:dyDescent="0.2">
      <c r="A34" s="311"/>
      <c r="B34" s="309">
        <v>14</v>
      </c>
      <c r="C34" s="114" t="s">
        <v>526</v>
      </c>
      <c r="D34" s="347" t="s">
        <v>1433</v>
      </c>
      <c r="E34" s="114" t="s">
        <v>356</v>
      </c>
      <c r="F34" s="115">
        <v>10</v>
      </c>
      <c r="G34" s="243"/>
      <c r="H34" s="116"/>
    </row>
    <row r="35" spans="1:8" ht="105.75" customHeight="1" x14ac:dyDescent="0.2">
      <c r="A35" s="311"/>
      <c r="B35" s="309">
        <v>15</v>
      </c>
      <c r="C35" s="245" t="s">
        <v>527</v>
      </c>
      <c r="D35" s="347" t="s">
        <v>1434</v>
      </c>
      <c r="E35" s="114" t="s">
        <v>356</v>
      </c>
      <c r="F35" s="115">
        <v>10</v>
      </c>
      <c r="G35" s="243"/>
      <c r="H35" s="116"/>
    </row>
    <row r="36" spans="1:8" ht="105.75" customHeight="1" x14ac:dyDescent="0.2">
      <c r="A36" s="312"/>
      <c r="B36" s="309">
        <v>16</v>
      </c>
      <c r="C36" s="114" t="s">
        <v>528</v>
      </c>
      <c r="D36" s="347" t="s">
        <v>1435</v>
      </c>
      <c r="E36" s="114" t="s">
        <v>356</v>
      </c>
      <c r="F36" s="115">
        <v>10</v>
      </c>
      <c r="G36" s="243"/>
      <c r="H36" s="116"/>
    </row>
    <row r="37" spans="1:8" ht="15.75" customHeight="1" x14ac:dyDescent="0.25">
      <c r="A37" s="556" t="s">
        <v>302</v>
      </c>
      <c r="B37" s="557"/>
      <c r="C37" s="557"/>
      <c r="D37" s="557"/>
      <c r="E37" s="558"/>
      <c r="F37" s="161">
        <f>SUM(F28:F36)</f>
        <v>100</v>
      </c>
      <c r="G37" s="231">
        <f>IFERROR(SUM(G28:G36)/F37,"")</f>
        <v>0</v>
      </c>
      <c r="H37" s="205" t="s">
        <v>295</v>
      </c>
    </row>
    <row r="38" spans="1:8" ht="69.75" customHeight="1" x14ac:dyDescent="0.2">
      <c r="A38" s="348" t="s">
        <v>529</v>
      </c>
      <c r="B38" s="309">
        <v>1</v>
      </c>
      <c r="C38" s="246" t="s">
        <v>531</v>
      </c>
      <c r="D38" s="114" t="s">
        <v>1436</v>
      </c>
      <c r="E38" s="114" t="s">
        <v>817</v>
      </c>
      <c r="F38" s="115">
        <v>35</v>
      </c>
      <c r="G38" s="115"/>
      <c r="H38" s="116" t="s">
        <v>295</v>
      </c>
    </row>
    <row r="39" spans="1:8" ht="108" customHeight="1" x14ac:dyDescent="0.2">
      <c r="A39" s="349"/>
      <c r="B39" s="309">
        <v>2</v>
      </c>
      <c r="C39" s="246" t="s">
        <v>532</v>
      </c>
      <c r="D39" s="347" t="s">
        <v>1437</v>
      </c>
      <c r="E39" s="114" t="s">
        <v>817</v>
      </c>
      <c r="F39" s="115">
        <v>35</v>
      </c>
      <c r="G39" s="115"/>
      <c r="H39" s="116"/>
    </row>
    <row r="40" spans="1:8" ht="89.25" x14ac:dyDescent="0.2">
      <c r="A40" s="349"/>
      <c r="B40" s="309">
        <v>3</v>
      </c>
      <c r="C40" s="114" t="s">
        <v>667</v>
      </c>
      <c r="D40" s="114" t="s">
        <v>1289</v>
      </c>
      <c r="E40" s="114" t="s">
        <v>818</v>
      </c>
      <c r="F40" s="115">
        <v>30</v>
      </c>
      <c r="G40" s="243"/>
      <c r="H40" s="116"/>
    </row>
    <row r="41" spans="1:8" ht="15.75" customHeight="1" x14ac:dyDescent="0.25">
      <c r="A41" s="556" t="s">
        <v>302</v>
      </c>
      <c r="B41" s="557"/>
      <c r="C41" s="557"/>
      <c r="D41" s="557"/>
      <c r="E41" s="558"/>
      <c r="F41" s="161">
        <f>SUM(F38:F40)</f>
        <v>100</v>
      </c>
      <c r="G41" s="231">
        <f>IFERROR(SUM(G38:G40)/F41,"")</f>
        <v>0</v>
      </c>
      <c r="H41" s="205" t="s">
        <v>295</v>
      </c>
    </row>
    <row r="42" spans="1:8" ht="75.75" customHeight="1" x14ac:dyDescent="0.2">
      <c r="A42" s="622" t="s">
        <v>533</v>
      </c>
      <c r="B42" s="309">
        <v>1</v>
      </c>
      <c r="C42" s="114" t="s">
        <v>343</v>
      </c>
      <c r="D42" s="114" t="s">
        <v>1290</v>
      </c>
      <c r="E42" s="114" t="s">
        <v>647</v>
      </c>
      <c r="F42" s="115">
        <v>15</v>
      </c>
      <c r="G42" s="115"/>
      <c r="H42" s="116"/>
    </row>
    <row r="43" spans="1:8" ht="108" customHeight="1" x14ac:dyDescent="0.2">
      <c r="A43" s="622"/>
      <c r="B43" s="309">
        <v>2</v>
      </c>
      <c r="C43" s="114" t="s">
        <v>717</v>
      </c>
      <c r="D43" s="114" t="s">
        <v>1291</v>
      </c>
      <c r="E43" s="114" t="s">
        <v>819</v>
      </c>
      <c r="F43" s="115">
        <v>20</v>
      </c>
      <c r="G43" s="115"/>
      <c r="H43" s="170"/>
    </row>
    <row r="44" spans="1:8" ht="108.75" customHeight="1" x14ac:dyDescent="0.2">
      <c r="A44" s="622"/>
      <c r="B44" s="309">
        <v>3</v>
      </c>
      <c r="C44" s="114" t="s">
        <v>344</v>
      </c>
      <c r="D44" s="114" t="s">
        <v>1292</v>
      </c>
      <c r="E44" s="114" t="s">
        <v>819</v>
      </c>
      <c r="F44" s="115">
        <v>20</v>
      </c>
      <c r="G44" s="115"/>
      <c r="H44" s="170"/>
    </row>
    <row r="45" spans="1:8" ht="105.75" customHeight="1" x14ac:dyDescent="0.2">
      <c r="A45" s="622"/>
      <c r="B45" s="309">
        <v>4</v>
      </c>
      <c r="C45" s="114" t="s">
        <v>351</v>
      </c>
      <c r="D45" s="114" t="s">
        <v>1294</v>
      </c>
      <c r="E45" s="114" t="s">
        <v>530</v>
      </c>
      <c r="F45" s="115">
        <v>15</v>
      </c>
      <c r="G45" s="115"/>
      <c r="H45" s="116"/>
    </row>
    <row r="46" spans="1:8" ht="108" customHeight="1" x14ac:dyDescent="0.2">
      <c r="A46" s="622"/>
      <c r="B46" s="309">
        <v>5</v>
      </c>
      <c r="C46" s="114" t="s">
        <v>347</v>
      </c>
      <c r="D46" s="114" t="s">
        <v>1293</v>
      </c>
      <c r="E46" s="114" t="s">
        <v>647</v>
      </c>
      <c r="F46" s="115">
        <v>15</v>
      </c>
      <c r="G46" s="115"/>
      <c r="H46" s="116"/>
    </row>
    <row r="47" spans="1:8" ht="89.25" x14ac:dyDescent="0.2">
      <c r="A47" s="626"/>
      <c r="B47" s="309">
        <v>6</v>
      </c>
      <c r="C47" s="114" t="s">
        <v>348</v>
      </c>
      <c r="D47" s="114" t="s">
        <v>601</v>
      </c>
      <c r="E47" s="114" t="s">
        <v>647</v>
      </c>
      <c r="F47" s="115">
        <v>15</v>
      </c>
      <c r="G47" s="115"/>
      <c r="H47" s="116"/>
    </row>
    <row r="48" spans="1:8" ht="20.25" customHeight="1" x14ac:dyDescent="0.25">
      <c r="A48" s="556" t="s">
        <v>302</v>
      </c>
      <c r="B48" s="557"/>
      <c r="C48" s="557"/>
      <c r="D48" s="557"/>
      <c r="E48" s="558"/>
      <c r="F48" s="115">
        <f>SUM(F42:F47)</f>
        <v>100</v>
      </c>
      <c r="G48" s="231">
        <f>IFERROR(SUM(G42:G47)/F48,"")</f>
        <v>0</v>
      </c>
      <c r="H48" s="205" t="s">
        <v>295</v>
      </c>
    </row>
    <row r="49" spans="1:8" ht="105" customHeight="1" x14ac:dyDescent="0.2">
      <c r="A49" s="561" t="s">
        <v>534</v>
      </c>
      <c r="B49" s="309">
        <v>1</v>
      </c>
      <c r="C49" s="114" t="s">
        <v>535</v>
      </c>
      <c r="D49" s="114" t="s">
        <v>1438</v>
      </c>
      <c r="E49" s="114" t="s">
        <v>530</v>
      </c>
      <c r="F49" s="115">
        <v>15</v>
      </c>
      <c r="G49" s="115"/>
      <c r="H49" s="116"/>
    </row>
    <row r="50" spans="1:8" ht="105.75" customHeight="1" x14ac:dyDescent="0.2">
      <c r="A50" s="562"/>
      <c r="B50" s="309">
        <v>2</v>
      </c>
      <c r="C50" s="114" t="s">
        <v>536</v>
      </c>
      <c r="D50" s="114" t="s">
        <v>1439</v>
      </c>
      <c r="E50" s="114" t="s">
        <v>530</v>
      </c>
      <c r="F50" s="115">
        <v>15</v>
      </c>
      <c r="G50" s="115"/>
      <c r="H50" s="116" t="s">
        <v>295</v>
      </c>
    </row>
    <row r="51" spans="1:8" ht="105" customHeight="1" x14ac:dyDescent="0.2">
      <c r="A51" s="562"/>
      <c r="B51" s="309">
        <v>3</v>
      </c>
      <c r="C51" s="114" t="s">
        <v>537</v>
      </c>
      <c r="D51" s="114" t="s">
        <v>1440</v>
      </c>
      <c r="E51" s="114" t="s">
        <v>530</v>
      </c>
      <c r="F51" s="115">
        <v>15</v>
      </c>
      <c r="G51" s="115"/>
      <c r="H51" s="116" t="s">
        <v>295</v>
      </c>
    </row>
    <row r="52" spans="1:8" ht="105.75" customHeight="1" x14ac:dyDescent="0.2">
      <c r="A52" s="562"/>
      <c r="B52" s="309">
        <v>4</v>
      </c>
      <c r="C52" s="114" t="s">
        <v>538</v>
      </c>
      <c r="D52" s="114" t="s">
        <v>1441</v>
      </c>
      <c r="E52" s="114" t="s">
        <v>539</v>
      </c>
      <c r="F52" s="115">
        <v>20</v>
      </c>
      <c r="G52" s="115"/>
      <c r="H52" s="116"/>
    </row>
    <row r="53" spans="1:8" ht="105" customHeight="1" x14ac:dyDescent="0.2">
      <c r="A53" s="562"/>
      <c r="B53" s="309">
        <v>5</v>
      </c>
      <c r="C53" s="114" t="s">
        <v>540</v>
      </c>
      <c r="D53" s="114" t="s">
        <v>1442</v>
      </c>
      <c r="E53" s="114" t="s">
        <v>539</v>
      </c>
      <c r="F53" s="115">
        <v>20</v>
      </c>
      <c r="G53" s="115"/>
      <c r="H53" s="116"/>
    </row>
    <row r="54" spans="1:8" ht="106.5" customHeight="1" x14ac:dyDescent="0.2">
      <c r="A54" s="563"/>
      <c r="B54" s="309">
        <v>6</v>
      </c>
      <c r="C54" s="114" t="s">
        <v>541</v>
      </c>
      <c r="D54" s="114" t="s">
        <v>1443</v>
      </c>
      <c r="E54" s="114" t="s">
        <v>530</v>
      </c>
      <c r="F54" s="115">
        <v>15</v>
      </c>
      <c r="G54" s="115"/>
      <c r="H54" s="116"/>
    </row>
    <row r="55" spans="1:8" ht="15.75" customHeight="1" x14ac:dyDescent="0.25">
      <c r="A55" s="556" t="s">
        <v>302</v>
      </c>
      <c r="B55" s="557"/>
      <c r="C55" s="557"/>
      <c r="D55" s="557"/>
      <c r="E55" s="558"/>
      <c r="F55" s="161">
        <f>SUM(F49:F54)</f>
        <v>100</v>
      </c>
      <c r="G55" s="231">
        <f>IFERROR(SUM(G49:G54)/F55,"")</f>
        <v>0</v>
      </c>
      <c r="H55" s="205" t="s">
        <v>295</v>
      </c>
    </row>
    <row r="56" spans="1:8" ht="108" customHeight="1" x14ac:dyDescent="0.2">
      <c r="A56" s="621" t="s">
        <v>542</v>
      </c>
      <c r="B56" s="309">
        <v>1</v>
      </c>
      <c r="C56" s="116" t="s">
        <v>543</v>
      </c>
      <c r="D56" s="114" t="s">
        <v>1444</v>
      </c>
      <c r="E56" s="114" t="s">
        <v>356</v>
      </c>
      <c r="F56" s="115">
        <v>10</v>
      </c>
      <c r="G56" s="115"/>
      <c r="H56" s="119"/>
    </row>
    <row r="57" spans="1:8" ht="106.5" customHeight="1" x14ac:dyDescent="0.2">
      <c r="A57" s="622"/>
      <c r="B57" s="309">
        <v>2</v>
      </c>
      <c r="C57" s="116" t="s">
        <v>544</v>
      </c>
      <c r="D57" s="114" t="s">
        <v>1445</v>
      </c>
      <c r="E57" s="114" t="s">
        <v>356</v>
      </c>
      <c r="F57" s="115">
        <v>10</v>
      </c>
      <c r="G57" s="115"/>
      <c r="H57" s="119"/>
    </row>
    <row r="58" spans="1:8" ht="120.75" customHeight="1" x14ac:dyDescent="0.2">
      <c r="A58" s="622"/>
      <c r="B58" s="309">
        <v>3</v>
      </c>
      <c r="C58" s="116" t="s">
        <v>545</v>
      </c>
      <c r="D58" s="116" t="s">
        <v>1296</v>
      </c>
      <c r="E58" s="114" t="s">
        <v>356</v>
      </c>
      <c r="F58" s="115">
        <v>10</v>
      </c>
      <c r="G58" s="115"/>
      <c r="H58" s="116"/>
    </row>
    <row r="59" spans="1:8" ht="118.5" customHeight="1" x14ac:dyDescent="0.2">
      <c r="A59" s="622"/>
      <c r="B59" s="309">
        <v>4</v>
      </c>
      <c r="C59" s="116" t="s">
        <v>720</v>
      </c>
      <c r="D59" s="116" t="s">
        <v>1295</v>
      </c>
      <c r="E59" s="114" t="s">
        <v>356</v>
      </c>
      <c r="F59" s="115">
        <v>10</v>
      </c>
      <c r="G59" s="115"/>
      <c r="H59" s="119"/>
    </row>
    <row r="60" spans="1:8" ht="118.5" customHeight="1" x14ac:dyDescent="0.2">
      <c r="A60" s="622"/>
      <c r="B60" s="309">
        <v>5</v>
      </c>
      <c r="C60" s="116" t="s">
        <v>546</v>
      </c>
      <c r="D60" s="116" t="s">
        <v>1297</v>
      </c>
      <c r="E60" s="114" t="s">
        <v>356</v>
      </c>
      <c r="F60" s="115">
        <v>10</v>
      </c>
      <c r="G60" s="115"/>
      <c r="H60" s="116"/>
    </row>
    <row r="61" spans="1:8" ht="108" customHeight="1" x14ac:dyDescent="0.2">
      <c r="A61" s="622"/>
      <c r="B61" s="309">
        <v>6</v>
      </c>
      <c r="C61" s="116" t="s">
        <v>532</v>
      </c>
      <c r="D61" s="347" t="s">
        <v>1437</v>
      </c>
      <c r="E61" s="114" t="s">
        <v>647</v>
      </c>
      <c r="F61" s="115">
        <v>15</v>
      </c>
      <c r="G61" s="115"/>
      <c r="H61" s="116"/>
    </row>
    <row r="62" spans="1:8" ht="122.25" customHeight="1" x14ac:dyDescent="0.2">
      <c r="A62" s="622"/>
      <c r="B62" s="309">
        <v>7</v>
      </c>
      <c r="C62" s="116" t="s">
        <v>547</v>
      </c>
      <c r="D62" s="116" t="s">
        <v>1298</v>
      </c>
      <c r="E62" s="114" t="s">
        <v>647</v>
      </c>
      <c r="F62" s="115">
        <v>15</v>
      </c>
      <c r="G62" s="115"/>
      <c r="H62" s="119"/>
    </row>
    <row r="63" spans="1:8" ht="125.25" customHeight="1" x14ac:dyDescent="0.2">
      <c r="A63" s="626"/>
      <c r="B63" s="309">
        <v>9</v>
      </c>
      <c r="C63" s="116" t="s">
        <v>548</v>
      </c>
      <c r="D63" s="116" t="s">
        <v>1299</v>
      </c>
      <c r="E63" s="114" t="s">
        <v>820</v>
      </c>
      <c r="F63" s="115">
        <v>20</v>
      </c>
      <c r="G63" s="115"/>
      <c r="H63" s="119" t="s">
        <v>295</v>
      </c>
    </row>
    <row r="64" spans="1:8" ht="15.75" customHeight="1" x14ac:dyDescent="0.25">
      <c r="A64" s="556" t="s">
        <v>302</v>
      </c>
      <c r="B64" s="557"/>
      <c r="C64" s="557"/>
      <c r="D64" s="557"/>
      <c r="E64" s="558"/>
      <c r="F64" s="161">
        <f>SUM(F56:F63)</f>
        <v>100</v>
      </c>
      <c r="G64" s="231">
        <f>IFERROR(SUM(G56:G63)/F64,"")</f>
        <v>0</v>
      </c>
      <c r="H64" s="205" t="s">
        <v>295</v>
      </c>
    </row>
    <row r="65" spans="1:8" ht="106.5" customHeight="1" x14ac:dyDescent="0.2">
      <c r="A65" s="561" t="s">
        <v>549</v>
      </c>
      <c r="B65" s="309">
        <v>1</v>
      </c>
      <c r="C65" s="246" t="s">
        <v>550</v>
      </c>
      <c r="D65" s="114" t="s">
        <v>1446</v>
      </c>
      <c r="E65" s="114" t="s">
        <v>821</v>
      </c>
      <c r="F65" s="115">
        <v>25</v>
      </c>
      <c r="G65" s="115"/>
      <c r="H65" s="116"/>
    </row>
    <row r="66" spans="1:8" ht="108" customHeight="1" x14ac:dyDescent="0.2">
      <c r="A66" s="562"/>
      <c r="B66" s="309">
        <v>2</v>
      </c>
      <c r="C66" s="114" t="s">
        <v>551</v>
      </c>
      <c r="D66" s="114" t="s">
        <v>1447</v>
      </c>
      <c r="E66" s="114" t="s">
        <v>821</v>
      </c>
      <c r="F66" s="115">
        <v>25</v>
      </c>
      <c r="G66" s="115"/>
      <c r="H66" s="119"/>
    </row>
    <row r="67" spans="1:8" ht="108.75" customHeight="1" x14ac:dyDescent="0.2">
      <c r="A67" s="562"/>
      <c r="B67" s="309">
        <v>3</v>
      </c>
      <c r="C67" s="116" t="s">
        <v>552</v>
      </c>
      <c r="D67" s="114" t="s">
        <v>1448</v>
      </c>
      <c r="E67" s="114" t="s">
        <v>821</v>
      </c>
      <c r="F67" s="115">
        <v>25</v>
      </c>
      <c r="G67" s="115"/>
      <c r="H67" s="119"/>
    </row>
    <row r="68" spans="1:8" ht="133.5" customHeight="1" x14ac:dyDescent="0.2">
      <c r="A68" s="562"/>
      <c r="B68" s="309">
        <v>4</v>
      </c>
      <c r="C68" s="116" t="s">
        <v>1580</v>
      </c>
      <c r="D68" s="114" t="s">
        <v>1579</v>
      </c>
      <c r="E68" s="114" t="s">
        <v>821</v>
      </c>
      <c r="F68" s="115">
        <v>25</v>
      </c>
      <c r="G68" s="115"/>
      <c r="H68" s="119"/>
    </row>
    <row r="69" spans="1:8" ht="15.75" customHeight="1" x14ac:dyDescent="0.25">
      <c r="A69" s="556" t="s">
        <v>302</v>
      </c>
      <c r="B69" s="557"/>
      <c r="C69" s="557"/>
      <c r="D69" s="557"/>
      <c r="E69" s="558"/>
      <c r="F69" s="161">
        <f>SUM(F65:F68)</f>
        <v>100</v>
      </c>
      <c r="G69" s="231">
        <f>IFERROR(SUM(G65:G68)/F69,"")</f>
        <v>0</v>
      </c>
      <c r="H69" s="205" t="s">
        <v>295</v>
      </c>
    </row>
    <row r="70" spans="1:8" ht="20.25" x14ac:dyDescent="0.25">
      <c r="A70" s="547" t="s">
        <v>332</v>
      </c>
      <c r="B70" s="548"/>
      <c r="C70" s="548"/>
      <c r="D70" s="548"/>
      <c r="E70" s="548"/>
      <c r="F70" s="549"/>
      <c r="G70" s="272">
        <f>AVERAGE(G69,G64,G55,G48,G41,G37,G27,G19)</f>
        <v>0</v>
      </c>
      <c r="H70" s="198"/>
    </row>
    <row r="71" spans="1:8" x14ac:dyDescent="0.2">
      <c r="A71" s="138"/>
      <c r="B71" s="307"/>
      <c r="C71" s="138"/>
      <c r="D71" s="138"/>
      <c r="E71" s="138"/>
      <c r="F71" s="138"/>
      <c r="G71" s="215"/>
      <c r="H71" s="138"/>
    </row>
    <row r="72" spans="1:8" s="15" customFormat="1" ht="36" customHeight="1" x14ac:dyDescent="0.25">
      <c r="A72" s="12"/>
      <c r="B72" s="534" t="s">
        <v>779</v>
      </c>
      <c r="C72" s="534"/>
      <c r="D72" s="100" t="s">
        <v>295</v>
      </c>
      <c r="E72" s="47" t="s">
        <v>306</v>
      </c>
      <c r="F72" s="83"/>
      <c r="G72" s="225"/>
      <c r="H72" s="62"/>
    </row>
    <row r="73" spans="1:8" s="15" customFormat="1" ht="36" customHeight="1" x14ac:dyDescent="0.25">
      <c r="A73" s="12"/>
      <c r="B73" s="534" t="s">
        <v>619</v>
      </c>
      <c r="C73" s="534"/>
      <c r="D73" s="100"/>
      <c r="E73" s="47" t="s">
        <v>306</v>
      </c>
      <c r="F73" s="83"/>
      <c r="G73" s="225"/>
      <c r="H73" s="62"/>
    </row>
    <row r="74" spans="1:8" s="15" customFormat="1" ht="36" customHeight="1" x14ac:dyDescent="0.25">
      <c r="A74" s="12"/>
      <c r="B74" s="296"/>
      <c r="C74" s="269"/>
      <c r="D74" s="100"/>
      <c r="E74" s="47"/>
      <c r="F74" s="83"/>
      <c r="G74" s="225"/>
      <c r="H74" s="62"/>
    </row>
    <row r="75" spans="1:8" s="11" customFormat="1" ht="39" customHeight="1" x14ac:dyDescent="0.25">
      <c r="A75" s="12"/>
      <c r="B75" s="533"/>
      <c r="C75" s="533"/>
      <c r="D75" s="100"/>
      <c r="E75" s="47"/>
      <c r="F75" s="44"/>
      <c r="G75" s="225"/>
      <c r="H75" s="62"/>
    </row>
  </sheetData>
  <mergeCells count="25">
    <mergeCell ref="A64:E64"/>
    <mergeCell ref="A8:H8"/>
    <mergeCell ref="A65:A68"/>
    <mergeCell ref="A19:E19"/>
    <mergeCell ref="A37:E37"/>
    <mergeCell ref="A41:E41"/>
    <mergeCell ref="A48:E48"/>
    <mergeCell ref="A55:E55"/>
    <mergeCell ref="A27:E27"/>
    <mergeCell ref="B75:C75"/>
    <mergeCell ref="B72:C72"/>
    <mergeCell ref="B73:C73"/>
    <mergeCell ref="A70:F70"/>
    <mergeCell ref="A1:H1"/>
    <mergeCell ref="A2:H2"/>
    <mergeCell ref="A3:H3"/>
    <mergeCell ref="A4:H4"/>
    <mergeCell ref="A5:H5"/>
    <mergeCell ref="A6:H6"/>
    <mergeCell ref="A7:H7"/>
    <mergeCell ref="A69:E69"/>
    <mergeCell ref="A10:A18"/>
    <mergeCell ref="A42:A47"/>
    <mergeCell ref="A49:A54"/>
    <mergeCell ref="A56:A63"/>
  </mergeCells>
  <conditionalFormatting sqref="G19">
    <cfRule type="cellIs" dxfId="59" priority="55" stopIfTrue="1" operator="between">
      <formula>0</formula>
      <formula>0.5</formula>
    </cfRule>
    <cfRule type="cellIs" dxfId="58" priority="56" stopIfTrue="1" operator="between">
      <formula>0.51</formula>
      <formula>0.75</formula>
    </cfRule>
    <cfRule type="cellIs" dxfId="57" priority="57" stopIfTrue="1" operator="between">
      <formula>0.76</formula>
      <formula>1</formula>
    </cfRule>
  </conditionalFormatting>
  <conditionalFormatting sqref="G70">
    <cfRule type="cellIs" dxfId="56" priority="28" stopIfTrue="1" operator="between">
      <formula>0</formula>
      <formula>0.5</formula>
    </cfRule>
    <cfRule type="cellIs" dxfId="55" priority="29" stopIfTrue="1" operator="between">
      <formula>0.51</formula>
      <formula>0.75</formula>
    </cfRule>
    <cfRule type="cellIs" dxfId="54" priority="30" stopIfTrue="1" operator="between">
      <formula>0.76</formula>
      <formula>1</formula>
    </cfRule>
  </conditionalFormatting>
  <conditionalFormatting sqref="G69">
    <cfRule type="cellIs" dxfId="53" priority="1" stopIfTrue="1" operator="between">
      <formula>0</formula>
      <formula>0.5</formula>
    </cfRule>
    <cfRule type="cellIs" dxfId="52" priority="2" stopIfTrue="1" operator="between">
      <formula>0.51</formula>
      <formula>0.75</formula>
    </cfRule>
    <cfRule type="cellIs" dxfId="51" priority="3" stopIfTrue="1" operator="between">
      <formula>0.76</formula>
      <formula>1</formula>
    </cfRule>
  </conditionalFormatting>
  <conditionalFormatting sqref="G27">
    <cfRule type="cellIs" dxfId="50" priority="19" stopIfTrue="1" operator="between">
      <formula>0</formula>
      <formula>0.5</formula>
    </cfRule>
    <cfRule type="cellIs" dxfId="49" priority="20" stopIfTrue="1" operator="between">
      <formula>0.51</formula>
      <formula>0.75</formula>
    </cfRule>
    <cfRule type="cellIs" dxfId="48" priority="21" stopIfTrue="1" operator="between">
      <formula>0.76</formula>
      <formula>1</formula>
    </cfRule>
  </conditionalFormatting>
  <conditionalFormatting sqref="G37">
    <cfRule type="cellIs" dxfId="47" priority="16" stopIfTrue="1" operator="between">
      <formula>0</formula>
      <formula>0.5</formula>
    </cfRule>
    <cfRule type="cellIs" dxfId="46" priority="17" stopIfTrue="1" operator="between">
      <formula>0.51</formula>
      <formula>0.75</formula>
    </cfRule>
    <cfRule type="cellIs" dxfId="45" priority="18" stopIfTrue="1" operator="between">
      <formula>0.76</formula>
      <formula>1</formula>
    </cfRule>
  </conditionalFormatting>
  <conditionalFormatting sqref="G41">
    <cfRule type="cellIs" dxfId="44" priority="13" stopIfTrue="1" operator="between">
      <formula>0</formula>
      <formula>0.5</formula>
    </cfRule>
    <cfRule type="cellIs" dxfId="43" priority="14" stopIfTrue="1" operator="between">
      <formula>0.51</formula>
      <formula>0.75</formula>
    </cfRule>
    <cfRule type="cellIs" dxfId="42" priority="15" stopIfTrue="1" operator="between">
      <formula>0.76</formula>
      <formula>1</formula>
    </cfRule>
  </conditionalFormatting>
  <conditionalFormatting sqref="G48">
    <cfRule type="cellIs" dxfId="41" priority="10" stopIfTrue="1" operator="between">
      <formula>0</formula>
      <formula>0.5</formula>
    </cfRule>
    <cfRule type="cellIs" dxfId="40" priority="11" stopIfTrue="1" operator="between">
      <formula>0.51</formula>
      <formula>0.75</formula>
    </cfRule>
    <cfRule type="cellIs" dxfId="39" priority="12" stopIfTrue="1" operator="between">
      <formula>0.76</formula>
      <formula>1</formula>
    </cfRule>
  </conditionalFormatting>
  <conditionalFormatting sqref="G55">
    <cfRule type="cellIs" dxfId="38" priority="7" stopIfTrue="1" operator="between">
      <formula>0</formula>
      <formula>0.5</formula>
    </cfRule>
    <cfRule type="cellIs" dxfId="37" priority="8" stopIfTrue="1" operator="between">
      <formula>0.51</formula>
      <formula>0.75</formula>
    </cfRule>
    <cfRule type="cellIs" dxfId="36" priority="9" stopIfTrue="1" operator="between">
      <formula>0.76</formula>
      <formula>1</formula>
    </cfRule>
  </conditionalFormatting>
  <conditionalFormatting sqref="G64">
    <cfRule type="cellIs" dxfId="35" priority="4" stopIfTrue="1" operator="between">
      <formula>0</formula>
      <formula>0.5</formula>
    </cfRule>
    <cfRule type="cellIs" dxfId="34" priority="5" stopIfTrue="1" operator="between">
      <formula>0.51</formula>
      <formula>0.75</formula>
    </cfRule>
    <cfRule type="cellIs" dxfId="33" priority="6" stopIfTrue="1" operator="between">
      <formula>0.76</formula>
      <formula>1</formula>
    </cfRule>
  </conditionalFormatting>
  <pageMargins left="0.70866141732283472" right="0.70866141732283472" top="0.74803149606299213" bottom="0.74803149606299213" header="0.31496062992125984" footer="0.31496062992125984"/>
  <pageSetup paperSize="9" scale="56" fitToHeight="7"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view="pageBreakPreview" topLeftCell="A15" zoomScaleNormal="100" zoomScaleSheetLayoutView="100" workbookViewId="0">
      <selection activeCell="D30" sqref="D30"/>
    </sheetView>
  </sheetViews>
  <sheetFormatPr defaultRowHeight="12.75" x14ac:dyDescent="0.2"/>
  <cols>
    <col min="1" max="1" width="16.28515625" customWidth="1"/>
    <col min="2" max="2" width="4.42578125" style="93" customWidth="1"/>
    <col min="3" max="3" width="45.85546875" customWidth="1"/>
    <col min="4" max="4" width="35.5703125" customWidth="1"/>
    <col min="5" max="5" width="29.42578125" customWidth="1"/>
    <col min="6" max="6" width="10.85546875" customWidth="1"/>
    <col min="7" max="7" width="15.85546875" customWidth="1"/>
    <col min="8" max="8" width="19" customWidth="1"/>
    <col min="9" max="9" width="5.140625" customWidth="1"/>
    <col min="10" max="10" width="43.42578125" customWidth="1"/>
    <col min="11" max="11" width="29.42578125" customWidth="1"/>
  </cols>
  <sheetData>
    <row r="1" spans="1:12" x14ac:dyDescent="0.2">
      <c r="A1" s="543" t="s">
        <v>766</v>
      </c>
      <c r="B1" s="543"/>
      <c r="C1" s="543"/>
      <c r="D1" s="543"/>
      <c r="E1" s="543"/>
      <c r="F1" s="543"/>
      <c r="G1" s="543"/>
      <c r="H1" s="543"/>
    </row>
    <row r="2" spans="1:12" x14ac:dyDescent="0.2">
      <c r="A2" s="527" t="s">
        <v>612</v>
      </c>
      <c r="B2" s="527"/>
      <c r="C2" s="527"/>
      <c r="D2" s="527"/>
      <c r="E2" s="527"/>
      <c r="F2" s="527"/>
      <c r="G2" s="527"/>
      <c r="H2" s="527"/>
    </row>
    <row r="3" spans="1:12" x14ac:dyDescent="0.2">
      <c r="A3" s="528" t="s">
        <v>614</v>
      </c>
      <c r="B3" s="528"/>
      <c r="C3" s="528"/>
      <c r="D3" s="528"/>
      <c r="E3" s="528"/>
      <c r="F3" s="528"/>
      <c r="G3" s="528"/>
      <c r="H3" s="528"/>
    </row>
    <row r="4" spans="1:12" x14ac:dyDescent="0.2">
      <c r="A4" s="528" t="s">
        <v>613</v>
      </c>
      <c r="B4" s="528"/>
      <c r="C4" s="528"/>
      <c r="D4" s="528"/>
      <c r="E4" s="528"/>
      <c r="F4" s="528"/>
      <c r="G4" s="528"/>
      <c r="H4" s="528"/>
    </row>
    <row r="5" spans="1:12" x14ac:dyDescent="0.2">
      <c r="A5" s="528"/>
      <c r="B5" s="528"/>
      <c r="C5" s="528"/>
      <c r="D5" s="528"/>
      <c r="E5" s="528"/>
      <c r="F5" s="528"/>
      <c r="G5" s="528"/>
      <c r="H5" s="528"/>
    </row>
    <row r="6" spans="1:12" x14ac:dyDescent="0.2">
      <c r="A6" s="528"/>
      <c r="B6" s="528"/>
      <c r="C6" s="528"/>
      <c r="D6" s="528"/>
      <c r="E6" s="528"/>
      <c r="F6" s="528"/>
      <c r="G6" s="528"/>
      <c r="H6" s="528"/>
    </row>
    <row r="7" spans="1:12" ht="26.25" customHeight="1" x14ac:dyDescent="0.2">
      <c r="A7" s="529" t="s">
        <v>1560</v>
      </c>
      <c r="B7" s="529"/>
      <c r="C7" s="529"/>
      <c r="D7" s="529"/>
      <c r="E7" s="529"/>
      <c r="F7" s="529"/>
      <c r="G7" s="529"/>
      <c r="H7" s="529"/>
    </row>
    <row r="8" spans="1:12" x14ac:dyDescent="0.2">
      <c r="A8" s="530"/>
      <c r="B8" s="530"/>
      <c r="C8" s="530"/>
      <c r="D8" s="530"/>
      <c r="E8" s="530"/>
      <c r="F8" s="530"/>
      <c r="G8" s="530"/>
      <c r="H8" s="530"/>
    </row>
    <row r="9" spans="1:12" ht="39.75" customHeight="1" x14ac:dyDescent="0.2">
      <c r="A9" s="196" t="s">
        <v>620</v>
      </c>
      <c r="B9" s="196" t="s">
        <v>380</v>
      </c>
      <c r="C9" s="196" t="s">
        <v>617</v>
      </c>
      <c r="D9" s="196" t="s">
        <v>8</v>
      </c>
      <c r="E9" s="196" t="s">
        <v>9</v>
      </c>
      <c r="F9" s="196" t="s">
        <v>3</v>
      </c>
      <c r="G9" s="223" t="s">
        <v>4</v>
      </c>
      <c r="H9" s="196" t="s">
        <v>18</v>
      </c>
    </row>
    <row r="10" spans="1:12" ht="51" x14ac:dyDescent="0.2">
      <c r="A10" s="531" t="s">
        <v>232</v>
      </c>
      <c r="B10" s="102">
        <v>1</v>
      </c>
      <c r="C10" s="102" t="s">
        <v>553</v>
      </c>
      <c r="D10" s="102" t="s">
        <v>901</v>
      </c>
      <c r="E10" s="102" t="s">
        <v>442</v>
      </c>
      <c r="F10" s="104">
        <v>5</v>
      </c>
      <c r="G10" s="228"/>
      <c r="H10" s="102"/>
    </row>
    <row r="11" spans="1:12" ht="126.75" customHeight="1" x14ac:dyDescent="0.2">
      <c r="A11" s="531"/>
      <c r="B11" s="102">
        <v>2</v>
      </c>
      <c r="C11" s="102" t="s">
        <v>554</v>
      </c>
      <c r="D11" s="102" t="s">
        <v>900</v>
      </c>
      <c r="E11" s="102" t="s">
        <v>442</v>
      </c>
      <c r="F11" s="104">
        <v>5</v>
      </c>
      <c r="G11" s="228"/>
      <c r="H11" s="105"/>
    </row>
    <row r="12" spans="1:12" ht="76.5" x14ac:dyDescent="0.2">
      <c r="A12" s="531"/>
      <c r="B12" s="102">
        <v>3</v>
      </c>
      <c r="C12" s="102" t="s">
        <v>555</v>
      </c>
      <c r="D12" s="102" t="s">
        <v>899</v>
      </c>
      <c r="E12" s="102" t="s">
        <v>721</v>
      </c>
      <c r="F12" s="104">
        <v>10</v>
      </c>
      <c r="G12" s="228"/>
      <c r="H12" s="105"/>
    </row>
    <row r="13" spans="1:12" ht="76.5" x14ac:dyDescent="0.2">
      <c r="A13" s="531"/>
      <c r="B13" s="102">
        <v>4</v>
      </c>
      <c r="C13" s="102" t="s">
        <v>556</v>
      </c>
      <c r="D13" s="102" t="s">
        <v>895</v>
      </c>
      <c r="E13" s="102" t="s">
        <v>441</v>
      </c>
      <c r="F13" s="104">
        <v>5</v>
      </c>
      <c r="G13" s="228"/>
      <c r="H13" s="102" t="s">
        <v>295</v>
      </c>
    </row>
    <row r="14" spans="1:12" ht="150.75" customHeight="1" x14ac:dyDescent="0.2">
      <c r="A14" s="531"/>
      <c r="B14" s="102">
        <v>5</v>
      </c>
      <c r="C14" s="102" t="s">
        <v>1301</v>
      </c>
      <c r="D14" s="102" t="s">
        <v>1300</v>
      </c>
      <c r="E14" s="102" t="s">
        <v>722</v>
      </c>
      <c r="F14" s="104">
        <v>10</v>
      </c>
      <c r="G14" s="228"/>
      <c r="H14" s="102" t="s">
        <v>295</v>
      </c>
    </row>
    <row r="15" spans="1:12" ht="93" customHeight="1" x14ac:dyDescent="0.2">
      <c r="A15" s="531"/>
      <c r="B15" s="102">
        <v>6</v>
      </c>
      <c r="C15" s="102" t="s">
        <v>557</v>
      </c>
      <c r="D15" s="102" t="s">
        <v>895</v>
      </c>
      <c r="E15" s="102" t="s">
        <v>723</v>
      </c>
      <c r="F15" s="104">
        <v>5</v>
      </c>
      <c r="G15" s="228"/>
      <c r="H15" s="102"/>
    </row>
    <row r="16" spans="1:12" ht="76.5" customHeight="1" x14ac:dyDescent="0.2">
      <c r="A16" s="531"/>
      <c r="B16" s="102">
        <v>7</v>
      </c>
      <c r="C16" s="102" t="s">
        <v>558</v>
      </c>
      <c r="D16" s="102" t="s">
        <v>895</v>
      </c>
      <c r="E16" s="102" t="s">
        <v>723</v>
      </c>
      <c r="F16" s="104">
        <v>5</v>
      </c>
      <c r="G16" s="228"/>
      <c r="H16" s="102"/>
      <c r="J16" s="360"/>
      <c r="K16" s="360"/>
      <c r="L16" s="360"/>
    </row>
    <row r="17" spans="1:12" ht="127.5" x14ac:dyDescent="0.2">
      <c r="A17" s="531"/>
      <c r="B17" s="102">
        <v>8</v>
      </c>
      <c r="C17" s="102" t="s">
        <v>1526</v>
      </c>
      <c r="D17" s="102" t="s">
        <v>1302</v>
      </c>
      <c r="E17" s="102" t="s">
        <v>722</v>
      </c>
      <c r="F17" s="104">
        <v>10</v>
      </c>
      <c r="G17" s="228"/>
      <c r="H17" s="102"/>
      <c r="J17" s="361"/>
      <c r="K17" s="360"/>
      <c r="L17" s="360"/>
    </row>
    <row r="18" spans="1:12" ht="140.25" x14ac:dyDescent="0.2">
      <c r="A18" s="531"/>
      <c r="B18" s="102">
        <v>9</v>
      </c>
      <c r="C18" s="102" t="s">
        <v>559</v>
      </c>
      <c r="D18" s="102" t="s">
        <v>898</v>
      </c>
      <c r="E18" s="102" t="s">
        <v>441</v>
      </c>
      <c r="F18" s="104">
        <v>5</v>
      </c>
      <c r="G18" s="228"/>
      <c r="H18" s="102"/>
      <c r="J18" s="360"/>
      <c r="K18" s="360"/>
      <c r="L18" s="360"/>
    </row>
    <row r="19" spans="1:12" ht="201.75" customHeight="1" x14ac:dyDescent="0.2">
      <c r="A19" s="531"/>
      <c r="B19" s="102">
        <v>10</v>
      </c>
      <c r="C19" s="102" t="s">
        <v>932</v>
      </c>
      <c r="D19" s="102" t="s">
        <v>1303</v>
      </c>
      <c r="E19" s="102" t="s">
        <v>441</v>
      </c>
      <c r="F19" s="104">
        <v>5</v>
      </c>
      <c r="G19" s="228"/>
      <c r="H19" s="102"/>
      <c r="J19" s="361"/>
      <c r="K19" s="361"/>
    </row>
    <row r="20" spans="1:12" ht="176.25" customHeight="1" x14ac:dyDescent="0.2">
      <c r="A20" s="531"/>
      <c r="B20" s="102">
        <v>12</v>
      </c>
      <c r="C20" s="102" t="s">
        <v>1304</v>
      </c>
      <c r="D20" s="102" t="s">
        <v>897</v>
      </c>
      <c r="E20" s="102" t="s">
        <v>441</v>
      </c>
      <c r="F20" s="104">
        <v>5</v>
      </c>
      <c r="G20" s="228"/>
      <c r="H20" s="102"/>
      <c r="J20" s="360"/>
      <c r="K20" s="360"/>
    </row>
    <row r="21" spans="1:12" ht="150" customHeight="1" x14ac:dyDescent="0.2">
      <c r="A21" s="531"/>
      <c r="B21" s="102">
        <v>13</v>
      </c>
      <c r="C21" s="102" t="s">
        <v>1305</v>
      </c>
      <c r="D21" s="102" t="s">
        <v>1528</v>
      </c>
      <c r="E21" s="102" t="s">
        <v>441</v>
      </c>
      <c r="F21" s="104">
        <v>5</v>
      </c>
      <c r="G21" s="228"/>
      <c r="H21" s="102"/>
      <c r="J21" s="360"/>
      <c r="K21" s="360"/>
    </row>
    <row r="22" spans="1:12" ht="76.5" x14ac:dyDescent="0.2">
      <c r="A22" s="531"/>
      <c r="B22" s="102">
        <v>14</v>
      </c>
      <c r="C22" s="102" t="s">
        <v>560</v>
      </c>
      <c r="D22" s="102" t="s">
        <v>896</v>
      </c>
      <c r="E22" s="102" t="s">
        <v>722</v>
      </c>
      <c r="F22" s="104">
        <v>10</v>
      </c>
      <c r="G22" s="228"/>
      <c r="H22" s="102"/>
      <c r="J22" s="360"/>
      <c r="K22" s="360"/>
    </row>
    <row r="23" spans="1:12" ht="76.5" x14ac:dyDescent="0.2">
      <c r="A23" s="531"/>
      <c r="B23" s="102">
        <v>15</v>
      </c>
      <c r="C23" s="103" t="s">
        <v>1527</v>
      </c>
      <c r="D23" s="102" t="s">
        <v>896</v>
      </c>
      <c r="E23" s="102" t="s">
        <v>722</v>
      </c>
      <c r="F23" s="104">
        <v>10</v>
      </c>
      <c r="G23" s="228"/>
      <c r="H23" s="102"/>
      <c r="J23" s="360"/>
      <c r="K23" s="360"/>
    </row>
    <row r="24" spans="1:12" ht="76.5" x14ac:dyDescent="0.2">
      <c r="A24" s="531"/>
      <c r="B24" s="102">
        <v>16</v>
      </c>
      <c r="C24" s="103" t="s">
        <v>561</v>
      </c>
      <c r="D24" s="102" t="s">
        <v>895</v>
      </c>
      <c r="E24" s="102" t="s">
        <v>441</v>
      </c>
      <c r="F24" s="104">
        <v>5</v>
      </c>
      <c r="G24" s="228"/>
      <c r="H24" s="102" t="s">
        <v>295</v>
      </c>
      <c r="J24" s="360"/>
      <c r="K24" s="360"/>
    </row>
    <row r="25" spans="1:12" ht="26.25" customHeight="1" x14ac:dyDescent="0.2">
      <c r="A25" s="217"/>
      <c r="B25" s="293" t="s">
        <v>295</v>
      </c>
      <c r="C25" s="523" t="s">
        <v>14</v>
      </c>
      <c r="D25" s="524"/>
      <c r="E25" s="525"/>
      <c r="F25" s="106">
        <f>SUM(F10:F24)</f>
        <v>100</v>
      </c>
      <c r="G25" s="253">
        <f>IFERROR(SUM(G10:G24)/F25,"")</f>
        <v>0</v>
      </c>
      <c r="H25" s="220" t="s">
        <v>295</v>
      </c>
      <c r="J25" s="360"/>
      <c r="K25" s="360"/>
    </row>
    <row r="26" spans="1:12" ht="150.75" customHeight="1" x14ac:dyDescent="0.2">
      <c r="A26" s="631" t="s">
        <v>233</v>
      </c>
      <c r="B26" s="102">
        <v>1</v>
      </c>
      <c r="C26" s="103" t="s">
        <v>562</v>
      </c>
      <c r="D26" s="114" t="s">
        <v>1529</v>
      </c>
      <c r="E26" s="102" t="s">
        <v>724</v>
      </c>
      <c r="F26" s="104">
        <v>25</v>
      </c>
      <c r="G26" s="228"/>
      <c r="H26" s="102" t="s">
        <v>295</v>
      </c>
      <c r="J26" s="360"/>
      <c r="K26" s="360"/>
    </row>
    <row r="27" spans="1:12" ht="177" customHeight="1" x14ac:dyDescent="0.2">
      <c r="A27" s="631"/>
      <c r="B27" s="102">
        <v>2</v>
      </c>
      <c r="C27" s="102" t="s">
        <v>933</v>
      </c>
      <c r="D27" s="102" t="s">
        <v>1306</v>
      </c>
      <c r="E27" s="102" t="s">
        <v>725</v>
      </c>
      <c r="F27" s="104">
        <v>20</v>
      </c>
      <c r="G27" s="228"/>
      <c r="H27" s="105"/>
      <c r="J27" s="393"/>
      <c r="K27" s="393"/>
    </row>
    <row r="28" spans="1:12" ht="186.75" customHeight="1" x14ac:dyDescent="0.2">
      <c r="A28" s="631"/>
      <c r="B28" s="102">
        <v>3</v>
      </c>
      <c r="C28" s="103" t="s">
        <v>563</v>
      </c>
      <c r="D28" s="102" t="s">
        <v>1530</v>
      </c>
      <c r="E28" s="102" t="s">
        <v>724</v>
      </c>
      <c r="F28" s="104">
        <v>25</v>
      </c>
      <c r="G28" s="228"/>
      <c r="H28" s="102"/>
      <c r="J28" s="361"/>
      <c r="K28" s="360"/>
    </row>
    <row r="29" spans="1:12" ht="76.5" x14ac:dyDescent="0.2">
      <c r="A29" s="631"/>
      <c r="B29" s="102">
        <v>4</v>
      </c>
      <c r="C29" s="103" t="s">
        <v>564</v>
      </c>
      <c r="D29" s="102" t="s">
        <v>931</v>
      </c>
      <c r="E29" s="102" t="s">
        <v>726</v>
      </c>
      <c r="F29" s="104">
        <v>15</v>
      </c>
      <c r="G29" s="228"/>
      <c r="H29" s="102"/>
      <c r="J29" s="361"/>
      <c r="K29" s="360"/>
    </row>
    <row r="30" spans="1:12" ht="76.5" x14ac:dyDescent="0.2">
      <c r="A30" s="631"/>
      <c r="B30" s="102">
        <v>5</v>
      </c>
      <c r="C30" s="103" t="s">
        <v>565</v>
      </c>
      <c r="D30" s="102"/>
      <c r="E30" s="102" t="s">
        <v>726</v>
      </c>
      <c r="F30" s="104">
        <v>15</v>
      </c>
      <c r="G30" s="228"/>
      <c r="H30" s="102"/>
      <c r="J30" s="361"/>
      <c r="K30" s="360"/>
    </row>
    <row r="31" spans="1:12" ht="28.5" customHeight="1" x14ac:dyDescent="0.2">
      <c r="A31" s="523" t="s">
        <v>14</v>
      </c>
      <c r="B31" s="524"/>
      <c r="C31" s="524"/>
      <c r="D31" s="524"/>
      <c r="E31" s="525"/>
      <c r="F31" s="106">
        <f>SUM(F26:F30)</f>
        <v>100</v>
      </c>
      <c r="G31" s="253">
        <f>IFERROR(SUM(G26:G30)/F31,"")</f>
        <v>0</v>
      </c>
      <c r="H31" s="221"/>
      <c r="J31" s="360"/>
      <c r="K31" s="360"/>
    </row>
    <row r="32" spans="1:12" ht="20.25" x14ac:dyDescent="0.3">
      <c r="A32" s="197"/>
      <c r="B32" s="630" t="s">
        <v>332</v>
      </c>
      <c r="C32" s="630"/>
      <c r="D32" s="630"/>
      <c r="E32" s="630"/>
      <c r="F32" s="630"/>
      <c r="G32" s="273">
        <f>AVERAGE(G31,G25)</f>
        <v>0</v>
      </c>
      <c r="H32" s="222"/>
      <c r="J32" s="360"/>
      <c r="K32" s="360"/>
    </row>
    <row r="33" spans="1:11" ht="15.75" x14ac:dyDescent="0.25">
      <c r="A33" s="95"/>
      <c r="B33" s="91"/>
      <c r="C33" s="40"/>
      <c r="D33" s="42"/>
      <c r="E33" s="40"/>
      <c r="F33" s="43"/>
      <c r="G33" s="224"/>
      <c r="H33" s="61"/>
      <c r="J33" s="360"/>
      <c r="K33" s="360"/>
    </row>
    <row r="34" spans="1:11" s="15" customFormat="1" ht="36" customHeight="1" x14ac:dyDescent="0.25">
      <c r="A34" s="12"/>
      <c r="B34" s="534" t="s">
        <v>779</v>
      </c>
      <c r="C34" s="534"/>
      <c r="D34" s="100" t="s">
        <v>295</v>
      </c>
      <c r="E34" s="47" t="s">
        <v>306</v>
      </c>
      <c r="F34" s="83"/>
      <c r="G34" s="225"/>
      <c r="H34" s="62"/>
      <c r="J34" s="377"/>
      <c r="K34" s="377"/>
    </row>
    <row r="35" spans="1:11" s="15" customFormat="1" ht="36" customHeight="1" x14ac:dyDescent="0.25">
      <c r="A35" s="12"/>
      <c r="B35" s="534" t="s">
        <v>619</v>
      </c>
      <c r="C35" s="534"/>
      <c r="D35" s="100"/>
      <c r="E35" s="47" t="s">
        <v>306</v>
      </c>
      <c r="F35" s="83"/>
      <c r="G35" s="225"/>
      <c r="H35" s="62"/>
      <c r="J35" s="377"/>
      <c r="K35" s="377"/>
    </row>
    <row r="36" spans="1:11" s="15" customFormat="1" ht="36" customHeight="1" x14ac:dyDescent="0.25">
      <c r="A36" s="12"/>
      <c r="B36" s="296"/>
      <c r="C36" s="269"/>
      <c r="D36" s="100"/>
      <c r="E36" s="47"/>
      <c r="F36" s="83"/>
      <c r="G36" s="225"/>
      <c r="H36" s="62"/>
      <c r="J36" s="377"/>
      <c r="K36" s="377"/>
    </row>
    <row r="37" spans="1:11" s="11" customFormat="1" ht="39" customHeight="1" x14ac:dyDescent="0.25">
      <c r="A37" s="12"/>
      <c r="B37" s="533"/>
      <c r="C37" s="533"/>
      <c r="D37" s="100"/>
      <c r="E37" s="47"/>
      <c r="F37" s="44"/>
      <c r="G37" s="225"/>
      <c r="H37" s="62"/>
      <c r="J37" s="378"/>
      <c r="K37" s="378"/>
    </row>
  </sheetData>
  <mergeCells count="16">
    <mergeCell ref="A31:E31"/>
    <mergeCell ref="B37:C37"/>
    <mergeCell ref="A1:H1"/>
    <mergeCell ref="A2:H2"/>
    <mergeCell ref="A3:H3"/>
    <mergeCell ref="A4:H4"/>
    <mergeCell ref="A5:H5"/>
    <mergeCell ref="A6:H6"/>
    <mergeCell ref="B32:F32"/>
    <mergeCell ref="B34:C34"/>
    <mergeCell ref="B35:C35"/>
    <mergeCell ref="A7:H7"/>
    <mergeCell ref="A8:H8"/>
    <mergeCell ref="A10:A24"/>
    <mergeCell ref="C25:E25"/>
    <mergeCell ref="A26:A30"/>
  </mergeCells>
  <conditionalFormatting sqref="G25">
    <cfRule type="cellIs" dxfId="32" priority="10" stopIfTrue="1" operator="between">
      <formula>0</formula>
      <formula>0.5</formula>
    </cfRule>
    <cfRule type="cellIs" dxfId="31" priority="11" stopIfTrue="1" operator="between">
      <formula>0.51</formula>
      <formula>0.75</formula>
    </cfRule>
    <cfRule type="cellIs" dxfId="30" priority="12" stopIfTrue="1" operator="between">
      <formula>0.76</formula>
      <formula>1</formula>
    </cfRule>
  </conditionalFormatting>
  <conditionalFormatting sqref="G32">
    <cfRule type="cellIs" dxfId="29" priority="4" stopIfTrue="1" operator="between">
      <formula>0</formula>
      <formula>0.5</formula>
    </cfRule>
    <cfRule type="cellIs" dxfId="28" priority="5" stopIfTrue="1" operator="between">
      <formula>0.51</formula>
      <formula>0.75</formula>
    </cfRule>
    <cfRule type="cellIs" dxfId="27" priority="6" stopIfTrue="1" operator="between">
      <formula>0.76</formula>
      <formula>1</formula>
    </cfRule>
  </conditionalFormatting>
  <conditionalFormatting sqref="G31">
    <cfRule type="cellIs" dxfId="26" priority="1" stopIfTrue="1" operator="between">
      <formula>0</formula>
      <formula>0.5</formula>
    </cfRule>
    <cfRule type="cellIs" dxfId="25" priority="2" stopIfTrue="1" operator="between">
      <formula>0.51</formula>
      <formula>0.75</formula>
    </cfRule>
    <cfRule type="cellIs" dxfId="24" priority="3" stopIfTrue="1" operator="between">
      <formula>0.76</formula>
      <formula>1</formula>
    </cfRule>
  </conditionalFormatting>
  <pageMargins left="0" right="0" top="0.74803149606299213" bottom="0.74803149606299213" header="0.31496062992125984" footer="0"/>
  <pageSetup paperSize="9" scale="83"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BreakPreview" topLeftCell="A13" zoomScaleNormal="100" zoomScaleSheetLayoutView="100" workbookViewId="0">
      <selection activeCell="D13" sqref="D13"/>
    </sheetView>
  </sheetViews>
  <sheetFormatPr defaultRowHeight="12.75" x14ac:dyDescent="0.2"/>
  <cols>
    <col min="1" max="1" width="18.28515625" customWidth="1"/>
    <col min="2" max="2" width="6.7109375" style="93" customWidth="1"/>
    <col min="3" max="3" width="50.140625" customWidth="1"/>
    <col min="4" max="4" width="41.5703125" customWidth="1"/>
    <col min="5" max="5" width="37.42578125" customWidth="1"/>
    <col min="6" max="6" width="7.28515625" customWidth="1"/>
    <col min="7" max="7" width="9.85546875" customWidth="1"/>
    <col min="8" max="8" width="13.85546875" customWidth="1"/>
    <col min="10" max="10" width="20" customWidth="1"/>
    <col min="11" max="11" width="17.5703125" customWidth="1"/>
  </cols>
  <sheetData>
    <row r="1" spans="1:8" x14ac:dyDescent="0.2">
      <c r="A1" s="543" t="s">
        <v>766</v>
      </c>
      <c r="B1" s="543"/>
      <c r="C1" s="543"/>
      <c r="D1" s="543"/>
      <c r="E1" s="543"/>
      <c r="F1" s="543"/>
      <c r="G1" s="543"/>
      <c r="H1" s="543"/>
    </row>
    <row r="2" spans="1:8" x14ac:dyDescent="0.2">
      <c r="A2" s="527" t="s">
        <v>612</v>
      </c>
      <c r="B2" s="527"/>
      <c r="C2" s="527"/>
      <c r="D2" s="527"/>
      <c r="E2" s="527"/>
      <c r="F2" s="527"/>
      <c r="G2" s="527"/>
      <c r="H2" s="527"/>
    </row>
    <row r="3" spans="1:8" x14ac:dyDescent="0.2">
      <c r="A3" s="528" t="s">
        <v>614</v>
      </c>
      <c r="B3" s="528"/>
      <c r="C3" s="528"/>
      <c r="D3" s="528"/>
      <c r="E3" s="528"/>
      <c r="F3" s="528"/>
      <c r="G3" s="528"/>
      <c r="H3" s="528"/>
    </row>
    <row r="4" spans="1:8" x14ac:dyDescent="0.2">
      <c r="A4" s="528" t="s">
        <v>613</v>
      </c>
      <c r="B4" s="528"/>
      <c r="C4" s="528"/>
      <c r="D4" s="528"/>
      <c r="E4" s="528"/>
      <c r="F4" s="528"/>
      <c r="G4" s="528"/>
      <c r="H4" s="528"/>
    </row>
    <row r="5" spans="1:8" x14ac:dyDescent="0.2">
      <c r="A5" s="528"/>
      <c r="B5" s="528"/>
      <c r="C5" s="528"/>
      <c r="D5" s="528"/>
      <c r="E5" s="528"/>
      <c r="F5" s="528"/>
      <c r="G5" s="528"/>
      <c r="H5" s="528"/>
    </row>
    <row r="6" spans="1:8" x14ac:dyDescent="0.2">
      <c r="A6" s="528"/>
      <c r="B6" s="528"/>
      <c r="C6" s="528"/>
      <c r="D6" s="528"/>
      <c r="E6" s="528"/>
      <c r="F6" s="528"/>
      <c r="G6" s="528"/>
      <c r="H6" s="528"/>
    </row>
    <row r="7" spans="1:8" ht="33" customHeight="1" x14ac:dyDescent="0.2">
      <c r="A7" s="550" t="s">
        <v>1561</v>
      </c>
      <c r="B7" s="550"/>
      <c r="C7" s="550"/>
      <c r="D7" s="550"/>
      <c r="E7" s="550"/>
      <c r="F7" s="550"/>
      <c r="G7" s="550"/>
      <c r="H7" s="550"/>
    </row>
    <row r="8" spans="1:8" x14ac:dyDescent="0.2">
      <c r="A8" s="550"/>
      <c r="B8" s="550"/>
      <c r="C8" s="550"/>
      <c r="D8" s="550"/>
      <c r="E8" s="550"/>
      <c r="F8" s="550"/>
      <c r="G8" s="550"/>
      <c r="H8" s="550"/>
    </row>
    <row r="9" spans="1:8" ht="42" customHeight="1" x14ac:dyDescent="0.2">
      <c r="A9" s="196" t="s">
        <v>620</v>
      </c>
      <c r="B9" s="196" t="s">
        <v>380</v>
      </c>
      <c r="C9" s="196" t="s">
        <v>617</v>
      </c>
      <c r="D9" s="196" t="s">
        <v>8</v>
      </c>
      <c r="E9" s="193" t="s">
        <v>9</v>
      </c>
      <c r="F9" s="196" t="s">
        <v>3</v>
      </c>
      <c r="G9" s="196" t="s">
        <v>4</v>
      </c>
      <c r="H9" s="196" t="s">
        <v>18</v>
      </c>
    </row>
    <row r="10" spans="1:8" ht="204" x14ac:dyDescent="0.2">
      <c r="A10" s="242" t="s">
        <v>165</v>
      </c>
      <c r="B10" s="318">
        <v>1</v>
      </c>
      <c r="C10" s="341" t="s">
        <v>823</v>
      </c>
      <c r="D10" s="271" t="s">
        <v>1449</v>
      </c>
      <c r="E10" s="114" t="s">
        <v>822</v>
      </c>
      <c r="F10" s="342">
        <v>50</v>
      </c>
      <c r="G10" s="342"/>
      <c r="H10" s="342"/>
    </row>
    <row r="11" spans="1:8" ht="76.5" x14ac:dyDescent="0.2">
      <c r="A11" s="248"/>
      <c r="B11" s="117">
        <v>2</v>
      </c>
      <c r="C11" s="236" t="s">
        <v>566</v>
      </c>
      <c r="D11" s="116" t="s">
        <v>1243</v>
      </c>
      <c r="E11" s="114" t="s">
        <v>822</v>
      </c>
      <c r="F11" s="235">
        <v>50</v>
      </c>
      <c r="G11" s="235"/>
      <c r="H11" s="235"/>
    </row>
    <row r="12" spans="1:8" ht="15.75" x14ac:dyDescent="0.2">
      <c r="A12" s="544" t="s">
        <v>14</v>
      </c>
      <c r="B12" s="545"/>
      <c r="C12" s="545"/>
      <c r="D12" s="545"/>
      <c r="E12" s="545"/>
      <c r="F12" s="140">
        <f>SUM(F10:F11)</f>
        <v>100</v>
      </c>
      <c r="G12" s="253">
        <f>IFERROR(SUM(G10:G11)/F12,"")</f>
        <v>0</v>
      </c>
      <c r="H12" s="219"/>
    </row>
    <row r="13" spans="1:8" ht="112.5" customHeight="1" x14ac:dyDescent="0.2">
      <c r="A13" s="541" t="s">
        <v>413</v>
      </c>
      <c r="B13" s="117">
        <v>1</v>
      </c>
      <c r="C13" s="341" t="s">
        <v>1587</v>
      </c>
      <c r="D13" s="464" t="s">
        <v>1586</v>
      </c>
      <c r="E13" s="250" t="s">
        <v>567</v>
      </c>
      <c r="F13" s="235">
        <v>30</v>
      </c>
      <c r="G13" s="235"/>
      <c r="H13" s="235"/>
    </row>
    <row r="14" spans="1:8" ht="63.75" x14ac:dyDescent="0.2">
      <c r="A14" s="542"/>
      <c r="B14" s="117">
        <v>2</v>
      </c>
      <c r="C14" s="249" t="s">
        <v>1308</v>
      </c>
      <c r="D14" s="116" t="s">
        <v>1450</v>
      </c>
      <c r="E14" s="250" t="s">
        <v>472</v>
      </c>
      <c r="F14" s="235">
        <v>10</v>
      </c>
      <c r="G14" s="235"/>
      <c r="H14" s="235"/>
    </row>
    <row r="15" spans="1:8" ht="89.25" x14ac:dyDescent="0.2">
      <c r="A15" s="542"/>
      <c r="B15" s="117">
        <v>3</v>
      </c>
      <c r="C15" s="249" t="s">
        <v>1309</v>
      </c>
      <c r="D15" s="116" t="s">
        <v>1255</v>
      </c>
      <c r="E15" s="250" t="s">
        <v>478</v>
      </c>
      <c r="F15" s="235">
        <v>15</v>
      </c>
      <c r="G15" s="235"/>
      <c r="H15" s="235"/>
    </row>
    <row r="16" spans="1:8" ht="51" x14ac:dyDescent="0.2">
      <c r="A16" s="542"/>
      <c r="B16" s="117">
        <v>4</v>
      </c>
      <c r="C16" s="249" t="s">
        <v>569</v>
      </c>
      <c r="D16" s="116" t="s">
        <v>1451</v>
      </c>
      <c r="E16" s="250" t="s">
        <v>428</v>
      </c>
      <c r="F16" s="235">
        <v>10</v>
      </c>
      <c r="G16" s="235"/>
      <c r="H16" s="235"/>
    </row>
    <row r="17" spans="1:8" ht="63.75" x14ac:dyDescent="0.2">
      <c r="A17" s="542"/>
      <c r="B17" s="117">
        <v>5</v>
      </c>
      <c r="C17" s="249" t="s">
        <v>477</v>
      </c>
      <c r="D17" s="116" t="s">
        <v>1452</v>
      </c>
      <c r="E17" s="250" t="s">
        <v>478</v>
      </c>
      <c r="F17" s="235">
        <v>15</v>
      </c>
      <c r="G17" s="235"/>
      <c r="H17" s="235"/>
    </row>
    <row r="18" spans="1:8" ht="102" x14ac:dyDescent="0.2">
      <c r="A18" s="628"/>
      <c r="B18" s="117">
        <v>6</v>
      </c>
      <c r="C18" s="249" t="s">
        <v>570</v>
      </c>
      <c r="D18" s="116" t="s">
        <v>1453</v>
      </c>
      <c r="E18" s="250" t="s">
        <v>571</v>
      </c>
      <c r="F18" s="235">
        <v>20</v>
      </c>
      <c r="G18" s="235"/>
      <c r="H18" s="235"/>
    </row>
    <row r="19" spans="1:8" ht="15.75" x14ac:dyDescent="0.2">
      <c r="A19" s="556" t="s">
        <v>14</v>
      </c>
      <c r="B19" s="557"/>
      <c r="C19" s="557"/>
      <c r="D19" s="557"/>
      <c r="E19" s="558"/>
      <c r="F19" s="140">
        <f>SUM(F13:F18)</f>
        <v>100</v>
      </c>
      <c r="G19" s="253">
        <f>IFERROR(SUM(G13:G18)/F19,"")</f>
        <v>0</v>
      </c>
      <c r="H19" s="219"/>
    </row>
    <row r="20" spans="1:8" ht="51" x14ac:dyDescent="0.2">
      <c r="A20" s="541" t="s">
        <v>419</v>
      </c>
      <c r="B20" s="117">
        <v>1</v>
      </c>
      <c r="C20" s="249" t="s">
        <v>1310</v>
      </c>
      <c r="D20" s="116" t="s">
        <v>1454</v>
      </c>
      <c r="E20" s="250" t="s">
        <v>568</v>
      </c>
      <c r="F20" s="235">
        <v>5</v>
      </c>
      <c r="G20" s="235"/>
      <c r="H20" s="235"/>
    </row>
    <row r="21" spans="1:8" ht="99" customHeight="1" x14ac:dyDescent="0.2">
      <c r="A21" s="542"/>
      <c r="B21" s="117">
        <v>2</v>
      </c>
      <c r="C21" s="249" t="s">
        <v>572</v>
      </c>
      <c r="D21" s="116" t="s">
        <v>1455</v>
      </c>
      <c r="E21" s="250" t="s">
        <v>428</v>
      </c>
      <c r="F21" s="235">
        <v>10</v>
      </c>
      <c r="G21" s="235"/>
      <c r="H21" s="235"/>
    </row>
    <row r="22" spans="1:8" ht="51" x14ac:dyDescent="0.2">
      <c r="A22" s="542"/>
      <c r="B22" s="117">
        <v>3</v>
      </c>
      <c r="C22" s="249" t="s">
        <v>573</v>
      </c>
      <c r="D22" s="116" t="s">
        <v>1456</v>
      </c>
      <c r="E22" s="250" t="s">
        <v>568</v>
      </c>
      <c r="F22" s="235">
        <v>5</v>
      </c>
      <c r="G22" s="235"/>
      <c r="H22" s="235"/>
    </row>
    <row r="23" spans="1:8" ht="63.75" x14ac:dyDescent="0.2">
      <c r="A23" s="542"/>
      <c r="B23" s="117">
        <v>4</v>
      </c>
      <c r="C23" s="249" t="s">
        <v>574</v>
      </c>
      <c r="D23" s="116" t="s">
        <v>1457</v>
      </c>
      <c r="E23" s="250" t="s">
        <v>575</v>
      </c>
      <c r="F23" s="235">
        <v>10</v>
      </c>
      <c r="G23" s="235"/>
      <c r="H23" s="235"/>
    </row>
    <row r="24" spans="1:8" ht="51" x14ac:dyDescent="0.2">
      <c r="A24" s="542"/>
      <c r="B24" s="117">
        <v>5</v>
      </c>
      <c r="C24" s="249" t="s">
        <v>576</v>
      </c>
      <c r="D24" s="116" t="s">
        <v>1458</v>
      </c>
      <c r="E24" s="250" t="s">
        <v>568</v>
      </c>
      <c r="F24" s="235">
        <v>5</v>
      </c>
      <c r="G24" s="235"/>
      <c r="H24" s="235"/>
    </row>
    <row r="25" spans="1:8" ht="51" x14ac:dyDescent="0.2">
      <c r="A25" s="542"/>
      <c r="B25" s="117">
        <v>6</v>
      </c>
      <c r="C25" s="249" t="s">
        <v>577</v>
      </c>
      <c r="D25" s="116" t="s">
        <v>1458</v>
      </c>
      <c r="E25" s="250" t="s">
        <v>578</v>
      </c>
      <c r="F25" s="235">
        <v>15</v>
      </c>
      <c r="G25" s="235"/>
      <c r="H25" s="235"/>
    </row>
    <row r="26" spans="1:8" ht="76.5" x14ac:dyDescent="0.2">
      <c r="A26" s="542"/>
      <c r="B26" s="117">
        <v>7</v>
      </c>
      <c r="C26" s="249" t="s">
        <v>579</v>
      </c>
      <c r="D26" s="116" t="s">
        <v>1459</v>
      </c>
      <c r="E26" s="250" t="s">
        <v>580</v>
      </c>
      <c r="F26" s="235">
        <v>15</v>
      </c>
      <c r="G26" s="235"/>
      <c r="H26" s="235"/>
    </row>
    <row r="27" spans="1:8" ht="63.75" x14ac:dyDescent="0.2">
      <c r="A27" s="542"/>
      <c r="B27" s="117">
        <v>8</v>
      </c>
      <c r="C27" s="249" t="s">
        <v>581</v>
      </c>
      <c r="D27" s="116" t="s">
        <v>1460</v>
      </c>
      <c r="E27" s="250" t="s">
        <v>582</v>
      </c>
      <c r="F27" s="235">
        <v>20</v>
      </c>
      <c r="G27" s="235"/>
      <c r="H27" s="235"/>
    </row>
    <row r="28" spans="1:8" ht="51" x14ac:dyDescent="0.2">
      <c r="A28" s="542"/>
      <c r="B28" s="117">
        <v>9</v>
      </c>
      <c r="C28" s="249" t="s">
        <v>583</v>
      </c>
      <c r="D28" s="116" t="s">
        <v>1461</v>
      </c>
      <c r="E28" s="250" t="s">
        <v>568</v>
      </c>
      <c r="F28" s="235">
        <v>5</v>
      </c>
      <c r="G28" s="235"/>
      <c r="H28" s="235"/>
    </row>
    <row r="29" spans="1:8" ht="51" x14ac:dyDescent="0.2">
      <c r="A29" s="542"/>
      <c r="B29" s="117">
        <v>10</v>
      </c>
      <c r="C29" s="249" t="s">
        <v>584</v>
      </c>
      <c r="D29" s="116" t="s">
        <v>1462</v>
      </c>
      <c r="E29" s="250" t="s">
        <v>568</v>
      </c>
      <c r="F29" s="235">
        <v>5</v>
      </c>
      <c r="G29" s="235"/>
      <c r="H29" s="235"/>
    </row>
    <row r="30" spans="1:8" ht="63.75" x14ac:dyDescent="0.2">
      <c r="A30" s="628"/>
      <c r="B30" s="117">
        <v>11</v>
      </c>
      <c r="C30" s="249" t="s">
        <v>585</v>
      </c>
      <c r="D30" s="116" t="s">
        <v>1463</v>
      </c>
      <c r="E30" s="250" t="s">
        <v>568</v>
      </c>
      <c r="F30" s="235">
        <v>5</v>
      </c>
      <c r="G30" s="235"/>
      <c r="H30" s="235"/>
    </row>
    <row r="31" spans="1:8" ht="15.75" customHeight="1" x14ac:dyDescent="0.2">
      <c r="A31" s="556" t="s">
        <v>14</v>
      </c>
      <c r="B31" s="557"/>
      <c r="C31" s="557"/>
      <c r="D31" s="557"/>
      <c r="E31" s="558"/>
      <c r="F31" s="140">
        <f>SUM(F20:F30)</f>
        <v>100</v>
      </c>
      <c r="G31" s="253">
        <f>IFERROR(SUM(G20:G30)/F31,"")</f>
        <v>0</v>
      </c>
      <c r="H31" s="219"/>
    </row>
    <row r="32" spans="1:8" ht="63.75" x14ac:dyDescent="0.2">
      <c r="A32" s="541" t="s">
        <v>499</v>
      </c>
      <c r="B32" s="117">
        <v>1</v>
      </c>
      <c r="C32" s="249" t="s">
        <v>586</v>
      </c>
      <c r="D32" s="116" t="s">
        <v>1464</v>
      </c>
      <c r="E32" s="250" t="s">
        <v>575</v>
      </c>
      <c r="F32" s="235">
        <v>10</v>
      </c>
      <c r="G32" s="235"/>
      <c r="H32" s="251"/>
    </row>
    <row r="33" spans="1:8" ht="63.75" x14ac:dyDescent="0.2">
      <c r="A33" s="542"/>
      <c r="B33" s="117">
        <v>2</v>
      </c>
      <c r="C33" s="249" t="s">
        <v>587</v>
      </c>
      <c r="D33" s="116" t="s">
        <v>1465</v>
      </c>
      <c r="E33" s="250" t="s">
        <v>575</v>
      </c>
      <c r="F33" s="235">
        <v>10</v>
      </c>
      <c r="G33" s="235"/>
      <c r="H33" s="247"/>
    </row>
    <row r="34" spans="1:8" ht="102" x14ac:dyDescent="0.2">
      <c r="A34" s="542"/>
      <c r="B34" s="117">
        <v>3</v>
      </c>
      <c r="C34" s="249" t="s">
        <v>588</v>
      </c>
      <c r="D34" s="116" t="s">
        <v>1466</v>
      </c>
      <c r="E34" s="250" t="s">
        <v>575</v>
      </c>
      <c r="F34" s="235">
        <v>10</v>
      </c>
      <c r="G34" s="235"/>
      <c r="H34" s="247"/>
    </row>
    <row r="35" spans="1:8" ht="127.5" x14ac:dyDescent="0.2">
      <c r="A35" s="542"/>
      <c r="B35" s="117">
        <v>4</v>
      </c>
      <c r="C35" s="249" t="s">
        <v>589</v>
      </c>
      <c r="D35" s="271" t="s">
        <v>1467</v>
      </c>
      <c r="E35" s="250" t="s">
        <v>575</v>
      </c>
      <c r="F35" s="235">
        <v>10</v>
      </c>
      <c r="G35" s="235"/>
      <c r="H35" s="247"/>
    </row>
    <row r="36" spans="1:8" ht="63.75" x14ac:dyDescent="0.2">
      <c r="A36" s="542"/>
      <c r="B36" s="117">
        <v>5</v>
      </c>
      <c r="C36" s="341" t="s">
        <v>590</v>
      </c>
      <c r="D36" s="271" t="s">
        <v>1468</v>
      </c>
      <c r="E36" s="102" t="s">
        <v>575</v>
      </c>
      <c r="F36" s="235">
        <v>10</v>
      </c>
      <c r="G36" s="235"/>
      <c r="H36" s="247"/>
    </row>
    <row r="37" spans="1:8" ht="76.5" x14ac:dyDescent="0.2">
      <c r="A37" s="542"/>
      <c r="B37" s="117">
        <v>6</v>
      </c>
      <c r="C37" s="249" t="s">
        <v>591</v>
      </c>
      <c r="D37" s="271" t="s">
        <v>1469</v>
      </c>
      <c r="E37" s="250" t="s">
        <v>575</v>
      </c>
      <c r="F37" s="235">
        <v>10</v>
      </c>
      <c r="G37" s="235"/>
      <c r="H37" s="247"/>
    </row>
    <row r="38" spans="1:8" ht="63.75" x14ac:dyDescent="0.2">
      <c r="A38" s="542"/>
      <c r="B38" s="117">
        <v>7</v>
      </c>
      <c r="C38" s="249" t="s">
        <v>592</v>
      </c>
      <c r="D38" s="271" t="s">
        <v>1470</v>
      </c>
      <c r="E38" s="250" t="s">
        <v>575</v>
      </c>
      <c r="F38" s="235">
        <v>10</v>
      </c>
      <c r="G38" s="235"/>
      <c r="H38" s="247"/>
    </row>
    <row r="39" spans="1:8" ht="63.75" x14ac:dyDescent="0.2">
      <c r="A39" s="542"/>
      <c r="B39" s="117">
        <v>8</v>
      </c>
      <c r="C39" s="249" t="s">
        <v>593</v>
      </c>
      <c r="D39" s="271" t="s">
        <v>1471</v>
      </c>
      <c r="E39" s="250" t="s">
        <v>575</v>
      </c>
      <c r="F39" s="234">
        <v>10</v>
      </c>
      <c r="G39" s="234"/>
      <c r="H39" s="252"/>
    </row>
    <row r="40" spans="1:8" ht="63.75" x14ac:dyDescent="0.2">
      <c r="A40" s="542"/>
      <c r="B40" s="117">
        <v>9</v>
      </c>
      <c r="C40" s="341" t="s">
        <v>1307</v>
      </c>
      <c r="D40" s="271" t="s">
        <v>1472</v>
      </c>
      <c r="E40" s="250" t="s">
        <v>575</v>
      </c>
      <c r="F40" s="342">
        <v>10</v>
      </c>
      <c r="G40" s="342"/>
      <c r="H40" s="343"/>
    </row>
    <row r="41" spans="1:8" ht="127.5" x14ac:dyDescent="0.2">
      <c r="A41" s="628"/>
      <c r="B41" s="117">
        <v>10</v>
      </c>
      <c r="C41" s="341" t="s">
        <v>594</v>
      </c>
      <c r="D41" s="271" t="s">
        <v>1311</v>
      </c>
      <c r="E41" s="250" t="s">
        <v>575</v>
      </c>
      <c r="F41" s="342">
        <v>10</v>
      </c>
      <c r="G41" s="342"/>
      <c r="H41" s="342"/>
    </row>
    <row r="42" spans="1:8" ht="15.75" customHeight="1" x14ac:dyDescent="0.2">
      <c r="A42" s="556" t="s">
        <v>14</v>
      </c>
      <c r="B42" s="557"/>
      <c r="C42" s="557"/>
      <c r="D42" s="557"/>
      <c r="E42" s="558"/>
      <c r="F42" s="140">
        <f>SUM(F32:F41)</f>
        <v>100</v>
      </c>
      <c r="G42" s="253">
        <f>IFERROR(SUM(G32:G41)/F42,"")</f>
        <v>0</v>
      </c>
      <c r="H42" s="219"/>
    </row>
    <row r="43" spans="1:8" ht="20.25" x14ac:dyDescent="0.3">
      <c r="A43" s="564" t="s">
        <v>332</v>
      </c>
      <c r="B43" s="565"/>
      <c r="C43" s="565"/>
      <c r="D43" s="565"/>
      <c r="E43" s="565"/>
      <c r="F43" s="566"/>
      <c r="G43" s="273">
        <f>AVERAGE(G42,G31,G19,G12)</f>
        <v>0</v>
      </c>
      <c r="H43" s="202"/>
    </row>
    <row r="44" spans="1:8" ht="15.75" x14ac:dyDescent="0.2">
      <c r="A44" s="152"/>
      <c r="B44" s="301"/>
      <c r="C44" s="152"/>
      <c r="D44" s="153"/>
      <c r="E44" s="152"/>
      <c r="F44" s="154"/>
      <c r="G44" s="155"/>
      <c r="H44" s="156"/>
    </row>
    <row r="45" spans="1:8" s="15" customFormat="1" ht="36" customHeight="1" x14ac:dyDescent="0.25">
      <c r="A45" s="12"/>
      <c r="B45" s="534" t="s">
        <v>779</v>
      </c>
      <c r="C45" s="534"/>
      <c r="D45" s="100" t="s">
        <v>295</v>
      </c>
      <c r="E45" s="47" t="s">
        <v>306</v>
      </c>
      <c r="F45" s="83"/>
      <c r="G45" s="225"/>
      <c r="H45" s="62"/>
    </row>
    <row r="46" spans="1:8" s="15" customFormat="1" ht="36" customHeight="1" x14ac:dyDescent="0.25">
      <c r="A46" s="12"/>
      <c r="B46" s="534" t="s">
        <v>619</v>
      </c>
      <c r="C46" s="534"/>
      <c r="D46" s="100"/>
      <c r="E46" s="47" t="s">
        <v>306</v>
      </c>
      <c r="F46" s="83"/>
      <c r="G46" s="225"/>
      <c r="H46" s="62"/>
    </row>
    <row r="47" spans="1:8" s="15" customFormat="1" ht="36" customHeight="1" x14ac:dyDescent="0.25">
      <c r="A47" s="12"/>
      <c r="B47" s="296"/>
      <c r="C47" s="269"/>
      <c r="D47" s="100"/>
      <c r="E47" s="47"/>
      <c r="F47" s="83"/>
      <c r="G47" s="225"/>
      <c r="H47" s="62"/>
    </row>
    <row r="48" spans="1:8" s="11" customFormat="1" ht="39" customHeight="1" x14ac:dyDescent="0.25">
      <c r="A48" s="12"/>
      <c r="B48" s="533"/>
      <c r="C48" s="533"/>
      <c r="D48" s="100"/>
      <c r="E48" s="47"/>
      <c r="F48" s="44"/>
      <c r="G48" s="225"/>
      <c r="H48" s="62"/>
    </row>
  </sheetData>
  <mergeCells count="19">
    <mergeCell ref="A7:H7"/>
    <mergeCell ref="A8:H8"/>
    <mergeCell ref="A1:H1"/>
    <mergeCell ref="A2:H2"/>
    <mergeCell ref="A3:H3"/>
    <mergeCell ref="A4:H4"/>
    <mergeCell ref="A5:H5"/>
    <mergeCell ref="A6:H6"/>
    <mergeCell ref="B48:C48"/>
    <mergeCell ref="B45:C45"/>
    <mergeCell ref="B46:C46"/>
    <mergeCell ref="A12:E12"/>
    <mergeCell ref="A13:A18"/>
    <mergeCell ref="A19:E19"/>
    <mergeCell ref="A20:A30"/>
    <mergeCell ref="A31:E31"/>
    <mergeCell ref="A32:A41"/>
    <mergeCell ref="A43:F43"/>
    <mergeCell ref="A42:E42"/>
  </mergeCells>
  <conditionalFormatting sqref="G43">
    <cfRule type="cellIs" dxfId="23" priority="16" stopIfTrue="1" operator="between">
      <formula>0</formula>
      <formula>0.5</formula>
    </cfRule>
    <cfRule type="cellIs" dxfId="22" priority="17" stopIfTrue="1" operator="between">
      <formula>0.51</formula>
      <formula>0.75</formula>
    </cfRule>
    <cfRule type="cellIs" dxfId="21" priority="18" stopIfTrue="1" operator="between">
      <formula>0.76</formula>
      <formula>1</formula>
    </cfRule>
  </conditionalFormatting>
  <conditionalFormatting sqref="G42">
    <cfRule type="cellIs" dxfId="20" priority="1" stopIfTrue="1" operator="between">
      <formula>0</formula>
      <formula>0.5</formula>
    </cfRule>
    <cfRule type="cellIs" dxfId="19" priority="2" stopIfTrue="1" operator="between">
      <formula>0.51</formula>
      <formula>0.75</formula>
    </cfRule>
    <cfRule type="cellIs" dxfId="18" priority="3" stopIfTrue="1" operator="between">
      <formula>0.76</formula>
      <formula>1</formula>
    </cfRule>
  </conditionalFormatting>
  <conditionalFormatting sqref="G12">
    <cfRule type="cellIs" dxfId="17" priority="10" stopIfTrue="1" operator="between">
      <formula>0</formula>
      <formula>0.5</formula>
    </cfRule>
    <cfRule type="cellIs" dxfId="16" priority="11" stopIfTrue="1" operator="between">
      <formula>0.51</formula>
      <formula>0.75</formula>
    </cfRule>
    <cfRule type="cellIs" dxfId="15" priority="12" stopIfTrue="1" operator="between">
      <formula>0.76</formula>
      <formula>1</formula>
    </cfRule>
  </conditionalFormatting>
  <conditionalFormatting sqref="G19">
    <cfRule type="cellIs" dxfId="14" priority="7" stopIfTrue="1" operator="between">
      <formula>0</formula>
      <formula>0.5</formula>
    </cfRule>
    <cfRule type="cellIs" dxfId="13" priority="8" stopIfTrue="1" operator="between">
      <formula>0.51</formula>
      <formula>0.75</formula>
    </cfRule>
    <cfRule type="cellIs" dxfId="12" priority="9" stopIfTrue="1" operator="between">
      <formula>0.76</formula>
      <formula>1</formula>
    </cfRule>
  </conditionalFormatting>
  <conditionalFormatting sqref="G31">
    <cfRule type="cellIs" dxfId="11" priority="4" stopIfTrue="1" operator="between">
      <formula>0</formula>
      <formula>0.5</formula>
    </cfRule>
    <cfRule type="cellIs" dxfId="10" priority="5" stopIfTrue="1" operator="between">
      <formula>0.51</formula>
      <formula>0.75</formula>
    </cfRule>
    <cfRule type="cellIs" dxfId="9" priority="6" stopIfTrue="1" operator="between">
      <formula>0.76</formula>
      <formula>1</formula>
    </cfRule>
  </conditionalFormatting>
  <pageMargins left="0" right="0" top="0" bottom="0" header="0" footer="0"/>
  <pageSetup paperSize="9" scale="7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1"/>
  <sheetViews>
    <sheetView view="pageBreakPreview" topLeftCell="A34" zoomScale="85" zoomScaleNormal="90" zoomScaleSheetLayoutView="85" workbookViewId="0">
      <selection activeCell="D22" sqref="D22"/>
    </sheetView>
  </sheetViews>
  <sheetFormatPr defaultRowHeight="12.75" x14ac:dyDescent="0.2"/>
  <cols>
    <col min="1" max="1" width="18.7109375" style="97" customWidth="1"/>
    <col min="2" max="2" width="6.7109375" style="295" customWidth="1"/>
    <col min="3" max="3" width="51.7109375" style="9" customWidth="1"/>
    <col min="4" max="4" width="42.140625" style="85" customWidth="1"/>
    <col min="5" max="5" width="40.28515625" style="9" customWidth="1"/>
    <col min="6" max="6" width="11.5703125" style="87" customWidth="1"/>
    <col min="7" max="7" width="13" style="227" customWidth="1"/>
    <col min="8" max="8" width="27.28515625" style="60" customWidth="1"/>
    <col min="9" max="9" width="9.140625" style="9"/>
    <col min="10" max="10" width="9.140625" style="365"/>
    <col min="11" max="16384" width="9.140625" style="9"/>
  </cols>
  <sheetData>
    <row r="1" spans="1:21" s="50" customFormat="1" ht="18" customHeight="1" x14ac:dyDescent="0.2">
      <c r="A1" s="526" t="s">
        <v>766</v>
      </c>
      <c r="B1" s="526"/>
      <c r="C1" s="526"/>
      <c r="D1" s="526"/>
      <c r="E1" s="526"/>
      <c r="F1" s="526"/>
      <c r="G1" s="526"/>
      <c r="H1" s="526"/>
      <c r="J1" s="362"/>
    </row>
    <row r="2" spans="1:21" s="50" customFormat="1" ht="16.5" customHeight="1" x14ac:dyDescent="0.2">
      <c r="A2" s="527"/>
      <c r="B2" s="527"/>
      <c r="C2" s="527"/>
      <c r="D2" s="527"/>
      <c r="E2" s="527"/>
      <c r="F2" s="527"/>
      <c r="G2" s="527"/>
      <c r="H2" s="527"/>
      <c r="J2" s="362"/>
    </row>
    <row r="3" spans="1:21" s="50" customFormat="1" ht="16.5" customHeight="1" x14ac:dyDescent="0.2">
      <c r="A3" s="528" t="s">
        <v>612</v>
      </c>
      <c r="B3" s="528"/>
      <c r="C3" s="528"/>
      <c r="D3" s="528"/>
      <c r="E3" s="528"/>
      <c r="F3" s="528"/>
      <c r="G3" s="528"/>
      <c r="H3" s="528"/>
      <c r="J3" s="362"/>
    </row>
    <row r="4" spans="1:21" s="50" customFormat="1" ht="17.25" customHeight="1" x14ac:dyDescent="0.2">
      <c r="A4" s="528" t="s">
        <v>614</v>
      </c>
      <c r="B4" s="528"/>
      <c r="C4" s="528"/>
      <c r="D4" s="528"/>
      <c r="E4" s="528"/>
      <c r="F4" s="528"/>
      <c r="G4" s="528"/>
      <c r="H4" s="528"/>
      <c r="J4" s="362"/>
    </row>
    <row r="5" spans="1:21" s="50" customFormat="1" ht="18.75" customHeight="1" x14ac:dyDescent="0.2">
      <c r="A5" s="528" t="s">
        <v>613</v>
      </c>
      <c r="B5" s="528"/>
      <c r="C5" s="528"/>
      <c r="D5" s="528"/>
      <c r="E5" s="528"/>
      <c r="F5" s="528"/>
      <c r="G5" s="528"/>
      <c r="H5" s="528"/>
      <c r="J5" s="362"/>
    </row>
    <row r="6" spans="1:21" s="50" customFormat="1" ht="17.25" customHeight="1" x14ac:dyDescent="0.2">
      <c r="A6" s="528"/>
      <c r="B6" s="528"/>
      <c r="C6" s="528"/>
      <c r="D6" s="528"/>
      <c r="E6" s="528"/>
      <c r="F6" s="528"/>
      <c r="G6" s="528"/>
      <c r="H6" s="528"/>
      <c r="J6" s="362"/>
    </row>
    <row r="7" spans="1:21" s="34" customFormat="1" ht="27.75" customHeight="1" x14ac:dyDescent="0.2">
      <c r="A7" s="529" t="s">
        <v>1562</v>
      </c>
      <c r="B7" s="529"/>
      <c r="C7" s="529"/>
      <c r="D7" s="529"/>
      <c r="E7" s="529"/>
      <c r="F7" s="529"/>
      <c r="G7" s="529"/>
      <c r="H7" s="529"/>
      <c r="J7" s="363"/>
    </row>
    <row r="8" spans="1:21" s="18" customFormat="1" ht="16.5" customHeight="1" x14ac:dyDescent="0.25">
      <c r="A8" s="530"/>
      <c r="B8" s="530"/>
      <c r="C8" s="530"/>
      <c r="D8" s="530"/>
      <c r="E8" s="530"/>
      <c r="F8" s="530"/>
      <c r="G8" s="530"/>
      <c r="H8" s="530"/>
      <c r="J8" s="363"/>
    </row>
    <row r="9" spans="1:21" s="87" customFormat="1" ht="35.25" customHeight="1" x14ac:dyDescent="0.2">
      <c r="A9" s="196" t="s">
        <v>620</v>
      </c>
      <c r="B9" s="196" t="s">
        <v>380</v>
      </c>
      <c r="C9" s="196" t="s">
        <v>617</v>
      </c>
      <c r="D9" s="196" t="s">
        <v>8</v>
      </c>
      <c r="E9" s="196" t="s">
        <v>9</v>
      </c>
      <c r="F9" s="196" t="s">
        <v>3</v>
      </c>
      <c r="G9" s="223" t="s">
        <v>4</v>
      </c>
      <c r="H9" s="196" t="s">
        <v>18</v>
      </c>
      <c r="J9" s="364"/>
    </row>
    <row r="10" spans="1:21" ht="57" customHeight="1" x14ac:dyDescent="0.2">
      <c r="A10" s="633" t="s">
        <v>1024</v>
      </c>
      <c r="B10" s="102">
        <v>1</v>
      </c>
      <c r="C10" s="275" t="s">
        <v>828</v>
      </c>
      <c r="D10" s="245" t="s">
        <v>1312</v>
      </c>
      <c r="E10" s="245" t="s">
        <v>1331</v>
      </c>
      <c r="F10" s="104">
        <v>20</v>
      </c>
      <c r="G10" s="228"/>
      <c r="H10" s="102"/>
    </row>
    <row r="11" spans="1:21" ht="54" customHeight="1" x14ac:dyDescent="0.2">
      <c r="A11" s="633"/>
      <c r="B11" s="102">
        <v>2</v>
      </c>
      <c r="C11" s="275" t="s">
        <v>829</v>
      </c>
      <c r="D11" s="275" t="s">
        <v>830</v>
      </c>
      <c r="E11" s="245" t="s">
        <v>650</v>
      </c>
      <c r="F11" s="104">
        <v>10</v>
      </c>
      <c r="G11" s="228"/>
      <c r="H11" s="102" t="s">
        <v>295</v>
      </c>
    </row>
    <row r="12" spans="1:21" s="86" customFormat="1" ht="82.5" customHeight="1" x14ac:dyDescent="0.2">
      <c r="A12" s="633"/>
      <c r="B12" s="102">
        <v>3</v>
      </c>
      <c r="C12" s="275" t="s">
        <v>1325</v>
      </c>
      <c r="D12" s="275" t="s">
        <v>1313</v>
      </c>
      <c r="E12" s="245" t="s">
        <v>1332</v>
      </c>
      <c r="F12" s="104">
        <v>20</v>
      </c>
      <c r="G12" s="228"/>
      <c r="H12" s="105"/>
      <c r="I12" s="85"/>
      <c r="J12" s="366"/>
      <c r="K12" s="85"/>
      <c r="L12" s="85"/>
      <c r="M12" s="85"/>
      <c r="N12" s="85"/>
      <c r="O12" s="85"/>
      <c r="P12" s="85"/>
      <c r="Q12" s="85"/>
      <c r="R12" s="85"/>
      <c r="S12" s="85"/>
      <c r="T12" s="85"/>
      <c r="U12" s="85"/>
    </row>
    <row r="13" spans="1:21" ht="58.5" customHeight="1" x14ac:dyDescent="0.2">
      <c r="A13" s="633"/>
      <c r="B13" s="102">
        <v>4</v>
      </c>
      <c r="C13" s="275" t="s">
        <v>763</v>
      </c>
      <c r="D13" s="275" t="s">
        <v>1314</v>
      </c>
      <c r="E13" s="245" t="s">
        <v>1327</v>
      </c>
      <c r="F13" s="104">
        <v>10</v>
      </c>
      <c r="G13" s="228"/>
      <c r="H13" s="102" t="s">
        <v>295</v>
      </c>
    </row>
    <row r="14" spans="1:21" ht="95.25" customHeight="1" x14ac:dyDescent="0.2">
      <c r="A14" s="633"/>
      <c r="B14" s="102">
        <v>5</v>
      </c>
      <c r="C14" s="275" t="s">
        <v>831</v>
      </c>
      <c r="D14" s="275" t="s">
        <v>1315</v>
      </c>
      <c r="E14" s="245" t="s">
        <v>1328</v>
      </c>
      <c r="F14" s="104">
        <v>10</v>
      </c>
      <c r="G14" s="228"/>
      <c r="H14" s="102" t="s">
        <v>295</v>
      </c>
    </row>
    <row r="15" spans="1:21" ht="57.75" customHeight="1" x14ac:dyDescent="0.2">
      <c r="A15" s="633"/>
      <c r="B15" s="102">
        <v>6</v>
      </c>
      <c r="C15" s="275" t="s">
        <v>1051</v>
      </c>
      <c r="D15" s="275" t="s">
        <v>1316</v>
      </c>
      <c r="E15" s="245" t="s">
        <v>1329</v>
      </c>
      <c r="F15" s="104">
        <v>15</v>
      </c>
      <c r="G15" s="228"/>
      <c r="H15" s="102"/>
    </row>
    <row r="16" spans="1:21" ht="59.25" customHeight="1" thickBot="1" x14ac:dyDescent="0.25">
      <c r="A16" s="633"/>
      <c r="B16" s="102">
        <v>7</v>
      </c>
      <c r="C16" s="357" t="s">
        <v>1326</v>
      </c>
      <c r="D16" s="357" t="s">
        <v>1317</v>
      </c>
      <c r="E16" s="459" t="s">
        <v>1330</v>
      </c>
      <c r="F16" s="324">
        <v>15</v>
      </c>
      <c r="G16" s="456"/>
      <c r="H16" s="265" t="s">
        <v>295</v>
      </c>
    </row>
    <row r="17" spans="1:8" ht="15.75" customHeight="1" thickBot="1" x14ac:dyDescent="0.3">
      <c r="A17" s="643" t="s">
        <v>14</v>
      </c>
      <c r="B17" s="644"/>
      <c r="C17" s="644"/>
      <c r="D17" s="644"/>
      <c r="E17" s="645"/>
      <c r="F17" s="332">
        <f>SUM(F10:F16)</f>
        <v>100</v>
      </c>
      <c r="G17" s="326">
        <f>IFERROR(SUM(G10:G16)/F17,"")</f>
        <v>0</v>
      </c>
      <c r="H17" s="333" t="s">
        <v>295</v>
      </c>
    </row>
    <row r="18" spans="1:8" ht="83.25" customHeight="1" x14ac:dyDescent="0.2">
      <c r="A18" s="633" t="s">
        <v>1068</v>
      </c>
      <c r="B18" s="284">
        <v>1</v>
      </c>
      <c r="C18" s="358" t="s">
        <v>832</v>
      </c>
      <c r="D18" s="358" t="s">
        <v>1318</v>
      </c>
      <c r="E18" s="460" t="s">
        <v>1347</v>
      </c>
      <c r="F18" s="330">
        <v>20</v>
      </c>
      <c r="G18" s="457"/>
      <c r="H18" s="331"/>
    </row>
    <row r="19" spans="1:8" ht="62.25" customHeight="1" x14ac:dyDescent="0.2">
      <c r="A19" s="633"/>
      <c r="B19" s="102">
        <v>2</v>
      </c>
      <c r="C19" s="275" t="s">
        <v>833</v>
      </c>
      <c r="D19" s="275" t="s">
        <v>1319</v>
      </c>
      <c r="E19" s="245" t="s">
        <v>913</v>
      </c>
      <c r="F19" s="104">
        <v>10</v>
      </c>
      <c r="G19" s="228"/>
      <c r="H19" s="102"/>
    </row>
    <row r="20" spans="1:8" ht="110.25" customHeight="1" x14ac:dyDescent="0.2">
      <c r="A20" s="633"/>
      <c r="B20" s="284">
        <v>3</v>
      </c>
      <c r="C20" s="275" t="s">
        <v>834</v>
      </c>
      <c r="D20" s="275" t="s">
        <v>1320</v>
      </c>
      <c r="E20" s="245" t="s">
        <v>914</v>
      </c>
      <c r="F20" s="104">
        <v>10</v>
      </c>
      <c r="G20" s="228"/>
      <c r="H20" s="102"/>
    </row>
    <row r="21" spans="1:8" ht="56.25" customHeight="1" x14ac:dyDescent="0.2">
      <c r="A21" s="633"/>
      <c r="B21" s="102">
        <v>4</v>
      </c>
      <c r="C21" s="275" t="s">
        <v>651</v>
      </c>
      <c r="D21" s="275" t="s">
        <v>1321</v>
      </c>
      <c r="E21" s="245" t="s">
        <v>652</v>
      </c>
      <c r="F21" s="104">
        <v>10</v>
      </c>
      <c r="G21" s="228"/>
      <c r="H21" s="102"/>
    </row>
    <row r="22" spans="1:8" ht="54" customHeight="1" x14ac:dyDescent="0.2">
      <c r="A22" s="633"/>
      <c r="B22" s="284">
        <v>5</v>
      </c>
      <c r="C22" s="275" t="s">
        <v>835</v>
      </c>
      <c r="D22" s="275" t="s">
        <v>1346</v>
      </c>
      <c r="E22" s="245" t="s">
        <v>653</v>
      </c>
      <c r="F22" s="104">
        <v>15</v>
      </c>
      <c r="G22" s="228"/>
      <c r="H22" s="102"/>
    </row>
    <row r="23" spans="1:8" ht="67.5" customHeight="1" x14ac:dyDescent="0.2">
      <c r="A23" s="633"/>
      <c r="B23" s="102">
        <v>6</v>
      </c>
      <c r="C23" s="275" t="s">
        <v>836</v>
      </c>
      <c r="D23" s="275" t="s">
        <v>1322</v>
      </c>
      <c r="E23" s="245" t="s">
        <v>652</v>
      </c>
      <c r="F23" s="104">
        <v>10</v>
      </c>
      <c r="G23" s="228"/>
      <c r="H23" s="102"/>
    </row>
    <row r="24" spans="1:8" ht="59.25" customHeight="1" x14ac:dyDescent="0.2">
      <c r="A24" s="633"/>
      <c r="B24" s="284">
        <v>7</v>
      </c>
      <c r="C24" s="275" t="s">
        <v>909</v>
      </c>
      <c r="D24" s="461" t="s">
        <v>1473</v>
      </c>
      <c r="E24" s="114" t="s">
        <v>654</v>
      </c>
      <c r="F24" s="104">
        <v>5</v>
      </c>
      <c r="G24" s="228"/>
      <c r="H24" s="102"/>
    </row>
    <row r="25" spans="1:8" ht="79.5" customHeight="1" x14ac:dyDescent="0.2">
      <c r="A25" s="633"/>
      <c r="B25" s="102">
        <v>8</v>
      </c>
      <c r="C25" s="275" t="s">
        <v>910</v>
      </c>
      <c r="D25" s="461" t="s">
        <v>1474</v>
      </c>
      <c r="E25" s="114" t="s">
        <v>655</v>
      </c>
      <c r="F25" s="104">
        <v>5</v>
      </c>
      <c r="G25" s="228"/>
      <c r="H25" s="102"/>
    </row>
    <row r="26" spans="1:8" ht="58.5" customHeight="1" x14ac:dyDescent="0.2">
      <c r="A26" s="633"/>
      <c r="B26" s="102">
        <v>10</v>
      </c>
      <c r="C26" s="275" t="s">
        <v>837</v>
      </c>
      <c r="D26" s="461" t="s">
        <v>1323</v>
      </c>
      <c r="E26" s="114" t="s">
        <v>655</v>
      </c>
      <c r="F26" s="104">
        <v>5</v>
      </c>
      <c r="G26" s="228"/>
      <c r="H26" s="102"/>
    </row>
    <row r="27" spans="1:8" ht="61.5" customHeight="1" x14ac:dyDescent="0.2">
      <c r="A27" s="633"/>
      <c r="B27" s="102">
        <v>11</v>
      </c>
      <c r="C27" s="275" t="s">
        <v>1345</v>
      </c>
      <c r="D27" s="461" t="s">
        <v>1324</v>
      </c>
      <c r="E27" s="114" t="s">
        <v>655</v>
      </c>
      <c r="F27" s="104">
        <v>5</v>
      </c>
      <c r="G27" s="228"/>
      <c r="H27" s="102"/>
    </row>
    <row r="28" spans="1:8" ht="163.5" customHeight="1" thickBot="1" x14ac:dyDescent="0.25">
      <c r="A28" s="633"/>
      <c r="B28" s="284">
        <v>12</v>
      </c>
      <c r="C28" s="461" t="s">
        <v>911</v>
      </c>
      <c r="D28" s="461" t="s">
        <v>1475</v>
      </c>
      <c r="E28" s="114" t="s">
        <v>656</v>
      </c>
      <c r="F28" s="104">
        <v>5</v>
      </c>
      <c r="G28" s="228"/>
      <c r="H28" s="102"/>
    </row>
    <row r="29" spans="1:8" ht="15.75" customHeight="1" thickBot="1" x14ac:dyDescent="0.3">
      <c r="A29" s="640" t="s">
        <v>14</v>
      </c>
      <c r="B29" s="641"/>
      <c r="C29" s="641"/>
      <c r="D29" s="641"/>
      <c r="E29" s="642"/>
      <c r="F29" s="108">
        <f>SUM(F18:F28)</f>
        <v>100</v>
      </c>
      <c r="G29" s="326">
        <f>IFERROR(SUM(G18:G28)/F29,"")</f>
        <v>0</v>
      </c>
      <c r="H29" s="216"/>
    </row>
    <row r="30" spans="1:8" ht="107.25" customHeight="1" x14ac:dyDescent="0.2">
      <c r="A30" s="632" t="s">
        <v>1333</v>
      </c>
      <c r="B30" s="102">
        <v>1</v>
      </c>
      <c r="C30" s="276" t="s">
        <v>965</v>
      </c>
      <c r="D30" s="276" t="s">
        <v>966</v>
      </c>
      <c r="E30" s="276" t="s">
        <v>967</v>
      </c>
      <c r="F30" s="104">
        <v>10</v>
      </c>
      <c r="G30" s="228"/>
      <c r="H30" s="102"/>
    </row>
    <row r="31" spans="1:8" ht="43.5" customHeight="1" x14ac:dyDescent="0.2">
      <c r="A31" s="633"/>
      <c r="B31" s="102">
        <v>2</v>
      </c>
      <c r="C31" s="116" t="s">
        <v>968</v>
      </c>
      <c r="D31" s="116" t="s">
        <v>969</v>
      </c>
      <c r="E31" s="276" t="s">
        <v>970</v>
      </c>
      <c r="F31" s="104">
        <v>5</v>
      </c>
      <c r="G31" s="228"/>
      <c r="H31" s="102"/>
    </row>
    <row r="32" spans="1:8" ht="54" customHeight="1" x14ac:dyDescent="0.2">
      <c r="A32" s="633"/>
      <c r="B32" s="102">
        <v>3</v>
      </c>
      <c r="C32" s="116" t="s">
        <v>971</v>
      </c>
      <c r="D32" s="116" t="s">
        <v>1054</v>
      </c>
      <c r="E32" s="276" t="s">
        <v>1055</v>
      </c>
      <c r="F32" s="104">
        <v>10</v>
      </c>
      <c r="G32" s="228"/>
      <c r="H32" s="102"/>
    </row>
    <row r="33" spans="1:10" ht="45.75" customHeight="1" x14ac:dyDescent="0.2">
      <c r="A33" s="633"/>
      <c r="B33" s="102">
        <v>4</v>
      </c>
      <c r="C33" s="276" t="s">
        <v>972</v>
      </c>
      <c r="D33" s="276" t="s">
        <v>973</v>
      </c>
      <c r="E33" s="276" t="s">
        <v>1053</v>
      </c>
      <c r="F33" s="104">
        <v>10</v>
      </c>
      <c r="G33" s="277"/>
      <c r="H33" s="102"/>
    </row>
    <row r="34" spans="1:10" ht="68.25" customHeight="1" x14ac:dyDescent="0.2">
      <c r="A34" s="633"/>
      <c r="B34" s="102">
        <v>5</v>
      </c>
      <c r="C34" s="276" t="s">
        <v>974</v>
      </c>
      <c r="D34" s="276" t="s">
        <v>975</v>
      </c>
      <c r="E34" s="276" t="s">
        <v>976</v>
      </c>
      <c r="F34" s="104">
        <v>10</v>
      </c>
      <c r="G34" s="228"/>
      <c r="H34" s="102"/>
    </row>
    <row r="35" spans="1:10" ht="48" customHeight="1" x14ac:dyDescent="0.2">
      <c r="A35" s="633"/>
      <c r="B35" s="102">
        <v>6</v>
      </c>
      <c r="C35" s="276" t="s">
        <v>977</v>
      </c>
      <c r="D35" s="276" t="s">
        <v>978</v>
      </c>
      <c r="E35" s="276" t="s">
        <v>1547</v>
      </c>
      <c r="F35" s="104">
        <v>5</v>
      </c>
      <c r="G35" s="228"/>
      <c r="H35" s="102"/>
    </row>
    <row r="36" spans="1:10" ht="44.25" customHeight="1" x14ac:dyDescent="0.2">
      <c r="A36" s="633"/>
      <c r="B36" s="102">
        <v>7</v>
      </c>
      <c r="C36" s="276" t="s">
        <v>979</v>
      </c>
      <c r="D36" s="276" t="s">
        <v>1056</v>
      </c>
      <c r="E36" s="276" t="s">
        <v>1547</v>
      </c>
      <c r="F36" s="104">
        <v>5</v>
      </c>
      <c r="G36" s="228"/>
      <c r="H36" s="102"/>
    </row>
    <row r="37" spans="1:10" ht="57" customHeight="1" x14ac:dyDescent="0.2">
      <c r="A37" s="633"/>
      <c r="B37" s="102">
        <v>8</v>
      </c>
      <c r="C37" s="276" t="s">
        <v>1334</v>
      </c>
      <c r="D37" s="276" t="s">
        <v>1057</v>
      </c>
      <c r="E37" s="276" t="s">
        <v>980</v>
      </c>
      <c r="F37" s="104">
        <v>10</v>
      </c>
      <c r="G37" s="277"/>
      <c r="H37" s="102"/>
    </row>
    <row r="38" spans="1:10" ht="42.75" customHeight="1" x14ac:dyDescent="0.2">
      <c r="A38" s="633"/>
      <c r="B38" s="102">
        <v>9</v>
      </c>
      <c r="C38" s="323" t="s">
        <v>1058</v>
      </c>
      <c r="D38" s="323" t="s">
        <v>1059</v>
      </c>
      <c r="E38" s="276" t="s">
        <v>659</v>
      </c>
      <c r="F38" s="104">
        <v>10</v>
      </c>
      <c r="G38" s="411"/>
      <c r="H38" s="265"/>
    </row>
    <row r="39" spans="1:10" ht="42.75" customHeight="1" x14ac:dyDescent="0.2">
      <c r="A39" s="633"/>
      <c r="B39" s="102">
        <v>10</v>
      </c>
      <c r="C39" s="323" t="s">
        <v>981</v>
      </c>
      <c r="D39" s="323" t="s">
        <v>982</v>
      </c>
      <c r="E39" s="276" t="s">
        <v>659</v>
      </c>
      <c r="F39" s="104">
        <v>10</v>
      </c>
      <c r="G39" s="411"/>
      <c r="H39" s="265"/>
    </row>
    <row r="40" spans="1:10" ht="30.75" customHeight="1" x14ac:dyDescent="0.2">
      <c r="A40" s="633"/>
      <c r="B40" s="102">
        <v>11</v>
      </c>
      <c r="C40" s="323" t="s">
        <v>983</v>
      </c>
      <c r="D40" s="323" t="s">
        <v>984</v>
      </c>
      <c r="E40" s="276" t="s">
        <v>985</v>
      </c>
      <c r="F40" s="104">
        <v>5</v>
      </c>
      <c r="G40" s="411"/>
      <c r="H40" s="265"/>
    </row>
    <row r="41" spans="1:10" ht="27.75" customHeight="1" x14ac:dyDescent="0.2">
      <c r="A41" s="633"/>
      <c r="B41" s="102">
        <v>12</v>
      </c>
      <c r="C41" s="323" t="s">
        <v>986</v>
      </c>
      <c r="D41" s="323" t="s">
        <v>987</v>
      </c>
      <c r="E41" s="276" t="s">
        <v>985</v>
      </c>
      <c r="F41" s="104">
        <v>5</v>
      </c>
      <c r="G41" s="411"/>
      <c r="H41" s="265"/>
    </row>
    <row r="42" spans="1:10" ht="39" thickBot="1" x14ac:dyDescent="0.25">
      <c r="A42" s="633"/>
      <c r="B42" s="102">
        <v>13</v>
      </c>
      <c r="C42" s="323" t="s">
        <v>988</v>
      </c>
      <c r="D42" s="323" t="s">
        <v>989</v>
      </c>
      <c r="E42" s="276" t="s">
        <v>985</v>
      </c>
      <c r="F42" s="104">
        <v>5</v>
      </c>
      <c r="G42" s="411"/>
      <c r="H42" s="265"/>
    </row>
    <row r="43" spans="1:10" ht="19.5" customHeight="1" thickBot="1" x14ac:dyDescent="0.3">
      <c r="A43" s="634" t="s">
        <v>14</v>
      </c>
      <c r="B43" s="635"/>
      <c r="C43" s="635"/>
      <c r="D43" s="635"/>
      <c r="E43" s="636"/>
      <c r="F43" s="325">
        <f>SUM(F30:F42)</f>
        <v>100</v>
      </c>
      <c r="G43" s="326">
        <f>IFERROR(SUM(G30:G42)/F43,"")</f>
        <v>0</v>
      </c>
      <c r="H43" s="327" t="s">
        <v>295</v>
      </c>
    </row>
    <row r="44" spans="1:10" ht="21" thickBot="1" x14ac:dyDescent="0.35">
      <c r="A44" s="637" t="s">
        <v>332</v>
      </c>
      <c r="B44" s="638"/>
      <c r="C44" s="638"/>
      <c r="D44" s="638"/>
      <c r="E44" s="638"/>
      <c r="F44" s="639"/>
      <c r="G44" s="328">
        <f>AVERAGE(G43,G29,G17)</f>
        <v>0</v>
      </c>
      <c r="H44" s="329"/>
    </row>
    <row r="45" spans="1:10" ht="15.75" x14ac:dyDescent="0.25">
      <c r="A45" s="95"/>
      <c r="B45" s="91"/>
      <c r="C45" s="40"/>
      <c r="D45" s="350"/>
      <c r="E45" s="40"/>
      <c r="F45" s="43"/>
      <c r="G45" s="224"/>
      <c r="H45" s="61"/>
    </row>
    <row r="46" spans="1:10" s="15" customFormat="1" ht="36" customHeight="1" x14ac:dyDescent="0.25">
      <c r="A46" s="12"/>
      <c r="B46" s="534" t="s">
        <v>779</v>
      </c>
      <c r="C46" s="534"/>
      <c r="D46" s="351" t="s">
        <v>295</v>
      </c>
      <c r="E46" s="47" t="s">
        <v>306</v>
      </c>
      <c r="F46" s="83"/>
      <c r="G46" s="225"/>
      <c r="H46" s="62"/>
      <c r="J46" s="367"/>
    </row>
    <row r="47" spans="1:10" s="15" customFormat="1" ht="36" customHeight="1" x14ac:dyDescent="0.25">
      <c r="A47" s="12"/>
      <c r="B47" s="404"/>
      <c r="C47" s="404"/>
      <c r="D47" s="351"/>
      <c r="E47" s="47"/>
      <c r="F47" s="83"/>
      <c r="G47" s="225"/>
      <c r="H47" s="62"/>
      <c r="J47" s="367"/>
    </row>
    <row r="48" spans="1:10" s="15" customFormat="1" ht="36" customHeight="1" x14ac:dyDescent="0.25">
      <c r="A48" s="12"/>
      <c r="B48" s="534" t="s">
        <v>619</v>
      </c>
      <c r="C48" s="534"/>
      <c r="D48" s="351"/>
      <c r="E48" s="47" t="s">
        <v>306</v>
      </c>
      <c r="F48" s="83"/>
      <c r="G48" s="225"/>
      <c r="H48" s="62"/>
      <c r="J48" s="367"/>
    </row>
    <row r="49" spans="1:10" s="15" customFormat="1" ht="36" customHeight="1" x14ac:dyDescent="0.25">
      <c r="A49" s="12"/>
      <c r="B49" s="296"/>
      <c r="C49" s="404"/>
      <c r="D49" s="351"/>
      <c r="E49" s="47"/>
      <c r="F49" s="83"/>
      <c r="G49" s="225"/>
      <c r="H49" s="62"/>
      <c r="J49" s="367"/>
    </row>
    <row r="50" spans="1:10" s="11" customFormat="1" ht="39" customHeight="1" x14ac:dyDescent="0.25">
      <c r="A50" s="12"/>
      <c r="B50" s="533"/>
      <c r="C50" s="533"/>
      <c r="D50" s="351"/>
      <c r="E50" s="47"/>
      <c r="F50" s="44"/>
      <c r="G50" s="225"/>
      <c r="H50" s="62"/>
      <c r="J50" s="367"/>
    </row>
    <row r="51" spans="1:10" s="11" customFormat="1" ht="5.25" customHeight="1" x14ac:dyDescent="0.25">
      <c r="A51" s="96"/>
      <c r="B51" s="294"/>
      <c r="C51" s="49"/>
      <c r="D51" s="352"/>
      <c r="E51" s="13"/>
      <c r="F51" s="14"/>
      <c r="G51" s="226"/>
      <c r="H51" s="16"/>
      <c r="J51" s="367"/>
    </row>
  </sheetData>
  <mergeCells count="18">
    <mergeCell ref="A29:E29"/>
    <mergeCell ref="A1:H1"/>
    <mergeCell ref="A2:H2"/>
    <mergeCell ref="A3:H3"/>
    <mergeCell ref="A4:H4"/>
    <mergeCell ref="A5:H5"/>
    <mergeCell ref="A6:H6"/>
    <mergeCell ref="A7:H7"/>
    <mergeCell ref="A8:H8"/>
    <mergeCell ref="A10:A16"/>
    <mergeCell ref="A17:E17"/>
    <mergeCell ref="A18:A28"/>
    <mergeCell ref="B48:C48"/>
    <mergeCell ref="B50:C50"/>
    <mergeCell ref="A30:A42"/>
    <mergeCell ref="A43:E43"/>
    <mergeCell ref="A44:F44"/>
    <mergeCell ref="B46:C46"/>
  </mergeCells>
  <conditionalFormatting sqref="G17 G44 G29">
    <cfRule type="cellIs" dxfId="8" priority="7" stopIfTrue="1" operator="between">
      <formula>0</formula>
      <formula>0.5</formula>
    </cfRule>
    <cfRule type="cellIs" dxfId="7" priority="8" stopIfTrue="1" operator="between">
      <formula>0.51</formula>
      <formula>0.75</formula>
    </cfRule>
    <cfRule type="cellIs" dxfId="6" priority="9" stopIfTrue="1" operator="between">
      <formula>0.76</formula>
      <formula>1</formula>
    </cfRule>
  </conditionalFormatting>
  <conditionalFormatting sqref="G43">
    <cfRule type="cellIs" dxfId="5" priority="1" stopIfTrue="1" operator="between">
      <formula>0</formula>
      <formula>0.5</formula>
    </cfRule>
    <cfRule type="cellIs" dxfId="4" priority="2" stopIfTrue="1" operator="between">
      <formula>0.51</formula>
      <formula>0.75</formula>
    </cfRule>
    <cfRule type="cellIs" dxfId="3" priority="3" stopIfTrue="1" operator="between">
      <formula>0.76</formula>
      <formula>1</formula>
    </cfRule>
  </conditionalFormatting>
  <printOptions horizontalCentered="1"/>
  <pageMargins left="0.59055118110236227" right="0.39370078740157483" top="0.39370078740157483" bottom="0.19685039370078741" header="0.19685039370078741" footer="0.19685039370078741"/>
  <pageSetup paperSize="9" scale="43" fitToHeight="4" orientation="portrait" r:id="rId1"/>
  <headerFooter alignWithMargins="0">
    <oddFooter>&amp;L&amp;A&amp;CСтраница  &amp;P из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BreakPreview" topLeftCell="A22" zoomScale="85" zoomScaleNormal="90" zoomScaleSheetLayoutView="85" workbookViewId="0">
      <selection activeCell="E12" sqref="E12"/>
    </sheetView>
  </sheetViews>
  <sheetFormatPr defaultRowHeight="12.75" x14ac:dyDescent="0.2"/>
  <cols>
    <col min="1" max="1" width="18.7109375" style="97" customWidth="1"/>
    <col min="2" max="2" width="6.7109375" style="295" customWidth="1"/>
    <col min="3" max="3" width="51.7109375" style="9" customWidth="1"/>
    <col min="4" max="4" width="42.140625" style="85" customWidth="1"/>
    <col min="5" max="5" width="40.28515625" style="9" customWidth="1"/>
    <col min="6" max="6" width="11.5703125" style="87" customWidth="1"/>
    <col min="7" max="7" width="13" style="227" customWidth="1"/>
    <col min="8" max="8" width="27.28515625" style="60" customWidth="1"/>
    <col min="9" max="9" width="9.140625" style="9"/>
    <col min="10" max="10" width="9.140625" style="365"/>
    <col min="11" max="16384" width="9.140625" style="9"/>
  </cols>
  <sheetData>
    <row r="1" spans="1:10" s="50" customFormat="1" ht="18" customHeight="1" x14ac:dyDescent="0.2">
      <c r="A1" s="526" t="s">
        <v>766</v>
      </c>
      <c r="B1" s="526"/>
      <c r="C1" s="526"/>
      <c r="D1" s="526"/>
      <c r="E1" s="526"/>
      <c r="F1" s="526"/>
      <c r="G1" s="526"/>
      <c r="H1" s="526"/>
      <c r="J1" s="362"/>
    </row>
    <row r="2" spans="1:10" s="50" customFormat="1" ht="16.5" customHeight="1" x14ac:dyDescent="0.2">
      <c r="A2" s="527"/>
      <c r="B2" s="527"/>
      <c r="C2" s="527"/>
      <c r="D2" s="527"/>
      <c r="E2" s="527"/>
      <c r="F2" s="527"/>
      <c r="G2" s="527"/>
      <c r="H2" s="527"/>
      <c r="J2" s="362"/>
    </row>
    <row r="3" spans="1:10" s="50" customFormat="1" ht="16.5" customHeight="1" x14ac:dyDescent="0.2">
      <c r="A3" s="528" t="s">
        <v>612</v>
      </c>
      <c r="B3" s="528"/>
      <c r="C3" s="528"/>
      <c r="D3" s="528"/>
      <c r="E3" s="528"/>
      <c r="F3" s="528"/>
      <c r="G3" s="528"/>
      <c r="H3" s="528"/>
      <c r="J3" s="362"/>
    </row>
    <row r="4" spans="1:10" s="50" customFormat="1" ht="17.25" customHeight="1" x14ac:dyDescent="0.2">
      <c r="A4" s="528" t="s">
        <v>614</v>
      </c>
      <c r="B4" s="528"/>
      <c r="C4" s="528"/>
      <c r="D4" s="528"/>
      <c r="E4" s="528"/>
      <c r="F4" s="528"/>
      <c r="G4" s="528"/>
      <c r="H4" s="528"/>
      <c r="J4" s="362"/>
    </row>
    <row r="5" spans="1:10" s="50" customFormat="1" ht="18.75" customHeight="1" x14ac:dyDescent="0.2">
      <c r="A5" s="528" t="s">
        <v>613</v>
      </c>
      <c r="B5" s="528"/>
      <c r="C5" s="528"/>
      <c r="D5" s="528"/>
      <c r="E5" s="528"/>
      <c r="F5" s="528"/>
      <c r="G5" s="528"/>
      <c r="H5" s="528"/>
      <c r="J5" s="362"/>
    </row>
    <row r="6" spans="1:10" s="50" customFormat="1" ht="17.25" customHeight="1" x14ac:dyDescent="0.2">
      <c r="A6" s="528"/>
      <c r="B6" s="528"/>
      <c r="C6" s="528"/>
      <c r="D6" s="528"/>
      <c r="E6" s="528"/>
      <c r="F6" s="528"/>
      <c r="G6" s="528"/>
      <c r="H6" s="528"/>
      <c r="J6" s="362"/>
    </row>
    <row r="7" spans="1:10" s="34" customFormat="1" ht="27.75" customHeight="1" x14ac:dyDescent="0.2">
      <c r="A7" s="529" t="s">
        <v>1563</v>
      </c>
      <c r="B7" s="529"/>
      <c r="C7" s="529"/>
      <c r="D7" s="529"/>
      <c r="E7" s="529"/>
      <c r="F7" s="529"/>
      <c r="G7" s="529"/>
      <c r="H7" s="529"/>
      <c r="J7" s="363"/>
    </row>
    <row r="8" spans="1:10" s="18" customFormat="1" ht="16.5" customHeight="1" x14ac:dyDescent="0.25">
      <c r="A8" s="530"/>
      <c r="B8" s="530"/>
      <c r="C8" s="530"/>
      <c r="D8" s="530"/>
      <c r="E8" s="530"/>
      <c r="F8" s="530"/>
      <c r="G8" s="530"/>
      <c r="H8" s="530"/>
      <c r="J8" s="363"/>
    </row>
    <row r="9" spans="1:10" s="87" customFormat="1" ht="35.25" customHeight="1" x14ac:dyDescent="0.2">
      <c r="A9" s="196" t="s">
        <v>620</v>
      </c>
      <c r="B9" s="196" t="s">
        <v>380</v>
      </c>
      <c r="C9" s="196" t="s">
        <v>617</v>
      </c>
      <c r="D9" s="196" t="s">
        <v>8</v>
      </c>
      <c r="E9" s="196" t="s">
        <v>9</v>
      </c>
      <c r="F9" s="196" t="s">
        <v>3</v>
      </c>
      <c r="G9" s="223" t="s">
        <v>4</v>
      </c>
      <c r="H9" s="196" t="s">
        <v>18</v>
      </c>
      <c r="J9" s="364"/>
    </row>
    <row r="10" spans="1:10" ht="51.75" customHeight="1" x14ac:dyDescent="0.2">
      <c r="A10" s="491" t="s">
        <v>1024</v>
      </c>
      <c r="B10" s="102">
        <v>1</v>
      </c>
      <c r="C10" s="354" t="s">
        <v>767</v>
      </c>
      <c r="D10" s="354" t="s">
        <v>907</v>
      </c>
      <c r="E10" s="245" t="s">
        <v>1338</v>
      </c>
      <c r="F10" s="324">
        <v>15</v>
      </c>
      <c r="G10" s="480"/>
      <c r="H10" s="265"/>
    </row>
    <row r="11" spans="1:10" ht="51.75" customHeight="1" x14ac:dyDescent="0.2">
      <c r="A11" s="491"/>
      <c r="B11" s="102">
        <v>2</v>
      </c>
      <c r="C11" s="354" t="s">
        <v>768</v>
      </c>
      <c r="D11" s="354" t="s">
        <v>772</v>
      </c>
      <c r="E11" s="245" t="s">
        <v>1339</v>
      </c>
      <c r="F11" s="324">
        <v>10</v>
      </c>
      <c r="G11" s="480"/>
      <c r="H11" s="265"/>
    </row>
    <row r="12" spans="1:10" ht="51.75" customHeight="1" x14ac:dyDescent="0.2">
      <c r="A12" s="491"/>
      <c r="B12" s="102">
        <v>3</v>
      </c>
      <c r="C12" s="354" t="s">
        <v>769</v>
      </c>
      <c r="D12" s="355" t="s">
        <v>773</v>
      </c>
      <c r="E12" s="245" t="s">
        <v>1340</v>
      </c>
      <c r="F12" s="324">
        <v>10</v>
      </c>
      <c r="G12" s="480"/>
      <c r="H12" s="265"/>
    </row>
    <row r="13" spans="1:10" ht="51.75" customHeight="1" x14ac:dyDescent="0.2">
      <c r="A13" s="491"/>
      <c r="B13" s="102">
        <v>4</v>
      </c>
      <c r="C13" s="354" t="s">
        <v>1335</v>
      </c>
      <c r="D13" s="355" t="s">
        <v>773</v>
      </c>
      <c r="E13" s="245" t="s">
        <v>1338</v>
      </c>
      <c r="F13" s="324">
        <v>15</v>
      </c>
      <c r="G13" s="480"/>
      <c r="H13" s="265"/>
    </row>
    <row r="14" spans="1:10" ht="66" customHeight="1" x14ac:dyDescent="0.2">
      <c r="A14" s="491"/>
      <c r="B14" s="102">
        <v>5</v>
      </c>
      <c r="C14" s="458" t="s">
        <v>770</v>
      </c>
      <c r="D14" s="356" t="s">
        <v>774</v>
      </c>
      <c r="E14" s="245" t="s">
        <v>1339</v>
      </c>
      <c r="F14" s="324">
        <v>10</v>
      </c>
      <c r="G14" s="480"/>
      <c r="H14" s="265"/>
    </row>
    <row r="15" spans="1:10" ht="69.75" customHeight="1" x14ac:dyDescent="0.2">
      <c r="A15" s="491"/>
      <c r="B15" s="102">
        <v>6</v>
      </c>
      <c r="C15" s="114" t="s">
        <v>1336</v>
      </c>
      <c r="D15" s="356" t="s">
        <v>775</v>
      </c>
      <c r="E15" s="245" t="s">
        <v>1339</v>
      </c>
      <c r="F15" s="324">
        <v>10</v>
      </c>
      <c r="G15" s="480"/>
      <c r="H15" s="265"/>
    </row>
    <row r="16" spans="1:10" ht="191.25" x14ac:dyDescent="0.2">
      <c r="A16" s="491"/>
      <c r="B16" s="102">
        <v>7</v>
      </c>
      <c r="C16" s="114" t="s">
        <v>771</v>
      </c>
      <c r="D16" s="356" t="s">
        <v>1337</v>
      </c>
      <c r="E16" s="245" t="s">
        <v>1339</v>
      </c>
      <c r="F16" s="324">
        <v>10</v>
      </c>
      <c r="G16" s="480"/>
      <c r="H16" s="265"/>
    </row>
    <row r="17" spans="1:10" ht="58.5" customHeight="1" x14ac:dyDescent="0.2">
      <c r="A17" s="491"/>
      <c r="B17" s="102">
        <v>8</v>
      </c>
      <c r="C17" s="114" t="s">
        <v>1341</v>
      </c>
      <c r="D17" s="356" t="s">
        <v>908</v>
      </c>
      <c r="E17" s="245" t="s">
        <v>1548</v>
      </c>
      <c r="F17" s="324">
        <v>10</v>
      </c>
      <c r="G17" s="480"/>
      <c r="H17" s="265"/>
    </row>
    <row r="18" spans="1:10" ht="56.25" customHeight="1" thickBot="1" x14ac:dyDescent="0.25">
      <c r="A18" s="491"/>
      <c r="B18" s="102">
        <v>9</v>
      </c>
      <c r="C18" s="114" t="s">
        <v>1342</v>
      </c>
      <c r="D18" s="356" t="s">
        <v>776</v>
      </c>
      <c r="E18" s="245" t="s">
        <v>1343</v>
      </c>
      <c r="F18" s="324">
        <v>10</v>
      </c>
      <c r="G18" s="480"/>
      <c r="H18" s="265"/>
    </row>
    <row r="19" spans="1:10" ht="15.75" customHeight="1" thickBot="1" x14ac:dyDescent="0.3">
      <c r="A19" s="643" t="s">
        <v>14</v>
      </c>
      <c r="B19" s="644"/>
      <c r="C19" s="644"/>
      <c r="D19" s="644"/>
      <c r="E19" s="645"/>
      <c r="F19" s="332">
        <f>SUM(F10:F18)</f>
        <v>100</v>
      </c>
      <c r="G19" s="326">
        <f>IFERROR(SUM(G10:G18)/F19,"")</f>
        <v>0</v>
      </c>
      <c r="H19" s="333" t="s">
        <v>295</v>
      </c>
    </row>
    <row r="20" spans="1:10" ht="93" customHeight="1" x14ac:dyDescent="0.2">
      <c r="A20" s="632" t="s">
        <v>1344</v>
      </c>
      <c r="B20" s="102">
        <v>1</v>
      </c>
      <c r="C20" s="276" t="s">
        <v>1352</v>
      </c>
      <c r="D20" s="276" t="s">
        <v>657</v>
      </c>
      <c r="E20" s="276" t="s">
        <v>1353</v>
      </c>
      <c r="F20" s="104">
        <v>20</v>
      </c>
      <c r="G20" s="228"/>
      <c r="H20" s="102"/>
    </row>
    <row r="21" spans="1:10" ht="105.75" customHeight="1" x14ac:dyDescent="0.2">
      <c r="A21" s="633"/>
      <c r="B21" s="102">
        <v>2</v>
      </c>
      <c r="C21" s="116" t="s">
        <v>658</v>
      </c>
      <c r="D21" s="116" t="s">
        <v>923</v>
      </c>
      <c r="E21" s="276" t="s">
        <v>1356</v>
      </c>
      <c r="F21" s="104">
        <v>20</v>
      </c>
      <c r="G21" s="228"/>
      <c r="H21" s="102"/>
    </row>
    <row r="22" spans="1:10" ht="108.75" customHeight="1" x14ac:dyDescent="0.2">
      <c r="A22" s="633"/>
      <c r="B22" s="102">
        <v>3</v>
      </c>
      <c r="C22" s="116" t="s">
        <v>1348</v>
      </c>
      <c r="D22" s="116" t="s">
        <v>912</v>
      </c>
      <c r="E22" s="276" t="s">
        <v>1355</v>
      </c>
      <c r="F22" s="104">
        <v>20</v>
      </c>
      <c r="G22" s="228"/>
      <c r="H22" s="102"/>
    </row>
    <row r="23" spans="1:10" ht="144.75" customHeight="1" x14ac:dyDescent="0.2">
      <c r="A23" s="633"/>
      <c r="B23" s="102">
        <v>4</v>
      </c>
      <c r="C23" s="276" t="s">
        <v>660</v>
      </c>
      <c r="D23" s="276" t="s">
        <v>1349</v>
      </c>
      <c r="E23" s="276" t="s">
        <v>1354</v>
      </c>
      <c r="F23" s="104">
        <v>15</v>
      </c>
      <c r="G23" s="277"/>
      <c r="H23" s="102"/>
    </row>
    <row r="24" spans="1:10" ht="69" customHeight="1" x14ac:dyDescent="0.2">
      <c r="A24" s="633"/>
      <c r="B24" s="102">
        <v>6</v>
      </c>
      <c r="C24" s="276" t="s">
        <v>1351</v>
      </c>
      <c r="D24" s="492" t="s">
        <v>1350</v>
      </c>
      <c r="E24" s="276" t="s">
        <v>661</v>
      </c>
      <c r="F24" s="104">
        <v>10</v>
      </c>
      <c r="G24" s="228"/>
      <c r="H24" s="102"/>
    </row>
    <row r="25" spans="1:10" ht="42" customHeight="1" thickBot="1" x14ac:dyDescent="0.25">
      <c r="A25" s="633"/>
      <c r="B25" s="102">
        <v>9</v>
      </c>
      <c r="C25" s="462" t="s">
        <v>662</v>
      </c>
      <c r="D25" s="323" t="s">
        <v>990</v>
      </c>
      <c r="E25" s="478" t="s">
        <v>663</v>
      </c>
      <c r="F25" s="324">
        <v>15</v>
      </c>
      <c r="G25" s="480"/>
      <c r="H25" s="265"/>
    </row>
    <row r="26" spans="1:10" ht="19.5" customHeight="1" thickBot="1" x14ac:dyDescent="0.3">
      <c r="A26" s="634" t="s">
        <v>14</v>
      </c>
      <c r="B26" s="635"/>
      <c r="C26" s="635"/>
      <c r="D26" s="635"/>
      <c r="E26" s="636"/>
      <c r="F26" s="325">
        <f>SUM(F20:F25)</f>
        <v>100</v>
      </c>
      <c r="G26" s="326">
        <f>(SUM(G20:G25)/F26)</f>
        <v>0</v>
      </c>
      <c r="H26" s="327" t="s">
        <v>295</v>
      </c>
    </row>
    <row r="27" spans="1:10" ht="21" thickBot="1" x14ac:dyDescent="0.35">
      <c r="A27" s="637" t="s">
        <v>332</v>
      </c>
      <c r="B27" s="638"/>
      <c r="C27" s="638"/>
      <c r="D27" s="638"/>
      <c r="E27" s="638"/>
      <c r="F27" s="639"/>
      <c r="G27" s="328">
        <f>AVERAGE(G26,G19)</f>
        <v>0</v>
      </c>
      <c r="H27" s="329"/>
    </row>
    <row r="28" spans="1:10" ht="15.75" x14ac:dyDescent="0.25">
      <c r="A28" s="95"/>
      <c r="B28" s="91"/>
      <c r="C28" s="40"/>
      <c r="D28" s="350"/>
      <c r="E28" s="40"/>
      <c r="F28" s="43"/>
      <c r="G28" s="224"/>
      <c r="H28" s="61"/>
    </row>
    <row r="29" spans="1:10" s="15" customFormat="1" ht="36" customHeight="1" x14ac:dyDescent="0.25">
      <c r="A29" s="12"/>
      <c r="B29" s="534" t="s">
        <v>779</v>
      </c>
      <c r="C29" s="534"/>
      <c r="D29" s="351" t="s">
        <v>295</v>
      </c>
      <c r="E29" s="47" t="s">
        <v>306</v>
      </c>
      <c r="F29" s="83"/>
      <c r="G29" s="225"/>
      <c r="H29" s="62"/>
      <c r="J29" s="367"/>
    </row>
    <row r="30" spans="1:10" s="15" customFormat="1" ht="36" customHeight="1" x14ac:dyDescent="0.25">
      <c r="A30" s="12"/>
      <c r="B30" s="475"/>
      <c r="C30" s="475"/>
      <c r="D30" s="351"/>
      <c r="E30" s="47"/>
      <c r="F30" s="83"/>
      <c r="G30" s="225"/>
      <c r="H30" s="62"/>
      <c r="J30" s="367"/>
    </row>
    <row r="31" spans="1:10" s="15" customFormat="1" ht="36" customHeight="1" x14ac:dyDescent="0.25">
      <c r="A31" s="12"/>
      <c r="B31" s="534" t="s">
        <v>619</v>
      </c>
      <c r="C31" s="534"/>
      <c r="D31" s="351"/>
      <c r="E31" s="47" t="s">
        <v>306</v>
      </c>
      <c r="F31" s="83"/>
      <c r="G31" s="225"/>
      <c r="H31" s="62"/>
      <c r="J31" s="367"/>
    </row>
    <row r="32" spans="1:10" s="15" customFormat="1" ht="36" customHeight="1" x14ac:dyDescent="0.25">
      <c r="A32" s="12"/>
      <c r="B32" s="296"/>
      <c r="C32" s="475"/>
      <c r="D32" s="351"/>
      <c r="E32" s="47"/>
      <c r="F32" s="83"/>
      <c r="G32" s="225"/>
      <c r="H32" s="62"/>
      <c r="J32" s="367"/>
    </row>
    <row r="33" spans="1:10" s="11" customFormat="1" ht="39" customHeight="1" x14ac:dyDescent="0.25">
      <c r="A33" s="12"/>
      <c r="B33" s="533"/>
      <c r="C33" s="533"/>
      <c r="D33" s="351"/>
      <c r="E33" s="47"/>
      <c r="F33" s="44"/>
      <c r="G33" s="225"/>
      <c r="H33" s="62"/>
      <c r="J33" s="367"/>
    </row>
    <row r="34" spans="1:10" s="11" customFormat="1" ht="5.25" customHeight="1" x14ac:dyDescent="0.25">
      <c r="A34" s="96"/>
      <c r="B34" s="294"/>
      <c r="C34" s="49"/>
      <c r="D34" s="352"/>
      <c r="E34" s="13"/>
      <c r="F34" s="14"/>
      <c r="G34" s="226"/>
      <c r="H34" s="16"/>
      <c r="J34" s="367"/>
    </row>
  </sheetData>
  <mergeCells count="15">
    <mergeCell ref="A7:H7"/>
    <mergeCell ref="A8:H8"/>
    <mergeCell ref="A19:E19"/>
    <mergeCell ref="A1:H1"/>
    <mergeCell ref="A2:H2"/>
    <mergeCell ref="A3:H3"/>
    <mergeCell ref="A4:H4"/>
    <mergeCell ref="A5:H5"/>
    <mergeCell ref="A6:H6"/>
    <mergeCell ref="B31:C31"/>
    <mergeCell ref="B33:C33"/>
    <mergeCell ref="A20:A25"/>
    <mergeCell ref="A26:E26"/>
    <mergeCell ref="A27:F27"/>
    <mergeCell ref="B29:C29"/>
  </mergeCells>
  <conditionalFormatting sqref="G19 G26:G27">
    <cfRule type="cellIs" dxfId="2" priority="4" stopIfTrue="1" operator="between">
      <formula>0</formula>
      <formula>0.5</formula>
    </cfRule>
    <cfRule type="cellIs" dxfId="1" priority="5" stopIfTrue="1" operator="between">
      <formula>0.51</formula>
      <formula>0.75</formula>
    </cfRule>
    <cfRule type="cellIs" dxfId="0" priority="6" stopIfTrue="1" operator="between">
      <formula>0.76</formula>
      <formula>1</formula>
    </cfRule>
  </conditionalFormatting>
  <printOptions horizontalCentered="1"/>
  <pageMargins left="0.59055118110236227" right="0.39370078740157483" top="0.39370078740157483" bottom="0.19685039370078741" header="0.19685039370078741" footer="0.19685039370078741"/>
  <pageSetup paperSize="9" scale="43" fitToHeight="4" orientation="portrait" r:id="rId1"/>
  <headerFooter alignWithMargins="0">
    <oddFooter>&amp;L&amp;A&amp;CСтраница  &amp;P из &amp;N</oddFooter>
  </headerFooter>
  <rowBreaks count="1" manualBreakCount="1">
    <brk id="1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tabSelected="1" view="pageBreakPreview" topLeftCell="A64" zoomScale="80" zoomScaleNormal="80" zoomScaleSheetLayoutView="90" workbookViewId="0">
      <selection activeCell="F31" sqref="F31"/>
    </sheetView>
  </sheetViews>
  <sheetFormatPr defaultRowHeight="12.75" x14ac:dyDescent="0.2"/>
  <cols>
    <col min="1" max="1" width="4.85546875" style="138" customWidth="1"/>
    <col min="2" max="2" width="20.7109375" style="138" customWidth="1"/>
    <col min="3" max="4" width="53" style="138" customWidth="1"/>
    <col min="5" max="5" width="31.28515625" style="138" customWidth="1"/>
    <col min="6" max="6" width="16.42578125" style="138" customWidth="1"/>
    <col min="7" max="7" width="20.42578125" style="138" customWidth="1"/>
    <col min="8" max="8" width="9.140625" style="138"/>
    <col min="9" max="9" width="11.85546875" style="138" customWidth="1"/>
    <col min="10" max="10" width="9.140625" style="138"/>
    <col min="11" max="11" width="6.140625" style="138" customWidth="1"/>
    <col min="12" max="16384" width="9.140625" style="138"/>
  </cols>
  <sheetData>
    <row r="1" spans="1:11" ht="20.25" customHeight="1" x14ac:dyDescent="0.25">
      <c r="A1" s="172"/>
      <c r="B1" s="172"/>
      <c r="C1" s="172"/>
      <c r="D1" s="172"/>
      <c r="F1" s="172" t="s">
        <v>903</v>
      </c>
      <c r="G1" s="172"/>
      <c r="I1" s="214" t="s">
        <v>331</v>
      </c>
      <c r="J1" s="206"/>
      <c r="K1" s="207"/>
    </row>
    <row r="2" spans="1:11" ht="15.75" x14ac:dyDescent="0.2">
      <c r="A2" s="516"/>
      <c r="B2" s="516"/>
      <c r="C2" s="516"/>
      <c r="D2" s="500"/>
      <c r="F2" s="172" t="s">
        <v>750</v>
      </c>
      <c r="G2" s="172"/>
      <c r="I2" s="208" t="s">
        <v>367</v>
      </c>
      <c r="J2" s="209"/>
      <c r="K2" s="210"/>
    </row>
    <row r="3" spans="1:11" ht="12.75" customHeight="1" thickBot="1" x14ac:dyDescent="0.25">
      <c r="A3" s="516"/>
      <c r="B3" s="516"/>
      <c r="C3" s="516"/>
      <c r="D3" s="500"/>
      <c r="F3" s="172" t="s">
        <v>766</v>
      </c>
      <c r="G3" s="172"/>
      <c r="I3" s="211" t="s">
        <v>366</v>
      </c>
      <c r="J3" s="212"/>
      <c r="K3" s="213"/>
    </row>
    <row r="4" spans="1:11" ht="27" customHeight="1" x14ac:dyDescent="0.2">
      <c r="A4" s="516"/>
      <c r="B4" s="516"/>
      <c r="C4" s="516"/>
      <c r="D4" s="500"/>
      <c r="F4" s="510" t="s">
        <v>747</v>
      </c>
      <c r="G4" s="510"/>
    </row>
    <row r="5" spans="1:11" ht="24" customHeight="1" x14ac:dyDescent="0.2">
      <c r="A5" s="173"/>
      <c r="B5" s="173"/>
      <c r="C5" s="173"/>
      <c r="D5" s="500"/>
      <c r="F5" s="173" t="s">
        <v>751</v>
      </c>
      <c r="G5" s="264"/>
    </row>
    <row r="6" spans="1:11" x14ac:dyDescent="0.2">
      <c r="A6" s="175"/>
      <c r="B6" s="175"/>
      <c r="C6" s="175"/>
      <c r="D6" s="501"/>
      <c r="E6" s="174"/>
      <c r="F6" s="173"/>
      <c r="G6" s="173"/>
    </row>
    <row r="7" spans="1:11" ht="10.5" customHeight="1" x14ac:dyDescent="0.2">
      <c r="G7" s="176"/>
    </row>
    <row r="8" spans="1:11" s="177" customFormat="1" ht="29.25" customHeight="1" x14ac:dyDescent="0.2">
      <c r="A8" s="517" t="s">
        <v>1564</v>
      </c>
      <c r="B8" s="518"/>
      <c r="C8" s="518"/>
      <c r="D8" s="518"/>
      <c r="E8" s="518"/>
      <c r="F8" s="518"/>
      <c r="G8" s="518"/>
    </row>
    <row r="9" spans="1:11" s="177" customFormat="1" ht="18" customHeight="1" x14ac:dyDescent="0.2">
      <c r="A9" s="175"/>
      <c r="B9" s="175"/>
      <c r="C9" s="175"/>
      <c r="D9" s="501"/>
      <c r="E9" s="175"/>
    </row>
    <row r="10" spans="1:11" ht="12" customHeight="1" x14ac:dyDescent="0.2">
      <c r="A10" s="511" t="s">
        <v>613</v>
      </c>
      <c r="B10" s="511"/>
      <c r="C10" s="511"/>
      <c r="D10" s="498"/>
      <c r="E10" s="136"/>
      <c r="F10" s="136" t="s">
        <v>295</v>
      </c>
      <c r="G10" s="136" t="s">
        <v>295</v>
      </c>
    </row>
    <row r="11" spans="1:11" x14ac:dyDescent="0.2">
      <c r="A11" s="513" t="s">
        <v>612</v>
      </c>
      <c r="B11" s="513"/>
      <c r="C11" s="513"/>
      <c r="D11" s="513"/>
      <c r="E11" s="513"/>
      <c r="F11" s="178" t="s">
        <v>295</v>
      </c>
      <c r="G11" s="178"/>
      <c r="H11" s="178"/>
    </row>
    <row r="12" spans="1:11" x14ac:dyDescent="0.2">
      <c r="A12" s="513" t="s">
        <v>614</v>
      </c>
      <c r="B12" s="513"/>
      <c r="C12" s="513"/>
      <c r="D12" s="513"/>
      <c r="E12" s="513"/>
      <c r="F12" s="178" t="s">
        <v>295</v>
      </c>
      <c r="G12" s="178"/>
      <c r="H12" s="178"/>
      <c r="I12" s="136" t="s">
        <v>295</v>
      </c>
    </row>
    <row r="13" spans="1:11" x14ac:dyDescent="0.2">
      <c r="A13" s="513" t="s">
        <v>615</v>
      </c>
      <c r="B13" s="513"/>
      <c r="C13" s="513"/>
      <c r="D13" s="513"/>
      <c r="E13" s="513"/>
      <c r="F13" s="178"/>
      <c r="G13" s="178"/>
      <c r="H13" s="178"/>
      <c r="I13" s="136"/>
    </row>
    <row r="14" spans="1:11" ht="49.5" customHeight="1" x14ac:dyDescent="0.2">
      <c r="A14" s="512" t="s">
        <v>778</v>
      </c>
      <c r="B14" s="512"/>
      <c r="C14" s="512"/>
      <c r="D14" s="512"/>
      <c r="E14" s="512"/>
      <c r="F14" s="512"/>
      <c r="G14" s="512"/>
      <c r="H14" s="178"/>
      <c r="I14" s="136"/>
    </row>
    <row r="15" spans="1:11" ht="13.5" thickBot="1" x14ac:dyDescent="0.25">
      <c r="A15" s="263"/>
      <c r="B15" s="263"/>
      <c r="C15" s="263"/>
      <c r="D15" s="499"/>
      <c r="E15" s="263"/>
      <c r="F15" s="178"/>
      <c r="G15" s="178"/>
      <c r="H15" s="178"/>
      <c r="I15" s="136"/>
    </row>
    <row r="16" spans="1:11" s="182" customFormat="1" ht="38.25" customHeight="1" thickTop="1" thickBot="1" x14ac:dyDescent="0.25">
      <c r="A16" s="179"/>
      <c r="B16" s="180"/>
      <c r="C16" s="514" t="s">
        <v>630</v>
      </c>
      <c r="D16" s="514"/>
      <c r="E16" s="515"/>
      <c r="F16" s="274" t="s">
        <v>132</v>
      </c>
      <c r="H16" s="180"/>
    </row>
    <row r="17" spans="1:9" s="182" customFormat="1" ht="18" customHeight="1" thickBot="1" x14ac:dyDescent="0.25">
      <c r="B17" s="183"/>
      <c r="C17" s="509" t="s">
        <v>618</v>
      </c>
      <c r="D17" s="509"/>
      <c r="E17" s="509"/>
      <c r="F17" s="258">
        <f>'1 ОТ'!G32</f>
        <v>0</v>
      </c>
      <c r="G17" s="182" t="s">
        <v>295</v>
      </c>
      <c r="H17" s="180"/>
    </row>
    <row r="18" spans="1:9" s="182" customFormat="1" ht="18" customHeight="1" thickBot="1" x14ac:dyDescent="0.25">
      <c r="B18" s="183"/>
      <c r="C18" s="509" t="s">
        <v>632</v>
      </c>
      <c r="D18" s="509"/>
      <c r="E18" s="509"/>
      <c r="F18" s="258">
        <f>'2 ОЗ'!G20</f>
        <v>0</v>
      </c>
      <c r="H18" s="180"/>
    </row>
    <row r="19" spans="1:9" s="182" customFormat="1" ht="18" customHeight="1" thickBot="1" x14ac:dyDescent="0.25">
      <c r="B19" s="183"/>
      <c r="C19" s="509" t="s">
        <v>633</v>
      </c>
      <c r="D19" s="509"/>
      <c r="E19" s="509"/>
      <c r="F19" s="258">
        <f>'3 ПожБ'!G60</f>
        <v>0</v>
      </c>
      <c r="H19" s="180"/>
      <c r="I19" s="181"/>
    </row>
    <row r="20" spans="1:9" s="182" customFormat="1" ht="18" customHeight="1" thickBot="1" x14ac:dyDescent="0.25">
      <c r="B20" s="183"/>
      <c r="C20" s="509" t="s">
        <v>634</v>
      </c>
      <c r="D20" s="509"/>
      <c r="E20" s="509"/>
      <c r="F20" s="258">
        <f>'4 БДДиТрБ'!G49</f>
        <v>0</v>
      </c>
      <c r="G20" s="182" t="s">
        <v>295</v>
      </c>
      <c r="H20" s="180"/>
      <c r="I20" s="181"/>
    </row>
    <row r="21" spans="1:9" s="182" customFormat="1" ht="18" customHeight="1" thickBot="1" x14ac:dyDescent="0.25">
      <c r="B21" s="183"/>
      <c r="C21" s="509" t="s">
        <v>635</v>
      </c>
      <c r="D21" s="509"/>
      <c r="E21" s="509"/>
      <c r="F21" s="258">
        <f>'5 ОВР+СМР'!G157</f>
        <v>0</v>
      </c>
      <c r="H21" s="180"/>
      <c r="I21" s="181"/>
    </row>
    <row r="22" spans="1:9" s="182" customFormat="1" ht="18" customHeight="1" thickBot="1" x14ac:dyDescent="0.25">
      <c r="B22" s="183"/>
      <c r="C22" s="509" t="s">
        <v>631</v>
      </c>
      <c r="D22" s="509"/>
      <c r="E22" s="509"/>
      <c r="F22" s="258">
        <f>'6 ГНВП '!G45</f>
        <v>0</v>
      </c>
      <c r="H22" s="180"/>
      <c r="I22" s="181"/>
    </row>
    <row r="23" spans="1:9" s="182" customFormat="1" ht="18" customHeight="1" thickBot="1" x14ac:dyDescent="0.25">
      <c r="B23" s="183"/>
      <c r="C23" s="509" t="s">
        <v>636</v>
      </c>
      <c r="D23" s="509"/>
      <c r="E23" s="509"/>
      <c r="F23" s="258">
        <f>'7 Сейсморазвед '!G76</f>
        <v>0</v>
      </c>
      <c r="H23" s="180"/>
      <c r="I23" s="181"/>
    </row>
    <row r="24" spans="1:9" s="182" customFormat="1" ht="18" customHeight="1" thickBot="1" x14ac:dyDescent="0.25">
      <c r="B24" s="183"/>
      <c r="C24" s="509" t="s">
        <v>637</v>
      </c>
      <c r="D24" s="509"/>
      <c r="E24" s="509"/>
      <c r="F24" s="258">
        <f>'8 ТКРС'!G72</f>
        <v>0</v>
      </c>
      <c r="H24" s="180"/>
      <c r="I24" s="181"/>
    </row>
    <row r="25" spans="1:9" s="182" customFormat="1" ht="18" customHeight="1" thickBot="1" x14ac:dyDescent="0.25">
      <c r="B25" s="183"/>
      <c r="C25" s="509" t="s">
        <v>638</v>
      </c>
      <c r="D25" s="509"/>
      <c r="E25" s="509"/>
      <c r="F25" s="258">
        <f>'9 Бурение'!G70</f>
        <v>0</v>
      </c>
      <c r="H25" s="180"/>
      <c r="I25" s="181"/>
    </row>
    <row r="26" spans="1:9" s="182" customFormat="1" ht="18" customHeight="1" thickBot="1" x14ac:dyDescent="0.25">
      <c r="B26" s="183"/>
      <c r="C26" s="509" t="s">
        <v>639</v>
      </c>
      <c r="D26" s="509"/>
      <c r="E26" s="509"/>
      <c r="F26" s="258">
        <f>'10 ПБ '!G32</f>
        <v>0</v>
      </c>
      <c r="H26" s="180"/>
      <c r="I26" s="181"/>
    </row>
    <row r="27" spans="1:9" s="182" customFormat="1" ht="18" customHeight="1" thickBot="1" x14ac:dyDescent="0.25">
      <c r="B27" s="183"/>
      <c r="C27" s="509" t="s">
        <v>640</v>
      </c>
      <c r="D27" s="509"/>
      <c r="E27" s="509"/>
      <c r="F27" s="258">
        <f>'11 Зачистка'!G43</f>
        <v>0</v>
      </c>
      <c r="H27" s="180"/>
      <c r="I27" s="181"/>
    </row>
    <row r="28" spans="1:9" s="182" customFormat="1" ht="18" customHeight="1" thickBot="1" x14ac:dyDescent="0.25">
      <c r="B28" s="183"/>
      <c r="C28" s="509" t="s">
        <v>664</v>
      </c>
      <c r="D28" s="509"/>
      <c r="E28" s="509"/>
      <c r="F28" s="258">
        <f>'12 Жилые городки '!G44</f>
        <v>0</v>
      </c>
      <c r="H28" s="180"/>
      <c r="I28" s="181"/>
    </row>
    <row r="29" spans="1:9" s="182" customFormat="1" ht="18" customHeight="1" thickBot="1" x14ac:dyDescent="0.25">
      <c r="B29" s="183"/>
      <c r="C29" s="509" t="s">
        <v>1357</v>
      </c>
      <c r="D29" s="509"/>
      <c r="E29" s="509"/>
      <c r="F29" s="258">
        <f>'13 Охрана окружающей среды'!G27</f>
        <v>0</v>
      </c>
      <c r="H29" s="180"/>
      <c r="I29" s="181"/>
    </row>
    <row r="30" spans="1:9" s="182" customFormat="1" ht="18" customHeight="1" thickBot="1" x14ac:dyDescent="0.25">
      <c r="B30" s="183"/>
      <c r="C30" s="509" t="s">
        <v>641</v>
      </c>
      <c r="D30" s="509"/>
      <c r="E30" s="509"/>
      <c r="F30" s="258">
        <f>AVERAGE(F17:F29)</f>
        <v>0</v>
      </c>
      <c r="H30" s="180"/>
      <c r="I30" s="181"/>
    </row>
    <row r="31" spans="1:9" s="182" customFormat="1" ht="18" customHeight="1" x14ac:dyDescent="0.2">
      <c r="B31" s="183"/>
      <c r="C31" s="368" t="s">
        <v>952</v>
      </c>
      <c r="D31" s="496"/>
      <c r="E31" s="368"/>
      <c r="F31" s="258">
        <v>0</v>
      </c>
      <c r="H31" s="180"/>
      <c r="I31" s="181" t="s">
        <v>953</v>
      </c>
    </row>
    <row r="32" spans="1:9" s="182" customFormat="1" x14ac:dyDescent="0.2">
      <c r="A32" s="179"/>
      <c r="B32" s="180"/>
      <c r="C32" s="270"/>
      <c r="D32" s="270"/>
      <c r="E32" s="270"/>
      <c r="F32" s="180"/>
      <c r="G32" s="184"/>
      <c r="H32" s="180"/>
      <c r="I32" s="181"/>
    </row>
    <row r="33" spans="1:9" s="182" customFormat="1" ht="24" customHeight="1" x14ac:dyDescent="0.2">
      <c r="A33" s="185" t="s">
        <v>610</v>
      </c>
      <c r="B33" s="180"/>
      <c r="C33" s="180"/>
      <c r="D33" s="180"/>
      <c r="E33" s="180"/>
      <c r="F33" s="180"/>
      <c r="G33" s="186"/>
      <c r="H33" s="180"/>
      <c r="I33" s="181"/>
    </row>
    <row r="34" spans="1:9" s="188" customFormat="1" ht="46.5" customHeight="1" x14ac:dyDescent="0.2">
      <c r="A34" s="193" t="s">
        <v>6</v>
      </c>
      <c r="B34" s="193" t="s">
        <v>621</v>
      </c>
      <c r="C34" s="194" t="s">
        <v>1578</v>
      </c>
      <c r="D34" s="194" t="s">
        <v>1577</v>
      </c>
      <c r="E34" s="193" t="s">
        <v>609</v>
      </c>
      <c r="F34" s="193" t="s">
        <v>133</v>
      </c>
      <c r="G34" s="193" t="s">
        <v>134</v>
      </c>
      <c r="H34" s="187"/>
    </row>
    <row r="35" spans="1:9" ht="28.5" customHeight="1" x14ac:dyDescent="0.2">
      <c r="A35" s="142">
        <v>1</v>
      </c>
      <c r="B35" s="145" t="s">
        <v>618</v>
      </c>
      <c r="C35" s="102"/>
      <c r="D35" s="102"/>
      <c r="E35" s="102"/>
      <c r="F35" s="189"/>
      <c r="G35" s="190"/>
      <c r="H35" s="187"/>
    </row>
    <row r="36" spans="1:9" ht="28.5" customHeight="1" x14ac:dyDescent="0.2">
      <c r="A36" s="142">
        <v>2</v>
      </c>
      <c r="B36" s="145" t="s">
        <v>623</v>
      </c>
      <c r="C36" s="105"/>
      <c r="D36" s="105"/>
      <c r="E36" s="105"/>
      <c r="F36" s="189"/>
      <c r="G36" s="190"/>
      <c r="H36" s="136"/>
    </row>
    <row r="37" spans="1:9" ht="42.75" customHeight="1" x14ac:dyDescent="0.2">
      <c r="A37" s="142">
        <v>3</v>
      </c>
      <c r="B37" s="145" t="s">
        <v>727</v>
      </c>
      <c r="C37" s="145"/>
      <c r="D37" s="145"/>
      <c r="E37" s="116"/>
      <c r="F37" s="189"/>
      <c r="G37" s="190"/>
    </row>
    <row r="38" spans="1:9" ht="69" customHeight="1" x14ac:dyDescent="0.2">
      <c r="A38" s="142">
        <v>4</v>
      </c>
      <c r="B38" s="145" t="s">
        <v>622</v>
      </c>
      <c r="C38" s="105"/>
      <c r="D38" s="105"/>
      <c r="E38" s="105"/>
      <c r="F38" s="189"/>
      <c r="G38" s="190"/>
      <c r="H38" s="136"/>
    </row>
    <row r="39" spans="1:9" ht="28.5" customHeight="1" x14ac:dyDescent="0.2">
      <c r="A39" s="142">
        <v>5</v>
      </c>
      <c r="B39" s="145" t="s">
        <v>368</v>
      </c>
      <c r="C39" s="102" t="s">
        <v>295</v>
      </c>
      <c r="D39" s="102"/>
      <c r="E39" s="102"/>
      <c r="F39" s="189"/>
      <c r="G39" s="190"/>
    </row>
    <row r="40" spans="1:9" ht="45" customHeight="1" x14ac:dyDescent="0.2">
      <c r="A40" s="142">
        <v>6</v>
      </c>
      <c r="B40" s="145" t="s">
        <v>624</v>
      </c>
      <c r="C40" s="102"/>
      <c r="D40" s="102"/>
      <c r="E40" s="102"/>
      <c r="F40" s="189"/>
      <c r="G40" s="190"/>
    </row>
    <row r="41" spans="1:9" ht="75.75" customHeight="1" x14ac:dyDescent="0.2">
      <c r="A41" s="142">
        <v>7</v>
      </c>
      <c r="B41" s="145" t="s">
        <v>765</v>
      </c>
      <c r="C41" s="102"/>
      <c r="D41" s="102"/>
      <c r="E41" s="102"/>
      <c r="F41" s="189"/>
      <c r="G41" s="190"/>
    </row>
    <row r="42" spans="1:9" ht="33" customHeight="1" x14ac:dyDescent="0.2">
      <c r="A42" s="142">
        <v>8</v>
      </c>
      <c r="B42" s="145" t="s">
        <v>625</v>
      </c>
      <c r="C42" s="102"/>
      <c r="D42" s="102"/>
      <c r="E42" s="102"/>
      <c r="F42" s="189"/>
      <c r="G42" s="190"/>
    </row>
    <row r="43" spans="1:9" ht="27" customHeight="1" x14ac:dyDescent="0.2">
      <c r="A43" s="142">
        <v>9</v>
      </c>
      <c r="B43" s="145" t="s">
        <v>626</v>
      </c>
      <c r="C43" s="102"/>
      <c r="D43" s="102"/>
      <c r="E43" s="102"/>
      <c r="F43" s="189"/>
      <c r="G43" s="190"/>
    </row>
    <row r="44" spans="1:9" ht="46.5" customHeight="1" x14ac:dyDescent="0.2">
      <c r="A44" s="142">
        <v>10</v>
      </c>
      <c r="B44" s="145" t="s">
        <v>627</v>
      </c>
      <c r="C44" s="102"/>
      <c r="D44" s="102"/>
      <c r="E44" s="102"/>
      <c r="F44" s="189"/>
      <c r="G44" s="190"/>
    </row>
    <row r="45" spans="1:9" ht="71.25" customHeight="1" x14ac:dyDescent="0.2">
      <c r="A45" s="142">
        <v>11</v>
      </c>
      <c r="B45" s="145" t="s">
        <v>628</v>
      </c>
      <c r="C45" s="102"/>
      <c r="D45" s="102"/>
      <c r="E45" s="102"/>
      <c r="F45" s="189"/>
      <c r="G45" s="190"/>
    </row>
    <row r="46" spans="1:9" ht="71.25" customHeight="1" x14ac:dyDescent="0.2">
      <c r="A46" s="142">
        <v>12</v>
      </c>
      <c r="B46" s="145" t="s">
        <v>665</v>
      </c>
      <c r="C46" s="102"/>
      <c r="D46" s="102"/>
      <c r="E46" s="102"/>
      <c r="F46" s="189"/>
      <c r="G46" s="190"/>
    </row>
    <row r="47" spans="1:9" ht="71.25" customHeight="1" x14ac:dyDescent="0.2">
      <c r="A47" s="142">
        <v>13</v>
      </c>
      <c r="B47" s="145" t="s">
        <v>1358</v>
      </c>
      <c r="C47" s="102"/>
      <c r="D47" s="102"/>
      <c r="E47" s="102"/>
      <c r="F47" s="189"/>
      <c r="G47" s="190"/>
    </row>
    <row r="48" spans="1:9" s="262" customFormat="1" ht="45.75" customHeight="1" x14ac:dyDescent="0.2">
      <c r="A48" s="522" t="s">
        <v>611</v>
      </c>
      <c r="B48" s="522"/>
      <c r="C48" s="522"/>
      <c r="D48" s="522"/>
      <c r="E48" s="522"/>
      <c r="F48" s="522"/>
      <c r="G48" s="522"/>
      <c r="H48" s="260"/>
      <c r="I48" s="261"/>
    </row>
    <row r="49" spans="1:8" s="188" customFormat="1" ht="52.5" customHeight="1" x14ac:dyDescent="0.2">
      <c r="A49" s="193" t="s">
        <v>6</v>
      </c>
      <c r="B49" s="193" t="s">
        <v>629</v>
      </c>
      <c r="C49" s="194" t="s">
        <v>1578</v>
      </c>
      <c r="D49" s="194" t="s">
        <v>1577</v>
      </c>
      <c r="E49" s="193" t="s">
        <v>609</v>
      </c>
      <c r="F49" s="193" t="s">
        <v>133</v>
      </c>
      <c r="G49" s="193" t="s">
        <v>134</v>
      </c>
      <c r="H49" s="187"/>
    </row>
    <row r="50" spans="1:8" ht="28.5" customHeight="1" x14ac:dyDescent="0.2">
      <c r="A50" s="142">
        <v>1</v>
      </c>
      <c r="B50" s="145" t="s">
        <v>618</v>
      </c>
      <c r="C50" s="102"/>
      <c r="D50" s="102"/>
      <c r="E50" s="102"/>
      <c r="F50" s="189"/>
      <c r="G50" s="190"/>
      <c r="H50" s="187"/>
    </row>
    <row r="51" spans="1:8" ht="36.75" customHeight="1" x14ac:dyDescent="0.2">
      <c r="A51" s="142">
        <v>2</v>
      </c>
      <c r="B51" s="145" t="s">
        <v>623</v>
      </c>
      <c r="C51" s="105"/>
      <c r="D51" s="105"/>
      <c r="E51" s="105"/>
      <c r="F51" s="189"/>
      <c r="G51" s="190"/>
      <c r="H51" s="136"/>
    </row>
    <row r="52" spans="1:8" ht="44.25" customHeight="1" x14ac:dyDescent="0.2">
      <c r="A52" s="142">
        <v>3</v>
      </c>
      <c r="B52" s="145" t="s">
        <v>727</v>
      </c>
      <c r="C52" s="145"/>
      <c r="D52" s="145"/>
      <c r="E52" s="116"/>
      <c r="F52" s="189"/>
      <c r="G52" s="190"/>
    </row>
    <row r="53" spans="1:8" ht="67.5" customHeight="1" x14ac:dyDescent="0.2">
      <c r="A53" s="142">
        <v>4</v>
      </c>
      <c r="B53" s="145" t="s">
        <v>622</v>
      </c>
      <c r="C53" s="105"/>
      <c r="D53" s="105"/>
      <c r="E53" s="105"/>
      <c r="F53" s="189"/>
      <c r="G53" s="190"/>
      <c r="H53" s="136"/>
    </row>
    <row r="54" spans="1:8" ht="28.5" customHeight="1" x14ac:dyDescent="0.2">
      <c r="A54" s="142">
        <v>5</v>
      </c>
      <c r="B54" s="145" t="s">
        <v>368</v>
      </c>
      <c r="C54" s="102" t="s">
        <v>295</v>
      </c>
      <c r="D54" s="102"/>
      <c r="E54" s="102"/>
      <c r="F54" s="189"/>
      <c r="G54" s="190"/>
    </row>
    <row r="55" spans="1:8" ht="49.5" customHeight="1" x14ac:dyDescent="0.2">
      <c r="A55" s="142">
        <v>6</v>
      </c>
      <c r="B55" s="145" t="s">
        <v>624</v>
      </c>
      <c r="C55" s="102"/>
      <c r="D55" s="102"/>
      <c r="E55" s="102"/>
      <c r="F55" s="189"/>
      <c r="G55" s="190"/>
    </row>
    <row r="56" spans="1:8" ht="71.25" customHeight="1" x14ac:dyDescent="0.2">
      <c r="A56" s="142">
        <v>7</v>
      </c>
      <c r="B56" s="145" t="s">
        <v>765</v>
      </c>
      <c r="C56" s="102"/>
      <c r="D56" s="102"/>
      <c r="E56" s="102"/>
      <c r="F56" s="189"/>
      <c r="G56" s="190"/>
    </row>
    <row r="57" spans="1:8" ht="33" customHeight="1" x14ac:dyDescent="0.2">
      <c r="A57" s="142">
        <v>8</v>
      </c>
      <c r="B57" s="145" t="s">
        <v>625</v>
      </c>
      <c r="C57" s="102"/>
      <c r="D57" s="102"/>
      <c r="E57" s="102"/>
      <c r="F57" s="189"/>
      <c r="G57" s="190"/>
    </row>
    <row r="58" spans="1:8" ht="39" customHeight="1" x14ac:dyDescent="0.2">
      <c r="A58" s="142">
        <v>9</v>
      </c>
      <c r="B58" s="145" t="s">
        <v>626</v>
      </c>
      <c r="C58" s="102"/>
      <c r="D58" s="102"/>
      <c r="E58" s="102"/>
      <c r="F58" s="189"/>
      <c r="G58" s="190"/>
    </row>
    <row r="59" spans="1:8" ht="45.75" customHeight="1" x14ac:dyDescent="0.2">
      <c r="A59" s="142">
        <v>10</v>
      </c>
      <c r="B59" s="145" t="s">
        <v>627</v>
      </c>
      <c r="C59" s="102"/>
      <c r="D59" s="102"/>
      <c r="E59" s="102"/>
      <c r="F59" s="189"/>
      <c r="G59" s="190"/>
    </row>
    <row r="60" spans="1:8" ht="81.75" customHeight="1" x14ac:dyDescent="0.2">
      <c r="A60" s="142">
        <v>11</v>
      </c>
      <c r="B60" s="145" t="s">
        <v>628</v>
      </c>
      <c r="C60" s="265"/>
      <c r="D60" s="265"/>
      <c r="E60" s="265"/>
      <c r="F60" s="266"/>
      <c r="G60" s="267"/>
    </row>
    <row r="61" spans="1:8" ht="49.5" customHeight="1" x14ac:dyDescent="0.2">
      <c r="A61" s="142">
        <v>12</v>
      </c>
      <c r="B61" s="145" t="s">
        <v>665</v>
      </c>
      <c r="C61" s="102"/>
      <c r="D61" s="102"/>
      <c r="E61" s="102"/>
      <c r="F61" s="189"/>
      <c r="G61" s="190"/>
    </row>
    <row r="62" spans="1:8" ht="49.5" customHeight="1" x14ac:dyDescent="0.2">
      <c r="A62" s="142">
        <v>13</v>
      </c>
      <c r="B62" s="145" t="s">
        <v>1359</v>
      </c>
      <c r="C62" s="102"/>
      <c r="D62" s="102"/>
      <c r="E62" s="102"/>
      <c r="F62" s="189"/>
      <c r="G62" s="190"/>
    </row>
    <row r="63" spans="1:8" ht="49.5" customHeight="1" x14ac:dyDescent="0.2">
      <c r="A63" s="142">
        <v>14</v>
      </c>
      <c r="B63" s="145" t="s">
        <v>616</v>
      </c>
      <c r="C63" s="102"/>
      <c r="D63" s="102"/>
      <c r="E63" s="102"/>
      <c r="F63" s="189"/>
      <c r="G63" s="190"/>
    </row>
    <row r="64" spans="1:8" ht="30" customHeight="1" x14ac:dyDescent="0.2">
      <c r="A64" s="188"/>
      <c r="B64" s="510" t="s">
        <v>596</v>
      </c>
      <c r="C64" s="510"/>
      <c r="D64" s="497"/>
      <c r="E64" s="521" t="s">
        <v>597</v>
      </c>
      <c r="F64" s="521"/>
      <c r="G64" s="188"/>
    </row>
    <row r="65" spans="1:7" ht="31.5" customHeight="1" x14ac:dyDescent="0.2">
      <c r="A65" s="188"/>
      <c r="B65" s="510" t="s">
        <v>596</v>
      </c>
      <c r="C65" s="510"/>
      <c r="D65" s="497"/>
      <c r="E65" s="521" t="s">
        <v>597</v>
      </c>
      <c r="F65" s="521"/>
      <c r="G65" s="188"/>
    </row>
    <row r="66" spans="1:7" x14ac:dyDescent="0.2">
      <c r="A66" s="188"/>
      <c r="B66" s="195"/>
      <c r="C66" s="195"/>
      <c r="D66" s="195"/>
      <c r="E66" s="195"/>
      <c r="F66" s="195"/>
      <c r="G66" s="188"/>
    </row>
    <row r="67" spans="1:7" ht="18" customHeight="1" x14ac:dyDescent="0.2">
      <c r="B67" s="195"/>
      <c r="C67" s="180"/>
      <c r="D67" s="180"/>
      <c r="E67" s="180"/>
      <c r="F67" s="180"/>
    </row>
    <row r="68" spans="1:7" ht="21" customHeight="1" x14ac:dyDescent="0.2">
      <c r="B68" s="195"/>
      <c r="C68" s="180"/>
      <c r="D68" s="180"/>
      <c r="E68" s="268"/>
      <c r="F68" s="180"/>
    </row>
    <row r="69" spans="1:7" ht="21" customHeight="1" x14ac:dyDescent="0.2">
      <c r="B69" s="195"/>
      <c r="C69" s="180"/>
      <c r="D69" s="180"/>
      <c r="E69" s="180"/>
      <c r="F69" s="180"/>
    </row>
    <row r="70" spans="1:7" ht="21" customHeight="1" x14ac:dyDescent="0.2">
      <c r="B70" s="174"/>
      <c r="C70" s="174"/>
      <c r="D70" s="497"/>
      <c r="E70" s="195"/>
      <c r="F70" s="195"/>
    </row>
    <row r="71" spans="1:7" ht="29.25" customHeight="1" x14ac:dyDescent="0.2">
      <c r="B71" s="519"/>
      <c r="C71" s="519"/>
      <c r="D71" s="502"/>
      <c r="E71" s="520"/>
      <c r="F71" s="520"/>
    </row>
    <row r="72" spans="1:7" ht="21.75" customHeight="1" x14ac:dyDescent="0.2">
      <c r="B72" s="188"/>
      <c r="C72" s="188"/>
      <c r="D72" s="502"/>
      <c r="E72" s="191"/>
      <c r="F72" s="191"/>
    </row>
    <row r="73" spans="1:7" ht="24" customHeight="1" x14ac:dyDescent="0.2">
      <c r="B73" s="519"/>
      <c r="C73" s="519"/>
      <c r="D73" s="502"/>
      <c r="E73" s="520"/>
      <c r="F73" s="520"/>
    </row>
    <row r="74" spans="1:7" ht="15" x14ac:dyDescent="0.2">
      <c r="A74" s="177"/>
      <c r="B74" s="192"/>
      <c r="C74" s="192"/>
      <c r="D74" s="192"/>
      <c r="E74" s="177"/>
      <c r="F74" s="177"/>
      <c r="G74" s="177"/>
    </row>
  </sheetData>
  <mergeCells count="34">
    <mergeCell ref="B73:C73"/>
    <mergeCell ref="E73:F73"/>
    <mergeCell ref="C24:E24"/>
    <mergeCell ref="C25:E25"/>
    <mergeCell ref="C26:E26"/>
    <mergeCell ref="B65:C65"/>
    <mergeCell ref="E65:F65"/>
    <mergeCell ref="B71:C71"/>
    <mergeCell ref="E71:F71"/>
    <mergeCell ref="C28:E28"/>
    <mergeCell ref="C27:E27"/>
    <mergeCell ref="E64:F64"/>
    <mergeCell ref="A48:G48"/>
    <mergeCell ref="A2:C2"/>
    <mergeCell ref="A3:C3"/>
    <mergeCell ref="A4:C4"/>
    <mergeCell ref="F4:G4"/>
    <mergeCell ref="A8:G8"/>
    <mergeCell ref="C23:E23"/>
    <mergeCell ref="C30:E30"/>
    <mergeCell ref="B64:C64"/>
    <mergeCell ref="A10:C10"/>
    <mergeCell ref="A14:G14"/>
    <mergeCell ref="A13:E13"/>
    <mergeCell ref="C18:E18"/>
    <mergeCell ref="A11:E11"/>
    <mergeCell ref="A12:E12"/>
    <mergeCell ref="C17:E17"/>
    <mergeCell ref="C16:E16"/>
    <mergeCell ref="C19:E19"/>
    <mergeCell ref="C20:E20"/>
    <mergeCell ref="C21:E21"/>
    <mergeCell ref="C22:E22"/>
    <mergeCell ref="C29:E29"/>
  </mergeCells>
  <conditionalFormatting sqref="F17:F28 F30:F31">
    <cfRule type="cellIs" dxfId="221" priority="13" stopIfTrue="1" operator="between">
      <formula>0</formula>
      <formula>0.5</formula>
    </cfRule>
    <cfRule type="cellIs" dxfId="220" priority="14" stopIfTrue="1" operator="between">
      <formula>0.51</formula>
      <formula>0.75</formula>
    </cfRule>
    <cfRule type="cellIs" dxfId="219" priority="15" stopIfTrue="1" operator="between">
      <formula>0.75</formula>
      <formula>1</formula>
    </cfRule>
  </conditionalFormatting>
  <conditionalFormatting sqref="F29">
    <cfRule type="cellIs" dxfId="218" priority="1" stopIfTrue="1" operator="between">
      <formula>0</formula>
      <formula>0.5</formula>
    </cfRule>
    <cfRule type="cellIs" dxfId="217" priority="2" stopIfTrue="1" operator="between">
      <formula>0.51</formula>
      <formula>0.75</formula>
    </cfRule>
    <cfRule type="cellIs" dxfId="216" priority="3" stopIfTrue="1" operator="between">
      <formula>0.75</formula>
      <formula>1</formula>
    </cfRule>
  </conditionalFormatting>
  <printOptions horizontalCentered="1"/>
  <pageMargins left="0.39370078740157483" right="0.39370078740157483" top="0.19685039370078741" bottom="0.59055118110236227" header="0.19685039370078741" footer="0.19685039370078741"/>
  <pageSetup paperSize="9" scale="48" orientation="portrait" r:id="rId1"/>
  <headerFooter alignWithMargins="0">
    <oddFooter>Страница  &amp;P из &amp;N</oddFooter>
  </headerFooter>
  <rowBreaks count="1" manualBreakCount="1">
    <brk id="47"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8"/>
  <sheetViews>
    <sheetView view="pageBreakPreview" topLeftCell="A27" zoomScaleNormal="90" zoomScaleSheetLayoutView="100" workbookViewId="0">
      <selection activeCell="D30" sqref="D30"/>
    </sheetView>
  </sheetViews>
  <sheetFormatPr defaultRowHeight="12.75" x14ac:dyDescent="0.2"/>
  <cols>
    <col min="1" max="1" width="18.7109375" style="97" customWidth="1"/>
    <col min="2" max="2" width="6.7109375" style="97" customWidth="1"/>
    <col min="3" max="3" width="51.7109375" style="9" customWidth="1"/>
    <col min="4" max="4" width="32.42578125" style="85" customWidth="1"/>
    <col min="5" max="5" width="40.28515625" style="9" customWidth="1"/>
    <col min="6" max="6" width="10.140625" style="87" customWidth="1"/>
    <col min="7" max="7" width="13" style="227" customWidth="1"/>
    <col min="8" max="8" width="27.28515625" style="60" customWidth="1"/>
    <col min="9" max="9" width="5" style="9" customWidth="1"/>
    <col min="10" max="10" width="29.140625" style="373" customWidth="1"/>
    <col min="11" max="11" width="14.28515625" style="373" customWidth="1"/>
    <col min="12" max="14" width="9.140625" style="373"/>
    <col min="15" max="16384" width="9.140625" style="9"/>
  </cols>
  <sheetData>
    <row r="1" spans="1:24" s="50" customFormat="1" ht="18" customHeight="1" x14ac:dyDescent="0.2">
      <c r="A1" s="526" t="s">
        <v>766</v>
      </c>
      <c r="B1" s="526"/>
      <c r="C1" s="526"/>
      <c r="D1" s="526"/>
      <c r="E1" s="526"/>
      <c r="F1" s="526"/>
      <c r="G1" s="526"/>
      <c r="H1" s="526"/>
      <c r="J1" s="369"/>
      <c r="K1" s="369"/>
      <c r="L1" s="369"/>
      <c r="M1" s="369"/>
      <c r="N1" s="369"/>
    </row>
    <row r="2" spans="1:24" s="50" customFormat="1" ht="16.5" customHeight="1" x14ac:dyDescent="0.2">
      <c r="A2" s="527"/>
      <c r="B2" s="527"/>
      <c r="C2" s="527"/>
      <c r="D2" s="527"/>
      <c r="E2" s="527"/>
      <c r="F2" s="527"/>
      <c r="G2" s="527"/>
      <c r="H2" s="527"/>
      <c r="J2" s="369"/>
      <c r="K2" s="369"/>
      <c r="L2" s="369"/>
      <c r="M2" s="369"/>
      <c r="N2" s="369"/>
    </row>
    <row r="3" spans="1:24" s="50" customFormat="1" ht="16.5" customHeight="1" x14ac:dyDescent="0.2">
      <c r="A3" s="528" t="s">
        <v>612</v>
      </c>
      <c r="B3" s="528"/>
      <c r="C3" s="528"/>
      <c r="D3" s="528"/>
      <c r="E3" s="528"/>
      <c r="F3" s="528"/>
      <c r="G3" s="528"/>
      <c r="H3" s="528"/>
      <c r="J3" s="369"/>
      <c r="K3" s="369"/>
      <c r="L3" s="369"/>
      <c r="M3" s="369"/>
      <c r="N3" s="369"/>
    </row>
    <row r="4" spans="1:24" s="50" customFormat="1" ht="17.25" customHeight="1" x14ac:dyDescent="0.2">
      <c r="A4" s="528" t="s">
        <v>614</v>
      </c>
      <c r="B4" s="528"/>
      <c r="C4" s="528"/>
      <c r="D4" s="528"/>
      <c r="E4" s="528"/>
      <c r="F4" s="528"/>
      <c r="G4" s="528"/>
      <c r="H4" s="528"/>
      <c r="J4" s="369"/>
      <c r="K4" s="369"/>
      <c r="L4" s="369"/>
      <c r="M4" s="369"/>
      <c r="N4" s="369"/>
    </row>
    <row r="5" spans="1:24" s="50" customFormat="1" ht="18.75" customHeight="1" x14ac:dyDescent="0.2">
      <c r="A5" s="528" t="s">
        <v>613</v>
      </c>
      <c r="B5" s="528"/>
      <c r="C5" s="528"/>
      <c r="D5" s="528"/>
      <c r="E5" s="528"/>
      <c r="F5" s="528"/>
      <c r="G5" s="528"/>
      <c r="H5" s="528"/>
      <c r="J5" s="369"/>
      <c r="K5" s="369"/>
      <c r="L5" s="369"/>
      <c r="M5" s="369"/>
      <c r="N5" s="369"/>
    </row>
    <row r="6" spans="1:24" s="50" customFormat="1" ht="17.25" customHeight="1" x14ac:dyDescent="0.2">
      <c r="A6" s="528"/>
      <c r="B6" s="528"/>
      <c r="C6" s="528"/>
      <c r="D6" s="528"/>
      <c r="E6" s="528"/>
      <c r="F6" s="528"/>
      <c r="G6" s="528"/>
      <c r="H6" s="528"/>
      <c r="J6" s="369"/>
      <c r="K6" s="369"/>
      <c r="L6" s="369"/>
      <c r="M6" s="369"/>
      <c r="N6" s="369"/>
    </row>
    <row r="7" spans="1:24" s="34" customFormat="1" ht="27.75" customHeight="1" x14ac:dyDescent="0.2">
      <c r="A7" s="529" t="s">
        <v>1551</v>
      </c>
      <c r="B7" s="529"/>
      <c r="C7" s="529"/>
      <c r="D7" s="529"/>
      <c r="E7" s="529"/>
      <c r="F7" s="529"/>
      <c r="G7" s="529"/>
      <c r="H7" s="529"/>
    </row>
    <row r="8" spans="1:24" s="18" customFormat="1" ht="16.5" customHeight="1" x14ac:dyDescent="0.25">
      <c r="A8" s="530"/>
      <c r="B8" s="530"/>
      <c r="C8" s="530"/>
      <c r="D8" s="530"/>
      <c r="E8" s="530"/>
      <c r="F8" s="530"/>
      <c r="G8" s="530"/>
      <c r="H8" s="530"/>
    </row>
    <row r="9" spans="1:24" s="87" customFormat="1" ht="35.25" customHeight="1" x14ac:dyDescent="0.2">
      <c r="A9" s="196" t="s">
        <v>620</v>
      </c>
      <c r="B9" s="196" t="s">
        <v>380</v>
      </c>
      <c r="C9" s="196" t="s">
        <v>617</v>
      </c>
      <c r="D9" s="196" t="s">
        <v>8</v>
      </c>
      <c r="E9" s="196" t="s">
        <v>9</v>
      </c>
      <c r="F9" s="196" t="s">
        <v>3</v>
      </c>
      <c r="G9" s="223" t="s">
        <v>4</v>
      </c>
      <c r="H9" s="196" t="s">
        <v>18</v>
      </c>
      <c r="J9" s="370"/>
      <c r="K9" s="370"/>
      <c r="L9" s="370"/>
      <c r="M9" s="370"/>
      <c r="N9" s="370"/>
    </row>
    <row r="10" spans="1:24" s="86" customFormat="1" ht="105" customHeight="1" x14ac:dyDescent="0.2">
      <c r="A10" s="531" t="s">
        <v>232</v>
      </c>
      <c r="B10" s="474">
        <v>1</v>
      </c>
      <c r="C10" s="250" t="s">
        <v>960</v>
      </c>
      <c r="D10" s="250" t="s">
        <v>1074</v>
      </c>
      <c r="E10" s="379" t="s">
        <v>1532</v>
      </c>
      <c r="F10" s="104">
        <v>20</v>
      </c>
      <c r="G10" s="228"/>
      <c r="H10" s="102"/>
      <c r="I10" s="85"/>
      <c r="J10" s="361"/>
      <c r="K10" s="371"/>
      <c r="L10" s="371"/>
      <c r="M10" s="371"/>
      <c r="N10" s="371"/>
      <c r="O10" s="85"/>
      <c r="P10" s="85"/>
      <c r="Q10" s="85"/>
      <c r="R10" s="85"/>
      <c r="S10" s="85"/>
      <c r="T10" s="85"/>
      <c r="U10" s="85"/>
      <c r="V10" s="85"/>
      <c r="W10" s="85"/>
      <c r="X10" s="85"/>
    </row>
    <row r="11" spans="1:24" s="86" customFormat="1" ht="64.5" customHeight="1" x14ac:dyDescent="0.2">
      <c r="A11" s="531"/>
      <c r="B11" s="474">
        <v>2</v>
      </c>
      <c r="C11" s="250" t="s">
        <v>1533</v>
      </c>
      <c r="D11" s="250" t="s">
        <v>951</v>
      </c>
      <c r="E11" s="250" t="s">
        <v>748</v>
      </c>
      <c r="F11" s="104">
        <v>25</v>
      </c>
      <c r="G11" s="228"/>
      <c r="H11" s="105"/>
      <c r="I11" s="85"/>
      <c r="J11" s="361"/>
      <c r="K11" s="372"/>
      <c r="L11" s="371"/>
      <c r="M11" s="371"/>
      <c r="N11" s="371"/>
      <c r="O11" s="85"/>
      <c r="P11" s="85"/>
      <c r="Q11" s="85"/>
      <c r="R11" s="85"/>
      <c r="S11" s="85"/>
      <c r="T11" s="85"/>
      <c r="U11" s="85"/>
      <c r="V11" s="85"/>
      <c r="W11" s="85"/>
      <c r="X11" s="85"/>
    </row>
    <row r="12" spans="1:24" ht="127.5" x14ac:dyDescent="0.2">
      <c r="A12" s="531"/>
      <c r="B12" s="474">
        <v>3</v>
      </c>
      <c r="C12" s="102" t="s">
        <v>1075</v>
      </c>
      <c r="D12" s="102" t="s">
        <v>1076</v>
      </c>
      <c r="E12" s="102" t="s">
        <v>1531</v>
      </c>
      <c r="F12" s="104">
        <v>35</v>
      </c>
      <c r="G12" s="228"/>
      <c r="H12" s="102" t="s">
        <v>295</v>
      </c>
      <c r="J12" s="361"/>
      <c r="K12" s="361"/>
    </row>
    <row r="13" spans="1:24" ht="70.5" customHeight="1" x14ac:dyDescent="0.2">
      <c r="A13" s="531"/>
      <c r="B13" s="474">
        <v>4</v>
      </c>
      <c r="C13" s="250" t="s">
        <v>827</v>
      </c>
      <c r="D13" s="250" t="s">
        <v>1077</v>
      </c>
      <c r="E13" s="250" t="s">
        <v>1078</v>
      </c>
      <c r="F13" s="104">
        <v>20</v>
      </c>
      <c r="G13" s="228"/>
      <c r="H13" s="102" t="s">
        <v>295</v>
      </c>
      <c r="J13" s="361"/>
    </row>
    <row r="14" spans="1:24" ht="15.75" customHeight="1" x14ac:dyDescent="0.25">
      <c r="A14" s="523" t="s">
        <v>14</v>
      </c>
      <c r="B14" s="524"/>
      <c r="C14" s="524"/>
      <c r="D14" s="524"/>
      <c r="E14" s="525"/>
      <c r="F14" s="106">
        <f>SUM(F10:F13)</f>
        <v>100</v>
      </c>
      <c r="G14" s="231">
        <f>IFERROR(SUM(G10:G13)/F14,"")</f>
        <v>0</v>
      </c>
      <c r="H14" s="220" t="s">
        <v>295</v>
      </c>
    </row>
    <row r="15" spans="1:24" ht="84" customHeight="1" x14ac:dyDescent="0.2">
      <c r="A15" s="532" t="s">
        <v>233</v>
      </c>
      <c r="B15" s="101">
        <v>1</v>
      </c>
      <c r="C15" s="379" t="s">
        <v>1079</v>
      </c>
      <c r="D15" s="250" t="s">
        <v>1085</v>
      </c>
      <c r="E15" s="102" t="s">
        <v>234</v>
      </c>
      <c r="F15" s="104">
        <v>40</v>
      </c>
      <c r="G15" s="228"/>
      <c r="H15" s="102" t="s">
        <v>295</v>
      </c>
      <c r="J15" s="361"/>
    </row>
    <row r="16" spans="1:24" ht="81" customHeight="1" x14ac:dyDescent="0.2">
      <c r="A16" s="532"/>
      <c r="B16" s="101">
        <v>2</v>
      </c>
      <c r="C16" s="250" t="s">
        <v>1080</v>
      </c>
      <c r="D16" s="250" t="s">
        <v>1086</v>
      </c>
      <c r="E16" s="102" t="s">
        <v>235</v>
      </c>
      <c r="F16" s="104">
        <v>20</v>
      </c>
      <c r="G16" s="228"/>
      <c r="H16" s="105"/>
      <c r="J16" s="361"/>
    </row>
    <row r="17" spans="1:11" ht="71.25" customHeight="1" x14ac:dyDescent="0.2">
      <c r="A17" s="532"/>
      <c r="B17" s="101">
        <v>3</v>
      </c>
      <c r="C17" s="379" t="s">
        <v>1081</v>
      </c>
      <c r="D17" s="250" t="s">
        <v>1087</v>
      </c>
      <c r="E17" s="102" t="s">
        <v>669</v>
      </c>
      <c r="F17" s="104">
        <v>15</v>
      </c>
      <c r="G17" s="228"/>
      <c r="H17" s="102"/>
      <c r="J17" s="374"/>
    </row>
    <row r="18" spans="1:11" ht="80.25" customHeight="1" x14ac:dyDescent="0.2">
      <c r="A18" s="532"/>
      <c r="B18" s="101">
        <v>4</v>
      </c>
      <c r="C18" s="379" t="s">
        <v>236</v>
      </c>
      <c r="D18" s="250" t="s">
        <v>1088</v>
      </c>
      <c r="E18" s="102" t="s">
        <v>237</v>
      </c>
      <c r="F18" s="104">
        <v>25</v>
      </c>
      <c r="G18" s="228"/>
      <c r="H18" s="102"/>
      <c r="J18" s="361"/>
    </row>
    <row r="19" spans="1:11" ht="15.75" customHeight="1" x14ac:dyDescent="0.25">
      <c r="A19" s="523" t="s">
        <v>14</v>
      </c>
      <c r="B19" s="524"/>
      <c r="C19" s="524"/>
      <c r="D19" s="524"/>
      <c r="E19" s="525"/>
      <c r="F19" s="106">
        <f>SUM(F15:F18)</f>
        <v>100</v>
      </c>
      <c r="G19" s="231">
        <f>IFERROR(SUM(G15:G18)/F19,"")</f>
        <v>0</v>
      </c>
      <c r="H19" s="221"/>
    </row>
    <row r="20" spans="1:11" ht="109.5" customHeight="1" x14ac:dyDescent="0.2">
      <c r="A20" s="535" t="s">
        <v>238</v>
      </c>
      <c r="B20" s="102">
        <v>1</v>
      </c>
      <c r="C20" s="379" t="s">
        <v>1082</v>
      </c>
      <c r="D20" s="250" t="s">
        <v>1089</v>
      </c>
      <c r="E20" s="102" t="s">
        <v>1083</v>
      </c>
      <c r="F20" s="104">
        <v>15</v>
      </c>
      <c r="G20" s="228"/>
      <c r="H20" s="107"/>
      <c r="J20" s="361"/>
      <c r="K20" s="375"/>
    </row>
    <row r="21" spans="1:11" ht="104.25" customHeight="1" x14ac:dyDescent="0.2">
      <c r="A21" s="536"/>
      <c r="B21" s="102">
        <v>2</v>
      </c>
      <c r="C21" s="250" t="s">
        <v>239</v>
      </c>
      <c r="D21" s="250" t="s">
        <v>1090</v>
      </c>
      <c r="E21" s="102" t="s">
        <v>240</v>
      </c>
      <c r="F21" s="104">
        <v>20</v>
      </c>
      <c r="G21" s="228"/>
      <c r="H21" s="102"/>
      <c r="J21" s="361"/>
    </row>
    <row r="22" spans="1:11" ht="106.5" customHeight="1" x14ac:dyDescent="0.2">
      <c r="A22" s="536"/>
      <c r="B22" s="102">
        <v>3</v>
      </c>
      <c r="C22" s="379" t="s">
        <v>241</v>
      </c>
      <c r="D22" s="250" t="s">
        <v>1091</v>
      </c>
      <c r="E22" s="102" t="s">
        <v>242</v>
      </c>
      <c r="F22" s="104">
        <v>25</v>
      </c>
      <c r="G22" s="228"/>
      <c r="H22" s="102"/>
      <c r="J22" s="361"/>
    </row>
    <row r="23" spans="1:11" ht="114" customHeight="1" x14ac:dyDescent="0.2">
      <c r="A23" s="536"/>
      <c r="B23" s="102">
        <v>4</v>
      </c>
      <c r="C23" s="379" t="s">
        <v>243</v>
      </c>
      <c r="D23" s="250" t="s">
        <v>1092</v>
      </c>
      <c r="E23" s="103" t="s">
        <v>244</v>
      </c>
      <c r="F23" s="104">
        <v>20</v>
      </c>
      <c r="G23" s="228"/>
      <c r="H23" s="102"/>
      <c r="J23" s="361"/>
    </row>
    <row r="24" spans="1:11" ht="93.75" customHeight="1" x14ac:dyDescent="0.2">
      <c r="A24" s="537"/>
      <c r="B24" s="102">
        <v>5</v>
      </c>
      <c r="C24" s="250" t="s">
        <v>305</v>
      </c>
      <c r="D24" s="250" t="s">
        <v>1093</v>
      </c>
      <c r="E24" s="102" t="s">
        <v>245</v>
      </c>
      <c r="F24" s="104">
        <v>20</v>
      </c>
      <c r="G24" s="228"/>
      <c r="H24" s="102"/>
      <c r="J24" s="361"/>
    </row>
    <row r="25" spans="1:11" ht="15.75" customHeight="1" x14ac:dyDescent="0.25">
      <c r="A25" s="523" t="s">
        <v>14</v>
      </c>
      <c r="B25" s="524"/>
      <c r="C25" s="524"/>
      <c r="D25" s="524"/>
      <c r="E25" s="525"/>
      <c r="F25" s="108">
        <f>SUM(F20:F24)</f>
        <v>100</v>
      </c>
      <c r="G25" s="231">
        <f>IFERROR(SUM(G20:G24)/F25,"")</f>
        <v>0</v>
      </c>
      <c r="H25" s="216"/>
    </row>
    <row r="26" spans="1:11" ht="291.75" customHeight="1" x14ac:dyDescent="0.2">
      <c r="A26" s="535" t="s">
        <v>246</v>
      </c>
      <c r="B26" s="102">
        <v>1</v>
      </c>
      <c r="C26" s="250" t="s">
        <v>924</v>
      </c>
      <c r="D26" s="250" t="s">
        <v>1096</v>
      </c>
      <c r="E26" s="109" t="s">
        <v>247</v>
      </c>
      <c r="F26" s="104">
        <v>20</v>
      </c>
      <c r="G26" s="228"/>
      <c r="H26" s="102"/>
      <c r="J26" s="376"/>
      <c r="K26" s="361"/>
    </row>
    <row r="27" spans="1:11" ht="162.75" customHeight="1" x14ac:dyDescent="0.2">
      <c r="A27" s="536"/>
      <c r="B27" s="102">
        <v>2</v>
      </c>
      <c r="C27" s="379" t="s">
        <v>1566</v>
      </c>
      <c r="D27" s="250" t="s">
        <v>1094</v>
      </c>
      <c r="E27" s="109" t="s">
        <v>393</v>
      </c>
      <c r="F27" s="104">
        <v>20</v>
      </c>
      <c r="G27" s="228"/>
      <c r="H27" s="102"/>
      <c r="J27" s="361"/>
    </row>
    <row r="28" spans="1:11" ht="73.5" customHeight="1" x14ac:dyDescent="0.2">
      <c r="A28" s="536"/>
      <c r="B28" s="102">
        <v>3</v>
      </c>
      <c r="C28" s="250" t="s">
        <v>749</v>
      </c>
      <c r="D28" s="250" t="s">
        <v>1095</v>
      </c>
      <c r="E28" s="250" t="s">
        <v>1084</v>
      </c>
      <c r="F28" s="334">
        <v>20</v>
      </c>
      <c r="G28" s="335"/>
      <c r="H28" s="250"/>
      <c r="J28" s="361"/>
    </row>
    <row r="29" spans="1:11" ht="89.25" x14ac:dyDescent="0.2">
      <c r="A29" s="536"/>
      <c r="B29" s="102">
        <v>4</v>
      </c>
      <c r="C29" s="250" t="s">
        <v>1585</v>
      </c>
      <c r="D29" s="504" t="s">
        <v>1584</v>
      </c>
      <c r="E29" s="102" t="s">
        <v>393</v>
      </c>
      <c r="F29" s="104">
        <v>20</v>
      </c>
      <c r="G29" s="345"/>
      <c r="H29" s="102"/>
      <c r="J29" s="361"/>
    </row>
    <row r="30" spans="1:11" ht="92.25" customHeight="1" x14ac:dyDescent="0.2">
      <c r="A30" s="537"/>
      <c r="B30" s="102">
        <v>5</v>
      </c>
      <c r="C30" s="379" t="s">
        <v>1583</v>
      </c>
      <c r="D30" s="504" t="s">
        <v>1582</v>
      </c>
      <c r="E30" s="102" t="s">
        <v>394</v>
      </c>
      <c r="F30" s="104">
        <v>20</v>
      </c>
      <c r="G30" s="228"/>
      <c r="H30" s="102"/>
    </row>
    <row r="31" spans="1:11" ht="19.5" customHeight="1" x14ac:dyDescent="0.25">
      <c r="A31" s="523" t="s">
        <v>14</v>
      </c>
      <c r="B31" s="524"/>
      <c r="C31" s="524"/>
      <c r="D31" s="524"/>
      <c r="E31" s="525"/>
      <c r="F31" s="110">
        <f>SUM(F26:F30)</f>
        <v>100</v>
      </c>
      <c r="G31" s="231">
        <f>IFERROR(SUM(G26:G30)/F31,"")</f>
        <v>0</v>
      </c>
      <c r="H31" s="229" t="s">
        <v>295</v>
      </c>
    </row>
    <row r="32" spans="1:11" ht="20.25" x14ac:dyDescent="0.3">
      <c r="A32" s="538" t="s">
        <v>332</v>
      </c>
      <c r="B32" s="539"/>
      <c r="C32" s="539"/>
      <c r="D32" s="539"/>
      <c r="E32" s="539"/>
      <c r="F32" s="540"/>
      <c r="G32" s="272">
        <f>AVERAGE(G14,G19,G25,G31)</f>
        <v>0</v>
      </c>
      <c r="H32" s="222"/>
    </row>
    <row r="33" spans="1:14" ht="15.75" x14ac:dyDescent="0.25">
      <c r="A33" s="95"/>
      <c r="B33" s="95"/>
      <c r="C33" s="40"/>
      <c r="D33" s="350"/>
      <c r="E33" s="40"/>
      <c r="F33" s="43"/>
      <c r="G33" s="224"/>
      <c r="H33" s="61"/>
    </row>
    <row r="34" spans="1:14" s="15" customFormat="1" ht="36" customHeight="1" x14ac:dyDescent="0.25">
      <c r="A34" s="12"/>
      <c r="B34" s="534" t="s">
        <v>780</v>
      </c>
      <c r="C34" s="534"/>
      <c r="D34" s="351" t="s">
        <v>295</v>
      </c>
      <c r="E34" s="47" t="s">
        <v>306</v>
      </c>
      <c r="F34" s="83"/>
      <c r="G34" s="225"/>
      <c r="H34" s="62"/>
      <c r="J34" s="377"/>
      <c r="K34" s="377"/>
      <c r="L34" s="377"/>
      <c r="M34" s="377"/>
      <c r="N34" s="377"/>
    </row>
    <row r="35" spans="1:14" s="15" customFormat="1" ht="36" customHeight="1" x14ac:dyDescent="0.25">
      <c r="A35" s="12"/>
      <c r="B35" s="534" t="s">
        <v>619</v>
      </c>
      <c r="C35" s="534"/>
      <c r="D35" s="351"/>
      <c r="E35" s="47" t="s">
        <v>306</v>
      </c>
      <c r="F35" s="83"/>
      <c r="G35" s="225"/>
      <c r="H35" s="62"/>
      <c r="J35" s="377"/>
      <c r="K35" s="377"/>
      <c r="L35" s="377"/>
      <c r="M35" s="377"/>
      <c r="N35" s="377"/>
    </row>
    <row r="36" spans="1:14" s="15" customFormat="1" ht="36" customHeight="1" x14ac:dyDescent="0.25">
      <c r="A36" s="12"/>
      <c r="B36" s="296"/>
      <c r="C36" s="269"/>
      <c r="D36" s="351"/>
      <c r="E36" s="47"/>
      <c r="F36" s="83"/>
      <c r="G36" s="225"/>
      <c r="H36" s="62"/>
      <c r="J36" s="377"/>
      <c r="K36" s="377"/>
      <c r="L36" s="377"/>
      <c r="M36" s="377"/>
      <c r="N36" s="377"/>
    </row>
    <row r="37" spans="1:14" s="11" customFormat="1" ht="39" customHeight="1" x14ac:dyDescent="0.25">
      <c r="A37" s="12"/>
      <c r="B37" s="533"/>
      <c r="C37" s="533"/>
      <c r="D37" s="351"/>
      <c r="E37" s="47"/>
      <c r="F37" s="44"/>
      <c r="G37" s="225"/>
      <c r="H37" s="62"/>
      <c r="J37" s="378"/>
      <c r="K37" s="378"/>
      <c r="L37" s="378"/>
      <c r="M37" s="378"/>
      <c r="N37" s="378"/>
    </row>
    <row r="38" spans="1:14" s="11" customFormat="1" ht="5.25" customHeight="1" x14ac:dyDescent="0.25">
      <c r="A38" s="96"/>
      <c r="B38" s="96"/>
      <c r="C38" s="49"/>
      <c r="D38" s="352"/>
      <c r="E38" s="13"/>
      <c r="F38" s="14"/>
      <c r="G38" s="226"/>
      <c r="H38" s="16"/>
      <c r="J38" s="378"/>
      <c r="K38" s="378"/>
      <c r="L38" s="378"/>
      <c r="M38" s="378"/>
      <c r="N38" s="378"/>
    </row>
  </sheetData>
  <mergeCells count="20">
    <mergeCell ref="B37:C37"/>
    <mergeCell ref="B34:C34"/>
    <mergeCell ref="A20:A24"/>
    <mergeCell ref="A26:A30"/>
    <mergeCell ref="B35:C35"/>
    <mergeCell ref="A25:E25"/>
    <mergeCell ref="A31:E31"/>
    <mergeCell ref="A32:F32"/>
    <mergeCell ref="A19:E19"/>
    <mergeCell ref="A1:H1"/>
    <mergeCell ref="A2:H2"/>
    <mergeCell ref="A3:H3"/>
    <mergeCell ref="A4:H4"/>
    <mergeCell ref="A5:H5"/>
    <mergeCell ref="A6:H6"/>
    <mergeCell ref="A7:H7"/>
    <mergeCell ref="A8:H8"/>
    <mergeCell ref="A10:A13"/>
    <mergeCell ref="A15:A18"/>
    <mergeCell ref="A14:E14"/>
  </mergeCells>
  <conditionalFormatting sqref="G14 G19 G25 G31:G32">
    <cfRule type="cellIs" dxfId="215" priority="1" stopIfTrue="1" operator="between">
      <formula>0</formula>
      <formula>0.5</formula>
    </cfRule>
    <cfRule type="cellIs" dxfId="214" priority="2" stopIfTrue="1" operator="between">
      <formula>0.51</formula>
      <formula>0.75</formula>
    </cfRule>
    <cfRule type="cellIs" dxfId="213" priority="3" stopIfTrue="1" operator="between">
      <formula>0.76</formula>
      <formula>1</formula>
    </cfRule>
  </conditionalFormatting>
  <printOptions horizontalCentered="1"/>
  <pageMargins left="0.59055118110236227" right="0.39370078740157483" top="0.39370078740157483" bottom="0.19685039370078741" header="0.19685039370078741" footer="0.19685039370078741"/>
  <pageSetup paperSize="9" scale="46" fitToHeight="4" orientation="portrait" r:id="rId1"/>
  <headerFooter alignWithMargins="0">
    <oddFooter>&amp;L&amp;A&amp;CСтраница  &amp;P из &amp;N</oddFooter>
  </headerFooter>
  <cellWatches>
    <cellWatch r="G14"/>
  </cellWatch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5"/>
  <sheetViews>
    <sheetView view="pageBreakPreview" topLeftCell="A13" zoomScaleNormal="100" zoomScaleSheetLayoutView="100" workbookViewId="0">
      <selection activeCell="A19" sqref="A19:E19"/>
    </sheetView>
  </sheetViews>
  <sheetFormatPr defaultRowHeight="12.75" x14ac:dyDescent="0.2"/>
  <cols>
    <col min="1" max="1" width="15.85546875" style="98" customWidth="1"/>
    <col min="2" max="2" width="7.85546875" style="98" customWidth="1"/>
    <col min="3" max="3" width="58" style="8" customWidth="1"/>
    <col min="4" max="4" width="40.5703125" style="8" customWidth="1"/>
    <col min="5" max="5" width="41.5703125" style="8" customWidth="1"/>
    <col min="6" max="6" width="7.7109375" style="8" customWidth="1"/>
    <col min="7" max="7" width="8" style="78" customWidth="1"/>
    <col min="8" max="8" width="26.140625" style="89" customWidth="1"/>
    <col min="9" max="9" width="5.85546875" style="8" customWidth="1"/>
    <col min="10" max="10" width="40.85546875" style="34" customWidth="1"/>
    <col min="11" max="12" width="9.140625" style="34"/>
    <col min="13" max="16384" width="9.140625" style="8"/>
  </cols>
  <sheetData>
    <row r="1" spans="1:12" s="50" customFormat="1" ht="18" customHeight="1" x14ac:dyDescent="0.2">
      <c r="A1" s="543" t="s">
        <v>766</v>
      </c>
      <c r="B1" s="543"/>
      <c r="C1" s="543"/>
      <c r="D1" s="543"/>
      <c r="E1" s="543"/>
      <c r="F1" s="543"/>
      <c r="G1" s="543"/>
      <c r="H1" s="543"/>
      <c r="J1" s="369"/>
      <c r="K1" s="369"/>
      <c r="L1" s="369"/>
    </row>
    <row r="2" spans="1:12" s="50" customFormat="1" ht="16.5" customHeight="1" x14ac:dyDescent="0.2">
      <c r="A2" s="527"/>
      <c r="B2" s="527"/>
      <c r="C2" s="527"/>
      <c r="D2" s="527"/>
      <c r="E2" s="527"/>
      <c r="F2" s="527"/>
      <c r="G2" s="527"/>
      <c r="H2" s="527"/>
      <c r="J2" s="369"/>
      <c r="K2" s="369"/>
      <c r="L2" s="369"/>
    </row>
    <row r="3" spans="1:12" s="50" customFormat="1" ht="16.5" customHeight="1" x14ac:dyDescent="0.2">
      <c r="A3" s="528" t="s">
        <v>612</v>
      </c>
      <c r="B3" s="528"/>
      <c r="C3" s="528"/>
      <c r="D3" s="528"/>
      <c r="E3" s="528"/>
      <c r="F3" s="528"/>
      <c r="G3" s="528"/>
      <c r="H3" s="528"/>
      <c r="J3" s="369"/>
      <c r="K3" s="369"/>
      <c r="L3" s="369"/>
    </row>
    <row r="4" spans="1:12" s="50" customFormat="1" ht="17.25" customHeight="1" x14ac:dyDescent="0.2">
      <c r="A4" s="528" t="s">
        <v>614</v>
      </c>
      <c r="B4" s="528"/>
      <c r="C4" s="528"/>
      <c r="D4" s="528"/>
      <c r="E4" s="528"/>
      <c r="F4" s="528"/>
      <c r="G4" s="528"/>
      <c r="H4" s="528"/>
      <c r="J4" s="369"/>
      <c r="K4" s="369"/>
      <c r="L4" s="369"/>
    </row>
    <row r="5" spans="1:12" s="50" customFormat="1" ht="18.75" customHeight="1" x14ac:dyDescent="0.2">
      <c r="A5" s="528" t="s">
        <v>613</v>
      </c>
      <c r="B5" s="528"/>
      <c r="C5" s="528"/>
      <c r="D5" s="528"/>
      <c r="E5" s="528"/>
      <c r="F5" s="528"/>
      <c r="G5" s="528"/>
      <c r="H5" s="528"/>
      <c r="J5" s="369"/>
      <c r="K5" s="369"/>
      <c r="L5" s="369"/>
    </row>
    <row r="6" spans="1:12" s="50" customFormat="1" ht="17.25" customHeight="1" x14ac:dyDescent="0.2">
      <c r="A6" s="528"/>
      <c r="B6" s="528"/>
      <c r="C6" s="528"/>
      <c r="D6" s="528"/>
      <c r="E6" s="528"/>
      <c r="F6" s="528"/>
      <c r="G6" s="528"/>
      <c r="H6" s="528"/>
      <c r="J6" s="369"/>
      <c r="K6" s="369"/>
      <c r="L6" s="369"/>
    </row>
    <row r="7" spans="1:12" s="34" customFormat="1" ht="27.75" customHeight="1" x14ac:dyDescent="0.2">
      <c r="A7" s="550" t="s">
        <v>1552</v>
      </c>
      <c r="B7" s="550"/>
      <c r="C7" s="550"/>
      <c r="D7" s="550"/>
      <c r="E7" s="550"/>
      <c r="F7" s="550"/>
      <c r="G7" s="550"/>
      <c r="H7" s="550"/>
    </row>
    <row r="8" spans="1:12" s="34" customFormat="1" ht="29.25" customHeight="1" x14ac:dyDescent="0.2">
      <c r="A8" s="551"/>
      <c r="B8" s="551"/>
      <c r="C8" s="551"/>
      <c r="D8" s="551"/>
      <c r="E8" s="551"/>
      <c r="F8" s="551"/>
      <c r="G8" s="551"/>
      <c r="H8" s="551"/>
    </row>
    <row r="9" spans="1:12" s="99" customFormat="1" ht="44.25" customHeight="1" x14ac:dyDescent="0.2">
      <c r="A9" s="196" t="s">
        <v>620</v>
      </c>
      <c r="B9" s="196" t="s">
        <v>380</v>
      </c>
      <c r="C9" s="196" t="s">
        <v>617</v>
      </c>
      <c r="D9" s="196" t="s">
        <v>8</v>
      </c>
      <c r="E9" s="196" t="s">
        <v>9</v>
      </c>
      <c r="F9" s="196" t="s">
        <v>3</v>
      </c>
      <c r="G9" s="196" t="s">
        <v>4</v>
      </c>
      <c r="H9" s="196" t="s">
        <v>18</v>
      </c>
      <c r="J9" s="380"/>
      <c r="K9" s="380"/>
      <c r="L9" s="380"/>
    </row>
    <row r="10" spans="1:12" s="88" customFormat="1" ht="12.75" customHeight="1" x14ac:dyDescent="0.2">
      <c r="A10" s="541" t="s">
        <v>294</v>
      </c>
      <c r="B10" s="552" t="s">
        <v>248</v>
      </c>
      <c r="C10" s="552"/>
      <c r="D10" s="112" t="s">
        <v>249</v>
      </c>
      <c r="E10" s="112"/>
      <c r="F10" s="113"/>
      <c r="G10" s="112"/>
      <c r="H10" s="112"/>
      <c r="J10" s="381"/>
      <c r="K10" s="381"/>
      <c r="L10" s="381"/>
    </row>
    <row r="11" spans="1:12" ht="78" customHeight="1" x14ac:dyDescent="0.2">
      <c r="A11" s="542"/>
      <c r="B11" s="117">
        <v>1</v>
      </c>
      <c r="C11" s="117" t="s">
        <v>250</v>
      </c>
      <c r="D11" s="117" t="s">
        <v>824</v>
      </c>
      <c r="E11" s="117" t="s">
        <v>1100</v>
      </c>
      <c r="F11" s="118">
        <v>15</v>
      </c>
      <c r="G11" s="228"/>
      <c r="H11" s="119" t="s">
        <v>295</v>
      </c>
    </row>
    <row r="12" spans="1:12" ht="71.25" customHeight="1" x14ac:dyDescent="0.2">
      <c r="A12" s="542"/>
      <c r="B12" s="117">
        <v>2</v>
      </c>
      <c r="C12" s="117" t="s">
        <v>251</v>
      </c>
      <c r="D12" s="117" t="s">
        <v>825</v>
      </c>
      <c r="E12" s="117" t="s">
        <v>1101</v>
      </c>
      <c r="F12" s="118">
        <v>10</v>
      </c>
      <c r="G12" s="228"/>
      <c r="H12" s="119"/>
    </row>
    <row r="13" spans="1:12" ht="73.5" customHeight="1" x14ac:dyDescent="0.2">
      <c r="A13" s="542"/>
      <c r="B13" s="117">
        <v>3</v>
      </c>
      <c r="C13" s="117" t="s">
        <v>289</v>
      </c>
      <c r="D13" s="117" t="s">
        <v>826</v>
      </c>
      <c r="E13" s="117" t="s">
        <v>1097</v>
      </c>
      <c r="F13" s="118">
        <v>20</v>
      </c>
      <c r="G13" s="228"/>
      <c r="H13" s="119"/>
    </row>
    <row r="14" spans="1:12" ht="12.75" customHeight="1" x14ac:dyDescent="0.2">
      <c r="A14" s="542"/>
      <c r="B14" s="553" t="s">
        <v>252</v>
      </c>
      <c r="C14" s="553"/>
      <c r="D14" s="553"/>
      <c r="E14" s="120"/>
      <c r="F14" s="113"/>
      <c r="G14" s="121"/>
      <c r="H14" s="122"/>
    </row>
    <row r="15" spans="1:12" ht="78.75" customHeight="1" x14ac:dyDescent="0.2">
      <c r="A15" s="542"/>
      <c r="B15" s="117">
        <v>4</v>
      </c>
      <c r="C15" s="117" t="s">
        <v>253</v>
      </c>
      <c r="D15" s="117" t="s">
        <v>838</v>
      </c>
      <c r="E15" s="117" t="s">
        <v>15</v>
      </c>
      <c r="F15" s="118">
        <v>20</v>
      </c>
      <c r="G15" s="228"/>
      <c r="H15" s="119"/>
    </row>
    <row r="16" spans="1:12" ht="12.75" customHeight="1" x14ac:dyDescent="0.2">
      <c r="A16" s="542"/>
      <c r="B16" s="554" t="s">
        <v>1098</v>
      </c>
      <c r="C16" s="554"/>
      <c r="D16" s="554"/>
      <c r="E16" s="244"/>
      <c r="F16" s="481"/>
      <c r="G16" s="482"/>
      <c r="H16" s="344"/>
    </row>
    <row r="17" spans="1:12" ht="95.25" customHeight="1" x14ac:dyDescent="0.2">
      <c r="A17" s="555" t="s">
        <v>599</v>
      </c>
      <c r="B17" s="125">
        <v>5</v>
      </c>
      <c r="C17" s="114" t="s">
        <v>1103</v>
      </c>
      <c r="D17" s="125" t="s">
        <v>1104</v>
      </c>
      <c r="E17" s="125" t="s">
        <v>1102</v>
      </c>
      <c r="F17" s="115">
        <v>15</v>
      </c>
      <c r="G17" s="228"/>
      <c r="H17" s="116"/>
      <c r="J17" s="382"/>
      <c r="K17" s="382"/>
    </row>
    <row r="18" spans="1:12" ht="81" customHeight="1" x14ac:dyDescent="0.2">
      <c r="A18" s="555"/>
      <c r="B18" s="125">
        <v>6</v>
      </c>
      <c r="C18" s="125" t="s">
        <v>1099</v>
      </c>
      <c r="D18" s="250" t="s">
        <v>1567</v>
      </c>
      <c r="E18" s="125" t="s">
        <v>1105</v>
      </c>
      <c r="F18" s="115">
        <v>20</v>
      </c>
      <c r="G18" s="228"/>
      <c r="H18" s="344"/>
      <c r="J18" s="382"/>
      <c r="K18" s="361"/>
    </row>
    <row r="19" spans="1:12" ht="15.75" customHeight="1" x14ac:dyDescent="0.25">
      <c r="A19" s="544" t="s">
        <v>14</v>
      </c>
      <c r="B19" s="545"/>
      <c r="C19" s="545"/>
      <c r="D19" s="545"/>
      <c r="E19" s="546"/>
      <c r="F19" s="123">
        <f>SUM(F11:F18)</f>
        <v>100</v>
      </c>
      <c r="G19" s="231">
        <f>IFERROR(SUM(G11:G18)/F19,"")</f>
        <v>0</v>
      </c>
      <c r="H19" s="218"/>
    </row>
    <row r="20" spans="1:12" ht="20.25" x14ac:dyDescent="0.25">
      <c r="A20" s="547" t="s">
        <v>332</v>
      </c>
      <c r="B20" s="548"/>
      <c r="C20" s="548"/>
      <c r="D20" s="548"/>
      <c r="E20" s="548"/>
      <c r="F20" s="549"/>
      <c r="G20" s="272">
        <f>G19</f>
        <v>0</v>
      </c>
      <c r="H20" s="222"/>
    </row>
    <row r="21" spans="1:12" s="9" customFormat="1" ht="15.75" x14ac:dyDescent="0.25">
      <c r="A21" s="91"/>
      <c r="B21" s="91"/>
      <c r="C21" s="40"/>
      <c r="D21" s="42"/>
      <c r="E21" s="40"/>
      <c r="F21" s="43"/>
      <c r="G21" s="80"/>
      <c r="H21" s="61"/>
      <c r="J21" s="373"/>
      <c r="K21" s="373"/>
      <c r="L21" s="373"/>
    </row>
    <row r="22" spans="1:12" s="15" customFormat="1" ht="36" customHeight="1" x14ac:dyDescent="0.25">
      <c r="A22" s="12"/>
      <c r="B22" s="534" t="s">
        <v>780</v>
      </c>
      <c r="C22" s="534"/>
      <c r="D22" s="100" t="s">
        <v>295</v>
      </c>
      <c r="E22" s="47" t="s">
        <v>306</v>
      </c>
      <c r="F22" s="83"/>
      <c r="G22" s="225"/>
      <c r="H22" s="62"/>
      <c r="J22" s="377"/>
      <c r="K22" s="377"/>
      <c r="L22" s="377"/>
    </row>
    <row r="23" spans="1:12" s="15" customFormat="1" ht="36" customHeight="1" x14ac:dyDescent="0.25">
      <c r="A23" s="12"/>
      <c r="B23" s="534" t="s">
        <v>619</v>
      </c>
      <c r="C23" s="534"/>
      <c r="D23" s="100"/>
      <c r="E23" s="47" t="s">
        <v>306</v>
      </c>
      <c r="F23" s="83"/>
      <c r="G23" s="225"/>
      <c r="H23" s="62"/>
      <c r="J23" s="377"/>
      <c r="K23" s="377"/>
      <c r="L23" s="377"/>
    </row>
    <row r="24" spans="1:12" s="15" customFormat="1" ht="36" customHeight="1" x14ac:dyDescent="0.25">
      <c r="A24" s="12"/>
      <c r="B24" s="296"/>
      <c r="C24" s="269"/>
      <c r="D24" s="100"/>
      <c r="E24" s="47"/>
      <c r="F24" s="83"/>
      <c r="G24" s="225"/>
      <c r="H24" s="62"/>
      <c r="J24" s="377"/>
      <c r="K24" s="377"/>
      <c r="L24" s="377"/>
    </row>
    <row r="25" spans="1:12" s="11" customFormat="1" ht="39" customHeight="1" x14ac:dyDescent="0.25">
      <c r="A25" s="12"/>
      <c r="B25" s="533"/>
      <c r="C25" s="533"/>
      <c r="D25" s="100"/>
      <c r="E25" s="47"/>
      <c r="F25" s="44"/>
      <c r="G25" s="225"/>
      <c r="H25" s="62"/>
      <c r="J25" s="378"/>
      <c r="K25" s="378"/>
      <c r="L25" s="378"/>
    </row>
  </sheetData>
  <mergeCells count="18">
    <mergeCell ref="B16:D16"/>
    <mergeCell ref="A17:A18"/>
    <mergeCell ref="B25:C25"/>
    <mergeCell ref="A10:A16"/>
    <mergeCell ref="A1:H1"/>
    <mergeCell ref="A2:H2"/>
    <mergeCell ref="A3:H3"/>
    <mergeCell ref="A4:H4"/>
    <mergeCell ref="A5:H5"/>
    <mergeCell ref="A6:H6"/>
    <mergeCell ref="A19:E19"/>
    <mergeCell ref="A20:F20"/>
    <mergeCell ref="B22:C22"/>
    <mergeCell ref="B23:C23"/>
    <mergeCell ref="A7:H7"/>
    <mergeCell ref="A8:H8"/>
    <mergeCell ref="B10:C10"/>
    <mergeCell ref="B14:D14"/>
  </mergeCells>
  <conditionalFormatting sqref="G19">
    <cfRule type="cellIs" dxfId="212" priority="4" stopIfTrue="1" operator="between">
      <formula>0</formula>
      <formula>0.5</formula>
    </cfRule>
    <cfRule type="cellIs" dxfId="211" priority="5" stopIfTrue="1" operator="between">
      <formula>0.51</formula>
      <formula>0.75</formula>
    </cfRule>
    <cfRule type="cellIs" dxfId="210" priority="6" stopIfTrue="1" operator="between">
      <formula>0.76</formula>
      <formula>1</formula>
    </cfRule>
  </conditionalFormatting>
  <conditionalFormatting sqref="G20">
    <cfRule type="cellIs" dxfId="209" priority="1" stopIfTrue="1" operator="between">
      <formula>0</formula>
      <formula>0.5</formula>
    </cfRule>
    <cfRule type="cellIs" dxfId="208" priority="2" stopIfTrue="1" operator="between">
      <formula>0.51</formula>
      <formula>0.75</formula>
    </cfRule>
    <cfRule type="cellIs" dxfId="207" priority="3" stopIfTrue="1" operator="between">
      <formula>0.76</formula>
      <formula>1</formula>
    </cfRule>
  </conditionalFormatting>
  <printOptions horizontalCentered="1"/>
  <pageMargins left="0.59055118110236227" right="0.39370078740157483" top="0.59055118110236227" bottom="0.39370078740157483" header="0.19685039370078741" footer="0.19685039370078741"/>
  <pageSetup paperSize="9" scale="67" fitToHeight="0" orientation="landscape" r:id="rId1"/>
  <headerFooter alignWithMargins="0">
    <oddFooter>&amp;L&amp;A&amp;CСтраница  &amp;P из &amp;N</oddFooter>
  </headerFooter>
  <rowBreaks count="1" manualBreakCount="1">
    <brk id="15"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6"/>
  <sheetViews>
    <sheetView view="pageBreakPreview" topLeftCell="A21" zoomScale="85" zoomScaleNormal="100" zoomScaleSheetLayoutView="85" workbookViewId="0">
      <selection activeCell="D39" sqref="D39"/>
    </sheetView>
  </sheetViews>
  <sheetFormatPr defaultRowHeight="12.75" x14ac:dyDescent="0.2"/>
  <cols>
    <col min="1" max="1" width="16.5703125" style="5" customWidth="1"/>
    <col min="2" max="2" width="6.7109375" style="298" customWidth="1"/>
    <col min="3" max="3" width="51" customWidth="1"/>
    <col min="4" max="4" width="38.42578125" customWidth="1"/>
    <col min="5" max="5" width="43.28515625" customWidth="1"/>
    <col min="6" max="6" width="7.28515625" style="17" customWidth="1"/>
    <col min="7" max="7" width="9.140625" style="17" customWidth="1"/>
    <col min="8" max="8" width="32.5703125" style="64" customWidth="1"/>
  </cols>
  <sheetData>
    <row r="1" spans="1:8" s="50" customFormat="1" ht="18" customHeight="1" x14ac:dyDescent="0.2">
      <c r="A1" s="543" t="s">
        <v>766</v>
      </c>
      <c r="B1" s="543"/>
      <c r="C1" s="543"/>
      <c r="D1" s="543"/>
      <c r="E1" s="543"/>
      <c r="F1" s="543"/>
      <c r="G1" s="543"/>
      <c r="H1" s="543"/>
    </row>
    <row r="2" spans="1:8" s="50" customFormat="1" ht="16.5" customHeight="1" x14ac:dyDescent="0.2">
      <c r="A2" s="527"/>
      <c r="B2" s="527"/>
      <c r="C2" s="527"/>
      <c r="D2" s="527"/>
      <c r="E2" s="527"/>
      <c r="F2" s="527"/>
      <c r="G2" s="527"/>
      <c r="H2" s="527"/>
    </row>
    <row r="3" spans="1:8" s="50" customFormat="1" ht="16.5" customHeight="1" x14ac:dyDescent="0.2">
      <c r="A3" s="528" t="s">
        <v>612</v>
      </c>
      <c r="B3" s="528"/>
      <c r="C3" s="528"/>
      <c r="D3" s="528"/>
      <c r="E3" s="528"/>
      <c r="F3" s="528"/>
      <c r="G3" s="528"/>
      <c r="H3" s="528"/>
    </row>
    <row r="4" spans="1:8" s="50" customFormat="1" ht="17.25" customHeight="1" x14ac:dyDescent="0.2">
      <c r="A4" s="528" t="s">
        <v>619</v>
      </c>
      <c r="B4" s="528"/>
      <c r="C4" s="528"/>
      <c r="D4" s="528"/>
      <c r="E4" s="528"/>
      <c r="F4" s="528"/>
      <c r="G4" s="528"/>
      <c r="H4" s="528"/>
    </row>
    <row r="5" spans="1:8" s="50" customFormat="1" ht="18.75" customHeight="1" x14ac:dyDescent="0.2">
      <c r="A5" s="528" t="s">
        <v>614</v>
      </c>
      <c r="B5" s="528"/>
      <c r="C5" s="528"/>
      <c r="D5" s="528"/>
      <c r="E5" s="528"/>
      <c r="F5" s="528"/>
      <c r="G5" s="528"/>
      <c r="H5" s="528"/>
    </row>
    <row r="6" spans="1:8" s="50" customFormat="1" ht="17.25" customHeight="1" x14ac:dyDescent="0.2">
      <c r="A6" s="528" t="s">
        <v>613</v>
      </c>
      <c r="B6" s="528"/>
      <c r="C6" s="528"/>
      <c r="D6" s="528"/>
      <c r="E6" s="528"/>
      <c r="F6" s="528"/>
      <c r="G6" s="528"/>
      <c r="H6" s="528"/>
    </row>
    <row r="7" spans="1:8" s="34" customFormat="1" ht="21.75" customHeight="1" x14ac:dyDescent="0.2">
      <c r="A7" s="550" t="s">
        <v>1553</v>
      </c>
      <c r="B7" s="550"/>
      <c r="C7" s="550"/>
      <c r="D7" s="550"/>
      <c r="E7" s="550"/>
      <c r="F7" s="550"/>
      <c r="G7" s="550"/>
      <c r="H7" s="550"/>
    </row>
    <row r="8" spans="1:8" ht="18.75" customHeight="1" x14ac:dyDescent="0.2">
      <c r="A8" s="559"/>
      <c r="B8" s="559"/>
      <c r="C8" s="559"/>
      <c r="D8" s="559"/>
      <c r="E8" s="559"/>
      <c r="F8" s="559"/>
      <c r="G8" s="559"/>
      <c r="H8" s="559"/>
    </row>
    <row r="9" spans="1:8" ht="37.5" customHeight="1" x14ac:dyDescent="0.2">
      <c r="A9" s="196" t="s">
        <v>620</v>
      </c>
      <c r="B9" s="196" t="s">
        <v>380</v>
      </c>
      <c r="C9" s="196" t="s">
        <v>617</v>
      </c>
      <c r="D9" s="196" t="s">
        <v>8</v>
      </c>
      <c r="E9" s="196" t="s">
        <v>9</v>
      </c>
      <c r="F9" s="196" t="s">
        <v>3</v>
      </c>
      <c r="G9" s="196" t="s">
        <v>4</v>
      </c>
      <c r="H9" s="196" t="s">
        <v>18</v>
      </c>
    </row>
    <row r="10" spans="1:8" s="27" customFormat="1" ht="53.25" customHeight="1" x14ac:dyDescent="0.2">
      <c r="A10" s="552" t="s">
        <v>165</v>
      </c>
      <c r="B10" s="114">
        <v>1</v>
      </c>
      <c r="C10" s="125" t="s">
        <v>207</v>
      </c>
      <c r="D10" s="114" t="s">
        <v>1132</v>
      </c>
      <c r="E10" s="125" t="s">
        <v>11</v>
      </c>
      <c r="F10" s="126">
        <v>5</v>
      </c>
      <c r="G10" s="338"/>
      <c r="H10" s="127"/>
    </row>
    <row r="11" spans="1:8" s="27" customFormat="1" ht="63.75" x14ac:dyDescent="0.2">
      <c r="A11" s="552"/>
      <c r="B11" s="125">
        <v>2</v>
      </c>
      <c r="C11" s="125" t="s">
        <v>1044</v>
      </c>
      <c r="D11" s="114" t="s">
        <v>1106</v>
      </c>
      <c r="E11" s="125" t="s">
        <v>11</v>
      </c>
      <c r="F11" s="126">
        <v>5</v>
      </c>
      <c r="G11" s="338"/>
      <c r="H11" s="127"/>
    </row>
    <row r="12" spans="1:8" s="27" customFormat="1" ht="51" x14ac:dyDescent="0.2">
      <c r="A12" s="552"/>
      <c r="B12" s="114">
        <v>3</v>
      </c>
      <c r="C12" s="125" t="s">
        <v>1045</v>
      </c>
      <c r="D12" s="114" t="s">
        <v>830</v>
      </c>
      <c r="E12" s="125" t="s">
        <v>11</v>
      </c>
      <c r="F12" s="126">
        <v>5</v>
      </c>
      <c r="G12" s="338"/>
      <c r="H12" s="127"/>
    </row>
    <row r="13" spans="1:8" s="27" customFormat="1" ht="69" customHeight="1" x14ac:dyDescent="0.2">
      <c r="A13" s="552"/>
      <c r="B13" s="125">
        <v>4</v>
      </c>
      <c r="C13" s="125" t="s">
        <v>168</v>
      </c>
      <c r="D13" s="114" t="s">
        <v>1107</v>
      </c>
      <c r="E13" s="125" t="s">
        <v>11</v>
      </c>
      <c r="F13" s="126">
        <v>5</v>
      </c>
      <c r="G13" s="338"/>
      <c r="H13" s="127"/>
    </row>
    <row r="14" spans="1:8" s="27" customFormat="1" ht="66.75" customHeight="1" x14ac:dyDescent="0.2">
      <c r="A14" s="552"/>
      <c r="B14" s="114">
        <v>5</v>
      </c>
      <c r="C14" s="125" t="s">
        <v>169</v>
      </c>
      <c r="D14" s="114" t="s">
        <v>1107</v>
      </c>
      <c r="E14" s="125" t="s">
        <v>11</v>
      </c>
      <c r="F14" s="126">
        <v>5</v>
      </c>
      <c r="G14" s="338"/>
      <c r="H14" s="127"/>
    </row>
    <row r="15" spans="1:8" s="27" customFormat="1" ht="66.75" customHeight="1" x14ac:dyDescent="0.2">
      <c r="A15" s="552"/>
      <c r="B15" s="125">
        <v>6</v>
      </c>
      <c r="C15" s="125" t="s">
        <v>170</v>
      </c>
      <c r="D15" s="114" t="s">
        <v>1107</v>
      </c>
      <c r="E15" s="125" t="s">
        <v>11</v>
      </c>
      <c r="F15" s="126">
        <v>5</v>
      </c>
      <c r="G15" s="338"/>
      <c r="H15" s="127"/>
    </row>
    <row r="16" spans="1:8" s="27" customFormat="1" ht="66.75" customHeight="1" x14ac:dyDescent="0.2">
      <c r="A16" s="552"/>
      <c r="B16" s="114">
        <v>7</v>
      </c>
      <c r="C16" s="125" t="s">
        <v>171</v>
      </c>
      <c r="D16" s="114" t="s">
        <v>1107</v>
      </c>
      <c r="E16" s="125" t="s">
        <v>11</v>
      </c>
      <c r="F16" s="126">
        <v>5</v>
      </c>
      <c r="G16" s="338"/>
      <c r="H16" s="127"/>
    </row>
    <row r="17" spans="1:8" s="27" customFormat="1" ht="66.75" customHeight="1" x14ac:dyDescent="0.2">
      <c r="A17" s="552"/>
      <c r="B17" s="125">
        <v>8</v>
      </c>
      <c r="C17" s="125" t="s">
        <v>172</v>
      </c>
      <c r="D17" s="114" t="s">
        <v>1107</v>
      </c>
      <c r="E17" s="125" t="s">
        <v>173</v>
      </c>
      <c r="F17" s="126">
        <v>10</v>
      </c>
      <c r="G17" s="338"/>
      <c r="H17" s="127"/>
    </row>
    <row r="18" spans="1:8" s="27" customFormat="1" ht="66.75" customHeight="1" x14ac:dyDescent="0.2">
      <c r="A18" s="552"/>
      <c r="B18" s="114">
        <v>9</v>
      </c>
      <c r="C18" s="125" t="s">
        <v>174</v>
      </c>
      <c r="D18" s="114" t="s">
        <v>1107</v>
      </c>
      <c r="E18" s="125" t="s">
        <v>11</v>
      </c>
      <c r="F18" s="126">
        <v>5</v>
      </c>
      <c r="G18" s="338"/>
      <c r="H18" s="127"/>
    </row>
    <row r="19" spans="1:8" s="27" customFormat="1" ht="67.5" customHeight="1" x14ac:dyDescent="0.2">
      <c r="A19" s="552"/>
      <c r="B19" s="125">
        <v>10</v>
      </c>
      <c r="C19" s="125" t="s">
        <v>963</v>
      </c>
      <c r="D19" s="114" t="s">
        <v>1108</v>
      </c>
      <c r="E19" s="125" t="s">
        <v>11</v>
      </c>
      <c r="F19" s="126">
        <v>5</v>
      </c>
      <c r="G19" s="338"/>
      <c r="H19" s="127"/>
    </row>
    <row r="20" spans="1:8" s="27" customFormat="1" ht="69" customHeight="1" x14ac:dyDescent="0.2">
      <c r="A20" s="560"/>
      <c r="B20" s="114">
        <v>11</v>
      </c>
      <c r="C20" s="125" t="s">
        <v>1046</v>
      </c>
      <c r="D20" s="114" t="s">
        <v>1109</v>
      </c>
      <c r="E20" s="125" t="s">
        <v>175</v>
      </c>
      <c r="F20" s="126">
        <v>5</v>
      </c>
      <c r="G20" s="228"/>
      <c r="H20" s="127"/>
    </row>
    <row r="21" spans="1:8" s="27" customFormat="1" ht="78.75" customHeight="1" x14ac:dyDescent="0.2">
      <c r="A21" s="560"/>
      <c r="B21" s="125">
        <v>12</v>
      </c>
      <c r="C21" s="114" t="s">
        <v>178</v>
      </c>
      <c r="D21" s="114" t="s">
        <v>1110</v>
      </c>
      <c r="E21" s="125" t="s">
        <v>185</v>
      </c>
      <c r="F21" s="126">
        <v>10</v>
      </c>
      <c r="G21" s="228"/>
      <c r="H21" s="127"/>
    </row>
    <row r="22" spans="1:8" s="27" customFormat="1" ht="67.5" customHeight="1" x14ac:dyDescent="0.2">
      <c r="A22" s="560"/>
      <c r="B22" s="114">
        <v>13</v>
      </c>
      <c r="C22" s="114" t="s">
        <v>177</v>
      </c>
      <c r="D22" s="114" t="s">
        <v>1111</v>
      </c>
      <c r="E22" s="125" t="s">
        <v>176</v>
      </c>
      <c r="F22" s="126">
        <v>5</v>
      </c>
      <c r="G22" s="228"/>
      <c r="H22" s="127"/>
    </row>
    <row r="23" spans="1:8" s="27" customFormat="1" ht="69" customHeight="1" x14ac:dyDescent="0.2">
      <c r="A23" s="560"/>
      <c r="B23" s="125">
        <v>14</v>
      </c>
      <c r="C23" s="114" t="s">
        <v>179</v>
      </c>
      <c r="D23" s="114" t="s">
        <v>1106</v>
      </c>
      <c r="E23" s="125" t="s">
        <v>180</v>
      </c>
      <c r="F23" s="126">
        <v>5</v>
      </c>
      <c r="G23" s="228"/>
      <c r="H23" s="127"/>
    </row>
    <row r="24" spans="1:8" s="27" customFormat="1" ht="63.75" x14ac:dyDescent="0.2">
      <c r="A24" s="560"/>
      <c r="B24" s="114">
        <v>15</v>
      </c>
      <c r="C24" s="114" t="s">
        <v>205</v>
      </c>
      <c r="D24" s="114" t="s">
        <v>1112</v>
      </c>
      <c r="E24" s="125" t="s">
        <v>181</v>
      </c>
      <c r="F24" s="126">
        <v>10</v>
      </c>
      <c r="G24" s="228"/>
      <c r="H24" s="127"/>
    </row>
    <row r="25" spans="1:8" s="27" customFormat="1" ht="66" customHeight="1" x14ac:dyDescent="0.2">
      <c r="A25" s="560"/>
      <c r="B25" s="125">
        <v>16</v>
      </c>
      <c r="C25" s="125" t="s">
        <v>182</v>
      </c>
      <c r="D25" s="114" t="s">
        <v>839</v>
      </c>
      <c r="E25" s="125" t="s">
        <v>1052</v>
      </c>
      <c r="F25" s="126">
        <v>10</v>
      </c>
      <c r="G25" s="228"/>
      <c r="H25" s="127"/>
    </row>
    <row r="26" spans="1:8" s="27" customFormat="1" ht="15.75" customHeight="1" x14ac:dyDescent="0.25">
      <c r="A26" s="556" t="s">
        <v>14</v>
      </c>
      <c r="B26" s="557"/>
      <c r="C26" s="557"/>
      <c r="D26" s="557"/>
      <c r="E26" s="558"/>
      <c r="F26" s="128">
        <f>SUM(F10:F25)</f>
        <v>100</v>
      </c>
      <c r="G26" s="231">
        <f>IFERROR(SUM(G10:G25)/F26,"")</f>
        <v>0</v>
      </c>
      <c r="H26" s="200"/>
    </row>
    <row r="27" spans="1:8" s="27" customFormat="1" ht="201.75" customHeight="1" x14ac:dyDescent="0.2">
      <c r="A27" s="561" t="s">
        <v>166</v>
      </c>
      <c r="B27" s="125">
        <v>1</v>
      </c>
      <c r="C27" s="125" t="s">
        <v>183</v>
      </c>
      <c r="D27" s="114" t="s">
        <v>1133</v>
      </c>
      <c r="E27" s="125" t="s">
        <v>812</v>
      </c>
      <c r="F27" s="126">
        <v>35</v>
      </c>
      <c r="G27" s="228"/>
      <c r="H27" s="127"/>
    </row>
    <row r="28" spans="1:8" s="27" customFormat="1" ht="202.5" customHeight="1" x14ac:dyDescent="0.2">
      <c r="A28" s="562"/>
      <c r="B28" s="125">
        <v>2</v>
      </c>
      <c r="C28" s="114" t="s">
        <v>184</v>
      </c>
      <c r="D28" s="114" t="s">
        <v>1134</v>
      </c>
      <c r="E28" s="125" t="s">
        <v>813</v>
      </c>
      <c r="F28" s="126">
        <v>35</v>
      </c>
      <c r="G28" s="228"/>
      <c r="H28" s="127"/>
    </row>
    <row r="29" spans="1:8" s="27" customFormat="1" ht="189.75" customHeight="1" x14ac:dyDescent="0.2">
      <c r="A29" s="563"/>
      <c r="B29" s="125">
        <v>3</v>
      </c>
      <c r="C29" s="125" t="s">
        <v>1047</v>
      </c>
      <c r="D29" s="114" t="s">
        <v>1135</v>
      </c>
      <c r="E29" s="125" t="s">
        <v>204</v>
      </c>
      <c r="F29" s="126">
        <v>30</v>
      </c>
      <c r="G29" s="228"/>
      <c r="H29" s="127"/>
    </row>
    <row r="30" spans="1:8" s="27" customFormat="1" ht="15.75" customHeight="1" x14ac:dyDescent="0.25">
      <c r="A30" s="556" t="s">
        <v>5</v>
      </c>
      <c r="B30" s="557"/>
      <c r="C30" s="557"/>
      <c r="D30" s="557"/>
      <c r="E30" s="558"/>
      <c r="F30" s="123">
        <f>SUM(F27:F29)</f>
        <v>100</v>
      </c>
      <c r="G30" s="231">
        <f>IFERROR(SUM(G27:G29)/F30,"")</f>
        <v>0</v>
      </c>
      <c r="H30" s="200"/>
    </row>
    <row r="31" spans="1:8" s="27" customFormat="1" ht="67.5" customHeight="1" x14ac:dyDescent="0.2">
      <c r="A31" s="552" t="s">
        <v>12</v>
      </c>
      <c r="B31" s="125">
        <v>1</v>
      </c>
      <c r="C31" s="114" t="s">
        <v>186</v>
      </c>
      <c r="D31" s="114" t="s">
        <v>1113</v>
      </c>
      <c r="E31" s="125" t="s">
        <v>666</v>
      </c>
      <c r="F31" s="126">
        <v>10</v>
      </c>
      <c r="G31" s="228"/>
      <c r="H31" s="127"/>
    </row>
    <row r="32" spans="1:8" s="27" customFormat="1" ht="79.5" customHeight="1" x14ac:dyDescent="0.2">
      <c r="A32" s="552"/>
      <c r="B32" s="125">
        <v>2</v>
      </c>
      <c r="C32" s="125" t="s">
        <v>188</v>
      </c>
      <c r="D32" s="114" t="s">
        <v>1114</v>
      </c>
      <c r="E32" s="125" t="s">
        <v>666</v>
      </c>
      <c r="F32" s="126">
        <v>10</v>
      </c>
      <c r="G32" s="228"/>
      <c r="H32" s="127"/>
    </row>
    <row r="33" spans="1:8" s="27" customFormat="1" ht="68.25" customHeight="1" x14ac:dyDescent="0.2">
      <c r="A33" s="552"/>
      <c r="B33" s="125">
        <v>3</v>
      </c>
      <c r="C33" s="125" t="s">
        <v>187</v>
      </c>
      <c r="D33" s="114" t="s">
        <v>1115</v>
      </c>
      <c r="E33" s="125" t="s">
        <v>666</v>
      </c>
      <c r="F33" s="126">
        <v>10</v>
      </c>
      <c r="G33" s="228"/>
      <c r="H33" s="127"/>
    </row>
    <row r="34" spans="1:8" s="27" customFormat="1" ht="66.75" customHeight="1" x14ac:dyDescent="0.2">
      <c r="A34" s="552"/>
      <c r="B34" s="125">
        <v>4</v>
      </c>
      <c r="C34" s="125" t="s">
        <v>189</v>
      </c>
      <c r="D34" s="114" t="s">
        <v>1116</v>
      </c>
      <c r="E34" s="125" t="s">
        <v>13</v>
      </c>
      <c r="F34" s="126">
        <v>5</v>
      </c>
      <c r="G34" s="228"/>
      <c r="H34" s="127"/>
    </row>
    <row r="35" spans="1:8" s="27" customFormat="1" ht="66.75" customHeight="1" x14ac:dyDescent="0.2">
      <c r="A35" s="552"/>
      <c r="B35" s="125">
        <v>5</v>
      </c>
      <c r="C35" s="125" t="s">
        <v>964</v>
      </c>
      <c r="D35" s="114" t="s">
        <v>1116</v>
      </c>
      <c r="E35" s="125" t="s">
        <v>164</v>
      </c>
      <c r="F35" s="126">
        <v>5</v>
      </c>
      <c r="G35" s="228"/>
      <c r="H35" s="127"/>
    </row>
    <row r="36" spans="1:8" s="27" customFormat="1" ht="121.5" customHeight="1" x14ac:dyDescent="0.2">
      <c r="A36" s="552"/>
      <c r="B36" s="125">
        <v>6</v>
      </c>
      <c r="C36" s="125" t="s">
        <v>190</v>
      </c>
      <c r="D36" s="114" t="s">
        <v>1117</v>
      </c>
      <c r="E36" s="125" t="s">
        <v>164</v>
      </c>
      <c r="F36" s="126">
        <v>5</v>
      </c>
      <c r="G36" s="228"/>
      <c r="H36" s="127"/>
    </row>
    <row r="37" spans="1:8" s="27" customFormat="1" ht="80.25" customHeight="1" x14ac:dyDescent="0.2">
      <c r="A37" s="560"/>
      <c r="B37" s="125">
        <v>7</v>
      </c>
      <c r="C37" s="125" t="s">
        <v>192</v>
      </c>
      <c r="D37" s="114" t="s">
        <v>1117</v>
      </c>
      <c r="E37" s="125" t="s">
        <v>164</v>
      </c>
      <c r="F37" s="126">
        <v>5</v>
      </c>
      <c r="G37" s="228"/>
      <c r="H37" s="127"/>
    </row>
    <row r="38" spans="1:8" s="27" customFormat="1" ht="70.5" customHeight="1" x14ac:dyDescent="0.2">
      <c r="A38" s="560"/>
      <c r="B38" s="125">
        <v>8</v>
      </c>
      <c r="C38" s="125" t="s">
        <v>191</v>
      </c>
      <c r="D38" s="125" t="s">
        <v>1118</v>
      </c>
      <c r="E38" s="125" t="s">
        <v>13</v>
      </c>
      <c r="F38" s="126">
        <v>5</v>
      </c>
      <c r="G38" s="338"/>
      <c r="H38" s="127"/>
    </row>
    <row r="39" spans="1:8" s="27" customFormat="1" ht="67.5" customHeight="1" x14ac:dyDescent="0.2">
      <c r="A39" s="560"/>
      <c r="B39" s="125">
        <v>9</v>
      </c>
      <c r="C39" s="125" t="s">
        <v>193</v>
      </c>
      <c r="D39" s="114" t="s">
        <v>1119</v>
      </c>
      <c r="E39" s="125" t="s">
        <v>13</v>
      </c>
      <c r="F39" s="126">
        <v>5</v>
      </c>
      <c r="G39" s="228"/>
      <c r="H39" s="127"/>
    </row>
    <row r="40" spans="1:8" s="27" customFormat="1" ht="77.25" customHeight="1" x14ac:dyDescent="0.2">
      <c r="A40" s="560"/>
      <c r="B40" s="125">
        <v>10</v>
      </c>
      <c r="C40" s="125" t="s">
        <v>194</v>
      </c>
      <c r="D40" s="114" t="s">
        <v>1120</v>
      </c>
      <c r="E40" s="125" t="s">
        <v>13</v>
      </c>
      <c r="F40" s="126">
        <v>5</v>
      </c>
      <c r="G40" s="228"/>
      <c r="H40" s="127"/>
    </row>
    <row r="41" spans="1:8" s="27" customFormat="1" ht="106.5" customHeight="1" x14ac:dyDescent="0.2">
      <c r="A41" s="560"/>
      <c r="B41" s="125">
        <v>11</v>
      </c>
      <c r="C41" s="125" t="s">
        <v>195</v>
      </c>
      <c r="D41" s="114" t="s">
        <v>1120</v>
      </c>
      <c r="E41" s="125" t="s">
        <v>13</v>
      </c>
      <c r="F41" s="126">
        <v>5</v>
      </c>
      <c r="G41" s="228"/>
      <c r="H41" s="127"/>
    </row>
    <row r="42" spans="1:8" s="27" customFormat="1" ht="114.75" x14ac:dyDescent="0.2">
      <c r="A42" s="560"/>
      <c r="B42" s="125">
        <v>12</v>
      </c>
      <c r="C42" s="125" t="s">
        <v>1060</v>
      </c>
      <c r="D42" s="114" t="s">
        <v>1121</v>
      </c>
      <c r="E42" s="125" t="s">
        <v>164</v>
      </c>
      <c r="F42" s="126">
        <v>5</v>
      </c>
      <c r="G42" s="228"/>
      <c r="H42" s="127"/>
    </row>
    <row r="43" spans="1:8" s="27" customFormat="1" ht="68.25" customHeight="1" x14ac:dyDescent="0.2">
      <c r="A43" s="560"/>
      <c r="B43" s="125">
        <v>13</v>
      </c>
      <c r="C43" s="125" t="s">
        <v>26</v>
      </c>
      <c r="D43" s="114" t="s">
        <v>1122</v>
      </c>
      <c r="E43" s="125" t="s">
        <v>13</v>
      </c>
      <c r="F43" s="126">
        <v>5</v>
      </c>
      <c r="G43" s="228"/>
      <c r="H43" s="127"/>
    </row>
    <row r="44" spans="1:8" s="27" customFormat="1" ht="66.75" customHeight="1" x14ac:dyDescent="0.2">
      <c r="A44" s="560"/>
      <c r="B44" s="125">
        <v>14</v>
      </c>
      <c r="C44" s="125" t="s">
        <v>196</v>
      </c>
      <c r="D44" s="114" t="s">
        <v>1122</v>
      </c>
      <c r="E44" s="125" t="s">
        <v>164</v>
      </c>
      <c r="F44" s="126">
        <v>5</v>
      </c>
      <c r="G44" s="228"/>
      <c r="H44" s="127"/>
    </row>
    <row r="45" spans="1:8" s="27" customFormat="1" ht="119.25" customHeight="1" x14ac:dyDescent="0.2">
      <c r="A45" s="560"/>
      <c r="B45" s="125">
        <v>15</v>
      </c>
      <c r="C45" s="125" t="s">
        <v>197</v>
      </c>
      <c r="D45" s="114" t="s">
        <v>1122</v>
      </c>
      <c r="E45" s="125" t="s">
        <v>13</v>
      </c>
      <c r="F45" s="126">
        <v>5</v>
      </c>
      <c r="G45" s="228"/>
      <c r="H45" s="127"/>
    </row>
    <row r="46" spans="1:8" s="27" customFormat="1" ht="63.75" x14ac:dyDescent="0.2">
      <c r="A46" s="560"/>
      <c r="B46" s="125">
        <v>16</v>
      </c>
      <c r="C46" s="125" t="s">
        <v>198</v>
      </c>
      <c r="D46" s="114" t="s">
        <v>1122</v>
      </c>
      <c r="E46" s="125" t="s">
        <v>13</v>
      </c>
      <c r="F46" s="126">
        <v>5</v>
      </c>
      <c r="G46" s="228"/>
      <c r="H46" s="127"/>
    </row>
    <row r="47" spans="1:8" s="27" customFormat="1" ht="63.75" x14ac:dyDescent="0.2">
      <c r="A47" s="560"/>
      <c r="B47" s="125">
        <v>17</v>
      </c>
      <c r="C47" s="125" t="s">
        <v>199</v>
      </c>
      <c r="D47" s="114" t="s">
        <v>1122</v>
      </c>
      <c r="E47" s="125" t="s">
        <v>13</v>
      </c>
      <c r="F47" s="126">
        <v>5</v>
      </c>
      <c r="G47" s="228"/>
      <c r="H47" s="127"/>
    </row>
    <row r="48" spans="1:8" s="27" customFormat="1" ht="15.75" customHeight="1" x14ac:dyDescent="0.25">
      <c r="A48" s="556" t="s">
        <v>14</v>
      </c>
      <c r="B48" s="557"/>
      <c r="C48" s="557"/>
      <c r="D48" s="557"/>
      <c r="E48" s="558"/>
      <c r="F48" s="123">
        <f>SUM(F31:F47)</f>
        <v>100</v>
      </c>
      <c r="G48" s="231">
        <f>IFERROR(SUM(G31:G47)/F48,"")</f>
        <v>0</v>
      </c>
      <c r="H48" s="200"/>
    </row>
    <row r="49" spans="1:9" s="27" customFormat="1" ht="56.25" customHeight="1" x14ac:dyDescent="0.2">
      <c r="A49" s="552" t="s">
        <v>167</v>
      </c>
      <c r="B49" s="125">
        <v>1</v>
      </c>
      <c r="C49" s="125" t="s">
        <v>200</v>
      </c>
      <c r="D49" s="114" t="s">
        <v>1123</v>
      </c>
      <c r="E49" s="125" t="s">
        <v>25</v>
      </c>
      <c r="F49" s="126">
        <v>10</v>
      </c>
      <c r="G49" s="228"/>
      <c r="H49" s="127"/>
    </row>
    <row r="50" spans="1:9" s="27" customFormat="1" ht="66.75" customHeight="1" x14ac:dyDescent="0.2">
      <c r="A50" s="552"/>
      <c r="B50" s="125">
        <v>2</v>
      </c>
      <c r="C50" s="125" t="s">
        <v>201</v>
      </c>
      <c r="D50" s="125" t="s">
        <v>1124</v>
      </c>
      <c r="E50" s="125" t="s">
        <v>25</v>
      </c>
      <c r="F50" s="126">
        <v>10</v>
      </c>
      <c r="G50" s="228"/>
      <c r="H50" s="127"/>
    </row>
    <row r="51" spans="1:9" s="27" customFormat="1" ht="81" customHeight="1" x14ac:dyDescent="0.2">
      <c r="A51" s="552"/>
      <c r="B51" s="125">
        <v>3</v>
      </c>
      <c r="C51" s="125" t="s">
        <v>307</v>
      </c>
      <c r="D51" s="125" t="s">
        <v>1125</v>
      </c>
      <c r="E51" s="125" t="s">
        <v>25</v>
      </c>
      <c r="F51" s="126">
        <v>10</v>
      </c>
      <c r="G51" s="228"/>
      <c r="H51" s="127"/>
    </row>
    <row r="52" spans="1:9" s="27" customFormat="1" ht="79.5" customHeight="1" x14ac:dyDescent="0.2">
      <c r="A52" s="552"/>
      <c r="B52" s="125">
        <v>4</v>
      </c>
      <c r="C52" s="125" t="s">
        <v>203</v>
      </c>
      <c r="D52" s="125" t="s">
        <v>1113</v>
      </c>
      <c r="E52" s="125" t="s">
        <v>25</v>
      </c>
      <c r="F52" s="126">
        <v>10</v>
      </c>
      <c r="G52" s="228"/>
      <c r="H52" s="127"/>
    </row>
    <row r="53" spans="1:9" s="27" customFormat="1" ht="114.75" x14ac:dyDescent="0.2">
      <c r="A53" s="552"/>
      <c r="B53" s="125">
        <v>5</v>
      </c>
      <c r="C53" s="125" t="s">
        <v>1061</v>
      </c>
      <c r="D53" s="125" t="s">
        <v>1126</v>
      </c>
      <c r="E53" s="125" t="s">
        <v>202</v>
      </c>
      <c r="F53" s="126">
        <v>10</v>
      </c>
      <c r="G53" s="228"/>
      <c r="H53" s="127"/>
    </row>
    <row r="54" spans="1:9" s="27" customFormat="1" ht="105.75" customHeight="1" x14ac:dyDescent="0.2">
      <c r="A54" s="560"/>
      <c r="B54" s="125">
        <v>6</v>
      </c>
      <c r="C54" s="125" t="s">
        <v>296</v>
      </c>
      <c r="D54" s="114" t="s">
        <v>1127</v>
      </c>
      <c r="E54" s="125" t="s">
        <v>202</v>
      </c>
      <c r="F54" s="126">
        <v>10</v>
      </c>
      <c r="G54" s="228"/>
      <c r="H54" s="127"/>
    </row>
    <row r="55" spans="1:9" s="27" customFormat="1" ht="105" customHeight="1" x14ac:dyDescent="0.2">
      <c r="A55" s="560"/>
      <c r="B55" s="125">
        <v>7</v>
      </c>
      <c r="C55" s="125" t="s">
        <v>1048</v>
      </c>
      <c r="D55" s="114" t="s">
        <v>1128</v>
      </c>
      <c r="E55" s="125" t="s">
        <v>202</v>
      </c>
      <c r="F55" s="126">
        <v>10</v>
      </c>
      <c r="G55" s="228"/>
      <c r="H55" s="127"/>
    </row>
    <row r="56" spans="1:9" s="27" customFormat="1" ht="211.5" customHeight="1" x14ac:dyDescent="0.2">
      <c r="A56" s="560"/>
      <c r="B56" s="125">
        <v>8</v>
      </c>
      <c r="C56" s="125" t="s">
        <v>1049</v>
      </c>
      <c r="D56" s="114" t="s">
        <v>1129</v>
      </c>
      <c r="E56" s="125" t="s">
        <v>206</v>
      </c>
      <c r="F56" s="126">
        <v>10</v>
      </c>
      <c r="G56" s="228"/>
      <c r="H56" s="127"/>
    </row>
    <row r="57" spans="1:9" s="27" customFormat="1" ht="102" x14ac:dyDescent="0.2">
      <c r="A57" s="560"/>
      <c r="B57" s="125">
        <v>9</v>
      </c>
      <c r="C57" s="125" t="s">
        <v>1062</v>
      </c>
      <c r="D57" s="114" t="s">
        <v>1130</v>
      </c>
      <c r="E57" s="125" t="s">
        <v>25</v>
      </c>
      <c r="F57" s="126">
        <v>10</v>
      </c>
      <c r="G57" s="228"/>
      <c r="H57" s="127"/>
    </row>
    <row r="58" spans="1:9" s="27" customFormat="1" ht="122.25" customHeight="1" x14ac:dyDescent="0.2">
      <c r="A58" s="560"/>
      <c r="B58" s="125">
        <v>10</v>
      </c>
      <c r="C58" s="125" t="s">
        <v>1050</v>
      </c>
      <c r="D58" s="114" t="s">
        <v>1131</v>
      </c>
      <c r="E58" s="125" t="s">
        <v>202</v>
      </c>
      <c r="F58" s="126">
        <v>10</v>
      </c>
      <c r="G58" s="228"/>
      <c r="H58" s="127"/>
    </row>
    <row r="59" spans="1:9" s="27" customFormat="1" ht="15.75" customHeight="1" x14ac:dyDescent="0.25">
      <c r="A59" s="556" t="s">
        <v>5</v>
      </c>
      <c r="B59" s="557"/>
      <c r="C59" s="557"/>
      <c r="D59" s="557"/>
      <c r="E59" s="558"/>
      <c r="F59" s="123">
        <f>SUM(F49:F58)</f>
        <v>100</v>
      </c>
      <c r="G59" s="231">
        <f>IFERROR(SUM(G49:G58)/F59,"")</f>
        <v>0</v>
      </c>
      <c r="H59" s="200"/>
    </row>
    <row r="60" spans="1:9" ht="20.25" x14ac:dyDescent="0.3">
      <c r="A60" s="564" t="s">
        <v>332</v>
      </c>
      <c r="B60" s="565"/>
      <c r="C60" s="565"/>
      <c r="D60" s="565"/>
      <c r="E60" s="565"/>
      <c r="F60" s="566"/>
      <c r="G60" s="272">
        <f>AVERAGE(G59,G48,G30,G26)</f>
        <v>0</v>
      </c>
      <c r="H60" s="222"/>
    </row>
    <row r="61" spans="1:9" s="15" customFormat="1" ht="25.5" customHeight="1" x14ac:dyDescent="0.25">
      <c r="A61" s="129"/>
      <c r="B61" s="567" t="s">
        <v>295</v>
      </c>
      <c r="C61" s="567"/>
      <c r="D61" s="567" t="s">
        <v>295</v>
      </c>
      <c r="E61" s="567"/>
      <c r="F61" s="32"/>
      <c r="G61" s="130"/>
      <c r="H61" s="131"/>
      <c r="I61" s="16"/>
    </row>
    <row r="62" spans="1:9" s="15" customFormat="1" ht="36" customHeight="1" x14ac:dyDescent="0.25">
      <c r="A62" s="12"/>
      <c r="B62" s="534" t="s">
        <v>780</v>
      </c>
      <c r="C62" s="534"/>
      <c r="D62" s="100" t="s">
        <v>295</v>
      </c>
      <c r="E62" s="47" t="s">
        <v>306</v>
      </c>
      <c r="F62" s="83"/>
      <c r="G62" s="225"/>
      <c r="H62" s="62"/>
    </row>
    <row r="63" spans="1:9" s="15" customFormat="1" ht="36" customHeight="1" x14ac:dyDescent="0.25">
      <c r="A63" s="12"/>
      <c r="B63" s="534" t="s">
        <v>619</v>
      </c>
      <c r="C63" s="534"/>
      <c r="D63" s="100"/>
      <c r="E63" s="47" t="s">
        <v>306</v>
      </c>
      <c r="F63" s="83"/>
      <c r="G63" s="225"/>
      <c r="H63" s="62"/>
    </row>
    <row r="64" spans="1:9" s="15" customFormat="1" ht="36" customHeight="1" x14ac:dyDescent="0.25">
      <c r="A64" s="12"/>
      <c r="B64" s="296"/>
      <c r="C64" s="269"/>
      <c r="D64" s="100"/>
      <c r="E64" s="47"/>
      <c r="F64" s="83"/>
      <c r="G64" s="225"/>
      <c r="H64" s="62"/>
    </row>
    <row r="65" spans="1:8" s="11" customFormat="1" ht="39" customHeight="1" x14ac:dyDescent="0.25">
      <c r="A65" s="12"/>
      <c r="B65" s="533"/>
      <c r="C65" s="533"/>
      <c r="D65" s="100"/>
      <c r="E65" s="47"/>
      <c r="F65" s="44"/>
      <c r="G65" s="225"/>
      <c r="H65" s="62"/>
    </row>
    <row r="66" spans="1:8" ht="34.5" customHeight="1" x14ac:dyDescent="0.2"/>
  </sheetData>
  <mergeCells count="26">
    <mergeCell ref="B63:C63"/>
    <mergeCell ref="A60:F60"/>
    <mergeCell ref="D61:E61"/>
    <mergeCell ref="B62:C62"/>
    <mergeCell ref="B65:C65"/>
    <mergeCell ref="B61:C61"/>
    <mergeCell ref="A1:H1"/>
    <mergeCell ref="A2:H2"/>
    <mergeCell ref="A4:H4"/>
    <mergeCell ref="A5:H5"/>
    <mergeCell ref="A6:H6"/>
    <mergeCell ref="A59:E59"/>
    <mergeCell ref="A3:H3"/>
    <mergeCell ref="A7:H7"/>
    <mergeCell ref="A8:H8"/>
    <mergeCell ref="A26:E26"/>
    <mergeCell ref="A30:E30"/>
    <mergeCell ref="A48:E48"/>
    <mergeCell ref="A10:A19"/>
    <mergeCell ref="A20:A25"/>
    <mergeCell ref="A27:A29"/>
    <mergeCell ref="A49:A53"/>
    <mergeCell ref="A54:A58"/>
    <mergeCell ref="A31:A36"/>
    <mergeCell ref="A37:A45"/>
    <mergeCell ref="A46:A47"/>
  </mergeCells>
  <phoneticPr fontId="3" type="noConversion"/>
  <conditionalFormatting sqref="G26">
    <cfRule type="cellIs" dxfId="206" priority="25" stopIfTrue="1" operator="between">
      <formula>0</formula>
      <formula>0.5</formula>
    </cfRule>
    <cfRule type="cellIs" dxfId="205" priority="26" stopIfTrue="1" operator="between">
      <formula>0.51</formula>
      <formula>0.75</formula>
    </cfRule>
    <cfRule type="cellIs" dxfId="204" priority="27" stopIfTrue="1" operator="between">
      <formula>0.76</formula>
      <formula>1</formula>
    </cfRule>
  </conditionalFormatting>
  <conditionalFormatting sqref="G60">
    <cfRule type="cellIs" dxfId="203" priority="10" stopIfTrue="1" operator="between">
      <formula>0</formula>
      <formula>0.5</formula>
    </cfRule>
    <cfRule type="cellIs" dxfId="202" priority="11" stopIfTrue="1" operator="between">
      <formula>0.51</formula>
      <formula>0.75</formula>
    </cfRule>
    <cfRule type="cellIs" dxfId="201" priority="12" stopIfTrue="1" operator="between">
      <formula>0.76</formula>
      <formula>1</formula>
    </cfRule>
  </conditionalFormatting>
  <conditionalFormatting sqref="G30">
    <cfRule type="cellIs" dxfId="200" priority="7" stopIfTrue="1" operator="between">
      <formula>0</formula>
      <formula>0.5</formula>
    </cfRule>
    <cfRule type="cellIs" dxfId="199" priority="8" stopIfTrue="1" operator="between">
      <formula>0.51</formula>
      <formula>0.75</formula>
    </cfRule>
    <cfRule type="cellIs" dxfId="198" priority="9" stopIfTrue="1" operator="between">
      <formula>0.76</formula>
      <formula>1</formula>
    </cfRule>
  </conditionalFormatting>
  <conditionalFormatting sqref="G48">
    <cfRule type="cellIs" dxfId="197" priority="4" stopIfTrue="1" operator="between">
      <formula>0</formula>
      <formula>0.5</formula>
    </cfRule>
    <cfRule type="cellIs" dxfId="196" priority="5" stopIfTrue="1" operator="between">
      <formula>0.51</formula>
      <formula>0.75</formula>
    </cfRule>
    <cfRule type="cellIs" dxfId="195" priority="6" stopIfTrue="1" operator="between">
      <formula>0.76</formula>
      <formula>1</formula>
    </cfRule>
  </conditionalFormatting>
  <conditionalFormatting sqref="G59">
    <cfRule type="cellIs" dxfId="194" priority="1" stopIfTrue="1" operator="between">
      <formula>0</formula>
      <formula>0.5</formula>
    </cfRule>
    <cfRule type="cellIs" dxfId="193" priority="2" stopIfTrue="1" operator="between">
      <formula>0.51</formula>
      <formula>0.75</formula>
    </cfRule>
    <cfRule type="cellIs" dxfId="192" priority="3" stopIfTrue="1" operator="between">
      <formula>0.76</formula>
      <formula>1</formula>
    </cfRule>
  </conditionalFormatting>
  <printOptions horizontalCentered="1"/>
  <pageMargins left="0.59055118110236227" right="0.39370078740157483" top="0.59055118110236227" bottom="0.39370078740157483" header="0.19685039370078741" footer="0.19685039370078741"/>
  <pageSetup paperSize="9" scale="46" fitToHeight="0" orientation="portrait" r:id="rId1"/>
  <headerFooter alignWithMargins="0">
    <oddFooter>&amp;L&amp;A&amp;CСтраница  &amp;P из &amp;N</oddFooter>
  </headerFooter>
  <rowBreaks count="5" manualBreakCount="5">
    <brk id="19" max="7" man="1"/>
    <brk id="28" max="7" man="1"/>
    <brk id="36" max="7" man="1"/>
    <brk id="45" max="7" man="1"/>
    <brk id="53"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68"/>
  <sheetViews>
    <sheetView view="pageBreakPreview" topLeftCell="A13" zoomScale="110" zoomScaleNormal="90" zoomScaleSheetLayoutView="110" zoomScalePageLayoutView="80" workbookViewId="0">
      <selection activeCell="D12" sqref="D12"/>
    </sheetView>
  </sheetViews>
  <sheetFormatPr defaultRowHeight="12.75" x14ac:dyDescent="0.2"/>
  <cols>
    <col min="1" max="1" width="14.5703125" style="5" customWidth="1"/>
    <col min="2" max="2" width="4.140625" style="2" customWidth="1"/>
    <col min="3" max="3" width="46.140625" customWidth="1"/>
    <col min="4" max="4" width="45.42578125" customWidth="1"/>
    <col min="5" max="5" width="34.28515625" customWidth="1"/>
    <col min="6" max="6" width="7.28515625" style="6" customWidth="1"/>
    <col min="7" max="7" width="7.42578125" bestFit="1" customWidth="1"/>
    <col min="8" max="8" width="27.28515625" style="60" customWidth="1"/>
  </cols>
  <sheetData>
    <row r="1" spans="1:9" s="50" customFormat="1" x14ac:dyDescent="0.2">
      <c r="A1" s="574" t="s">
        <v>131</v>
      </c>
      <c r="B1" s="574"/>
      <c r="C1" s="574"/>
      <c r="D1" s="574"/>
      <c r="E1" s="574"/>
      <c r="F1" s="574"/>
      <c r="G1" s="574"/>
      <c r="H1" s="574"/>
    </row>
    <row r="2" spans="1:9" s="50" customFormat="1" x14ac:dyDescent="0.2">
      <c r="A2" s="575" t="s">
        <v>135</v>
      </c>
      <c r="B2" s="575"/>
      <c r="C2" s="575"/>
      <c r="D2" s="575"/>
      <c r="E2" s="575"/>
      <c r="F2" s="575"/>
      <c r="G2" s="575"/>
      <c r="H2" s="575"/>
    </row>
    <row r="3" spans="1:9" s="50" customFormat="1" x14ac:dyDescent="0.2">
      <c r="A3" s="577" t="s">
        <v>163</v>
      </c>
      <c r="B3" s="577"/>
      <c r="C3" s="577"/>
      <c r="D3" s="577"/>
      <c r="E3" s="577"/>
      <c r="F3" s="37"/>
      <c r="G3" s="38"/>
      <c r="H3" s="59"/>
    </row>
    <row r="4" spans="1:9" s="50" customFormat="1" x14ac:dyDescent="0.2">
      <c r="A4" s="577" t="s">
        <v>155</v>
      </c>
      <c r="B4" s="577"/>
      <c r="C4" s="577"/>
      <c r="D4" s="577"/>
      <c r="E4" s="577"/>
      <c r="F4" s="577"/>
      <c r="G4" s="577"/>
      <c r="H4" s="577"/>
    </row>
    <row r="5" spans="1:9" s="50" customFormat="1" ht="18.75" customHeight="1" x14ac:dyDescent="0.2">
      <c r="A5" s="578" t="s">
        <v>156</v>
      </c>
      <c r="B5" s="578"/>
      <c r="C5" s="578"/>
      <c r="D5" s="578"/>
      <c r="E5" s="578"/>
      <c r="F5" s="578"/>
      <c r="G5" s="578"/>
      <c r="H5" s="578"/>
    </row>
    <row r="6" spans="1:9" s="50" customFormat="1" ht="18.75" customHeight="1" x14ac:dyDescent="0.2">
      <c r="A6" s="578" t="s">
        <v>157</v>
      </c>
      <c r="B6" s="578"/>
      <c r="C6" s="578"/>
      <c r="D6" s="578"/>
      <c r="E6" s="578"/>
      <c r="F6" s="578"/>
      <c r="G6" s="578"/>
      <c r="H6" s="578"/>
    </row>
    <row r="7" spans="1:9" s="18" customFormat="1" ht="23.25" customHeight="1" x14ac:dyDescent="0.25">
      <c r="A7" s="576" t="s">
        <v>158</v>
      </c>
      <c r="B7" s="576"/>
      <c r="C7" s="576"/>
      <c r="D7" s="576"/>
      <c r="E7" s="576"/>
      <c r="F7" s="576"/>
      <c r="G7" s="576"/>
      <c r="H7" s="576"/>
      <c r="I7" s="34"/>
    </row>
    <row r="8" spans="1:9" ht="18.75" customHeight="1" x14ac:dyDescent="0.2">
      <c r="A8" s="579" t="s">
        <v>27</v>
      </c>
      <c r="B8" s="579"/>
      <c r="C8" s="579"/>
      <c r="D8" s="579"/>
      <c r="E8" s="579"/>
      <c r="F8" s="579"/>
      <c r="G8" s="579"/>
      <c r="H8" s="64"/>
    </row>
    <row r="9" spans="1:9" ht="9" customHeight="1" x14ac:dyDescent="0.2">
      <c r="A9" s="581"/>
      <c r="B9" s="581"/>
      <c r="C9" s="581"/>
      <c r="D9" s="581"/>
      <c r="E9" s="581"/>
      <c r="F9" s="581"/>
      <c r="G9" s="581"/>
      <c r="H9" s="65"/>
    </row>
    <row r="10" spans="1:9" ht="24" x14ac:dyDescent="0.2">
      <c r="A10" s="4" t="s">
        <v>28</v>
      </c>
      <c r="B10" s="4" t="s">
        <v>6</v>
      </c>
      <c r="C10" s="4" t="s">
        <v>7</v>
      </c>
      <c r="D10" s="4" t="s">
        <v>8</v>
      </c>
      <c r="E10" s="4" t="s">
        <v>9</v>
      </c>
      <c r="F10" s="4" t="s">
        <v>3</v>
      </c>
      <c r="G10" s="4" t="s">
        <v>4</v>
      </c>
      <c r="H10" s="19" t="s">
        <v>18</v>
      </c>
    </row>
    <row r="11" spans="1:9" ht="202.5" customHeight="1" x14ac:dyDescent="0.2">
      <c r="A11" s="570" t="s">
        <v>10</v>
      </c>
      <c r="B11" s="26">
        <v>1</v>
      </c>
      <c r="C11" s="7" t="s">
        <v>29</v>
      </c>
      <c r="D11" s="7" t="s">
        <v>30</v>
      </c>
      <c r="E11" s="7" t="s">
        <v>31</v>
      </c>
      <c r="F11" s="35">
        <v>10</v>
      </c>
      <c r="G11" s="35">
        <v>10</v>
      </c>
      <c r="H11" s="67"/>
    </row>
    <row r="12" spans="1:9" ht="146.25" customHeight="1" x14ac:dyDescent="0.2">
      <c r="A12" s="580"/>
      <c r="B12" s="26">
        <v>2</v>
      </c>
      <c r="C12" s="7" t="s">
        <v>32</v>
      </c>
      <c r="D12" s="7" t="s">
        <v>33</v>
      </c>
      <c r="E12" s="7" t="s">
        <v>34</v>
      </c>
      <c r="F12" s="35">
        <v>10</v>
      </c>
      <c r="G12" s="35">
        <v>10</v>
      </c>
      <c r="H12" s="68"/>
    </row>
    <row r="13" spans="1:9" ht="87" customHeight="1" x14ac:dyDescent="0.2">
      <c r="A13" s="580"/>
      <c r="B13" s="26">
        <v>3</v>
      </c>
      <c r="C13" s="7" t="s">
        <v>35</v>
      </c>
      <c r="D13" s="7" t="s">
        <v>36</v>
      </c>
      <c r="E13" s="7" t="s">
        <v>37</v>
      </c>
      <c r="F13" s="35">
        <v>10</v>
      </c>
      <c r="G13" s="35">
        <v>10</v>
      </c>
      <c r="H13" s="69"/>
    </row>
    <row r="14" spans="1:9" ht="106.5" customHeight="1" x14ac:dyDescent="0.2">
      <c r="A14" s="580"/>
      <c r="B14" s="26">
        <v>4</v>
      </c>
      <c r="C14" s="7" t="s">
        <v>38</v>
      </c>
      <c r="D14" s="7" t="s">
        <v>39</v>
      </c>
      <c r="E14" s="7" t="s">
        <v>31</v>
      </c>
      <c r="F14" s="35">
        <v>10</v>
      </c>
      <c r="G14" s="35">
        <v>10</v>
      </c>
      <c r="H14" s="69"/>
    </row>
    <row r="15" spans="1:9" ht="86.25" customHeight="1" x14ac:dyDescent="0.2">
      <c r="A15" s="580"/>
      <c r="B15" s="26">
        <v>5</v>
      </c>
      <c r="C15" s="7" t="s">
        <v>16</v>
      </c>
      <c r="D15" s="7" t="s">
        <v>40</v>
      </c>
      <c r="E15" s="7" t="s">
        <v>41</v>
      </c>
      <c r="F15" s="35">
        <v>5</v>
      </c>
      <c r="G15" s="35">
        <v>5</v>
      </c>
      <c r="H15" s="67"/>
    </row>
    <row r="16" spans="1:9" ht="107.25" customHeight="1" x14ac:dyDescent="0.2">
      <c r="A16" s="580"/>
      <c r="B16" s="26">
        <v>6</v>
      </c>
      <c r="C16" s="7" t="s">
        <v>42</v>
      </c>
      <c r="D16" s="7" t="s">
        <v>43</v>
      </c>
      <c r="E16" s="7" t="s">
        <v>31</v>
      </c>
      <c r="F16" s="35">
        <v>10</v>
      </c>
      <c r="G16" s="35">
        <v>10</v>
      </c>
      <c r="H16" s="69"/>
    </row>
    <row r="17" spans="1:8" ht="118.5" customHeight="1" x14ac:dyDescent="0.2">
      <c r="A17" s="580"/>
      <c r="B17" s="26">
        <v>7</v>
      </c>
      <c r="C17" s="7" t="s">
        <v>44</v>
      </c>
      <c r="D17" s="7" t="s">
        <v>45</v>
      </c>
      <c r="E17" s="7" t="s">
        <v>31</v>
      </c>
      <c r="F17" s="35">
        <v>10</v>
      </c>
      <c r="G17" s="35">
        <v>10</v>
      </c>
      <c r="H17" s="67"/>
    </row>
    <row r="18" spans="1:8" ht="114.75" customHeight="1" x14ac:dyDescent="0.2">
      <c r="A18" s="580"/>
      <c r="B18" s="26">
        <v>8</v>
      </c>
      <c r="C18" s="7" t="s">
        <v>46</v>
      </c>
      <c r="D18" s="7" t="s">
        <v>47</v>
      </c>
      <c r="E18" s="7" t="s">
        <v>31</v>
      </c>
      <c r="F18" s="35">
        <v>10</v>
      </c>
      <c r="G18" s="35">
        <v>10</v>
      </c>
      <c r="H18" s="68"/>
    </row>
    <row r="19" spans="1:8" ht="75.75" customHeight="1" x14ac:dyDescent="0.2">
      <c r="A19" s="580"/>
      <c r="B19" s="26">
        <v>9</v>
      </c>
      <c r="C19" s="7" t="s">
        <v>48</v>
      </c>
      <c r="D19" s="7" t="s">
        <v>49</v>
      </c>
      <c r="E19" s="7" t="s">
        <v>23</v>
      </c>
      <c r="F19" s="35">
        <v>10</v>
      </c>
      <c r="G19" s="35">
        <v>0</v>
      </c>
      <c r="H19" s="69" t="s">
        <v>136</v>
      </c>
    </row>
    <row r="20" spans="1:8" ht="85.5" customHeight="1" x14ac:dyDescent="0.2">
      <c r="A20" s="580"/>
      <c r="B20" s="26">
        <v>10</v>
      </c>
      <c r="C20" s="7" t="s">
        <v>2</v>
      </c>
      <c r="D20" s="7" t="s">
        <v>50</v>
      </c>
      <c r="E20" s="7" t="s">
        <v>41</v>
      </c>
      <c r="F20" s="35">
        <v>5</v>
      </c>
      <c r="G20" s="35">
        <v>5</v>
      </c>
      <c r="H20" s="69"/>
    </row>
    <row r="21" spans="1:8" ht="88.5" customHeight="1" x14ac:dyDescent="0.2">
      <c r="A21" s="580"/>
      <c r="B21" s="3">
        <v>11</v>
      </c>
      <c r="C21" s="1" t="s">
        <v>51</v>
      </c>
      <c r="D21" s="1" t="s">
        <v>52</v>
      </c>
      <c r="E21" s="1" t="s">
        <v>23</v>
      </c>
      <c r="F21" s="35">
        <v>10</v>
      </c>
      <c r="G21" s="35">
        <v>10</v>
      </c>
      <c r="H21" s="67"/>
    </row>
    <row r="22" spans="1:8" ht="15.6" customHeight="1" x14ac:dyDescent="0.2">
      <c r="A22" s="568" t="s">
        <v>5</v>
      </c>
      <c r="B22" s="569"/>
      <c r="C22" s="569"/>
      <c r="D22" s="569"/>
      <c r="E22" s="53" t="s">
        <v>53</v>
      </c>
      <c r="F22" s="73">
        <f>SUM(F11:F21)</f>
        <v>100</v>
      </c>
      <c r="G22" s="74">
        <f>SUM(G11:G21)/F22</f>
        <v>0.9</v>
      </c>
      <c r="H22" s="70"/>
    </row>
    <row r="23" spans="1:8" ht="172.5" customHeight="1" x14ac:dyDescent="0.2">
      <c r="A23" s="573" t="s">
        <v>17</v>
      </c>
      <c r="B23" s="26">
        <v>1</v>
      </c>
      <c r="C23" s="7" t="s">
        <v>54</v>
      </c>
      <c r="D23" s="7" t="s">
        <v>55</v>
      </c>
      <c r="E23" s="7" t="s">
        <v>56</v>
      </c>
      <c r="F23" s="35">
        <v>25</v>
      </c>
      <c r="G23" s="35">
        <v>6</v>
      </c>
      <c r="H23" s="39" t="s">
        <v>152</v>
      </c>
    </row>
    <row r="24" spans="1:8" ht="114" customHeight="1" x14ac:dyDescent="0.2">
      <c r="A24" s="573"/>
      <c r="B24" s="26">
        <v>2</v>
      </c>
      <c r="C24" s="7" t="s">
        <v>57</v>
      </c>
      <c r="D24" s="7" t="s">
        <v>139</v>
      </c>
      <c r="E24" s="7" t="s">
        <v>56</v>
      </c>
      <c r="F24" s="35">
        <v>25</v>
      </c>
      <c r="G24" s="35">
        <v>13</v>
      </c>
      <c r="H24" s="71" t="s">
        <v>140</v>
      </c>
    </row>
    <row r="25" spans="1:8" ht="145.15" customHeight="1" x14ac:dyDescent="0.2">
      <c r="A25" s="573"/>
      <c r="B25" s="26">
        <v>3</v>
      </c>
      <c r="C25" s="7" t="s">
        <v>58</v>
      </c>
      <c r="D25" s="7" t="s">
        <v>59</v>
      </c>
      <c r="E25" s="7" t="s">
        <v>60</v>
      </c>
      <c r="F25" s="35">
        <v>20</v>
      </c>
      <c r="G25" s="35">
        <v>20</v>
      </c>
      <c r="H25" s="69"/>
    </row>
    <row r="26" spans="1:8" ht="109.5" customHeight="1" x14ac:dyDescent="0.2">
      <c r="A26" s="573"/>
      <c r="B26" s="3">
        <v>4</v>
      </c>
      <c r="C26" s="28" t="s">
        <v>61</v>
      </c>
      <c r="D26" s="28" t="s">
        <v>62</v>
      </c>
      <c r="E26" s="28" t="s">
        <v>63</v>
      </c>
      <c r="F26" s="35">
        <v>10</v>
      </c>
      <c r="G26" s="35">
        <v>5</v>
      </c>
      <c r="H26" s="71" t="s">
        <v>153</v>
      </c>
    </row>
    <row r="27" spans="1:8" ht="137.25" customHeight="1" x14ac:dyDescent="0.2">
      <c r="A27" s="573"/>
      <c r="B27" s="3">
        <v>5</v>
      </c>
      <c r="C27" s="1" t="s">
        <v>64</v>
      </c>
      <c r="D27" s="1" t="s">
        <v>65</v>
      </c>
      <c r="E27" s="1" t="s">
        <v>60</v>
      </c>
      <c r="F27" s="35">
        <v>0</v>
      </c>
      <c r="G27" s="35">
        <v>0</v>
      </c>
      <c r="H27" s="1" t="s">
        <v>136</v>
      </c>
    </row>
    <row r="28" spans="1:8" ht="31.9" customHeight="1" x14ac:dyDescent="0.2">
      <c r="A28" s="568" t="s">
        <v>5</v>
      </c>
      <c r="B28" s="569"/>
      <c r="C28" s="569"/>
      <c r="D28" s="569"/>
      <c r="E28" s="54" t="s">
        <v>66</v>
      </c>
      <c r="F28" s="58">
        <f>SUM(F23:F27)</f>
        <v>80</v>
      </c>
      <c r="G28" s="75">
        <f>SUM(G23:G27)/F28</f>
        <v>0.55000000000000004</v>
      </c>
      <c r="H28" s="51"/>
    </row>
    <row r="29" spans="1:8" ht="136.5" customHeight="1" x14ac:dyDescent="0.2">
      <c r="A29" s="570" t="s">
        <v>20</v>
      </c>
      <c r="B29" s="3">
        <v>1</v>
      </c>
      <c r="C29" s="25" t="s">
        <v>67</v>
      </c>
      <c r="D29" s="24" t="s">
        <v>68</v>
      </c>
      <c r="E29" s="28" t="s">
        <v>69</v>
      </c>
      <c r="F29" s="35">
        <v>10</v>
      </c>
      <c r="G29" s="35">
        <v>0</v>
      </c>
      <c r="H29" s="71" t="s">
        <v>144</v>
      </c>
    </row>
    <row r="30" spans="1:8" ht="60" x14ac:dyDescent="0.2">
      <c r="A30" s="571"/>
      <c r="B30" s="3">
        <v>2</v>
      </c>
      <c r="C30" s="28" t="s">
        <v>70</v>
      </c>
      <c r="D30" s="28" t="s">
        <v>71</v>
      </c>
      <c r="E30" s="28" t="s">
        <v>72</v>
      </c>
      <c r="F30" s="35">
        <v>5</v>
      </c>
      <c r="G30" s="35">
        <v>5</v>
      </c>
      <c r="H30" s="71"/>
    </row>
    <row r="31" spans="1:8" ht="75" customHeight="1" x14ac:dyDescent="0.2">
      <c r="A31" s="571"/>
      <c r="B31" s="3">
        <v>3</v>
      </c>
      <c r="C31" s="25" t="s">
        <v>73</v>
      </c>
      <c r="D31" s="24" t="s">
        <v>74</v>
      </c>
      <c r="E31" s="28" t="s">
        <v>69</v>
      </c>
      <c r="F31" s="35">
        <v>10</v>
      </c>
      <c r="G31" s="35">
        <v>10</v>
      </c>
      <c r="H31" s="72"/>
    </row>
    <row r="32" spans="1:8" ht="73.5" customHeight="1" x14ac:dyDescent="0.2">
      <c r="A32" s="571"/>
      <c r="B32" s="3">
        <v>4</v>
      </c>
      <c r="C32" s="1" t="s">
        <v>75</v>
      </c>
      <c r="D32" s="1" t="s">
        <v>76</v>
      </c>
      <c r="E32" s="28" t="s">
        <v>77</v>
      </c>
      <c r="F32" s="35">
        <v>5</v>
      </c>
      <c r="G32" s="35">
        <v>5</v>
      </c>
      <c r="H32" s="1"/>
    </row>
    <row r="33" spans="1:8" ht="94.5" customHeight="1" x14ac:dyDescent="0.2">
      <c r="A33" s="571"/>
      <c r="B33" s="3">
        <v>5</v>
      </c>
      <c r="C33" s="29" t="s">
        <v>78</v>
      </c>
      <c r="D33" s="1" t="s">
        <v>79</v>
      </c>
      <c r="E33" s="1" t="s">
        <v>69</v>
      </c>
      <c r="F33" s="35">
        <v>10</v>
      </c>
      <c r="G33" s="35">
        <v>0</v>
      </c>
      <c r="H33" s="36" t="s">
        <v>145</v>
      </c>
    </row>
    <row r="34" spans="1:8" ht="72" x14ac:dyDescent="0.2">
      <c r="A34" s="571"/>
      <c r="B34" s="26">
        <v>6</v>
      </c>
      <c r="C34" s="7" t="s">
        <v>80</v>
      </c>
      <c r="D34" s="7" t="s">
        <v>81</v>
      </c>
      <c r="E34" s="28" t="s">
        <v>82</v>
      </c>
      <c r="F34" s="35">
        <v>5</v>
      </c>
      <c r="G34" s="35">
        <v>0</v>
      </c>
      <c r="H34" s="7" t="s">
        <v>146</v>
      </c>
    </row>
    <row r="35" spans="1:8" ht="142.5" customHeight="1" x14ac:dyDescent="0.2">
      <c r="A35" s="571"/>
      <c r="B35" s="3">
        <v>7</v>
      </c>
      <c r="C35" s="1" t="s">
        <v>83</v>
      </c>
      <c r="D35" s="7" t="s">
        <v>84</v>
      </c>
      <c r="E35" s="1" t="s">
        <v>69</v>
      </c>
      <c r="F35" s="35">
        <v>10</v>
      </c>
      <c r="G35" s="35">
        <v>0</v>
      </c>
      <c r="H35" s="36" t="s">
        <v>147</v>
      </c>
    </row>
    <row r="36" spans="1:8" ht="79.150000000000006" customHeight="1" x14ac:dyDescent="0.2">
      <c r="A36" s="571"/>
      <c r="B36" s="3">
        <v>8</v>
      </c>
      <c r="C36" s="1" t="s">
        <v>85</v>
      </c>
      <c r="D36" s="7" t="s">
        <v>86</v>
      </c>
      <c r="E36" s="28" t="s">
        <v>82</v>
      </c>
      <c r="F36" s="35">
        <v>5</v>
      </c>
      <c r="G36" s="35">
        <v>0</v>
      </c>
      <c r="H36" s="71" t="s">
        <v>151</v>
      </c>
    </row>
    <row r="37" spans="1:8" ht="111" customHeight="1" x14ac:dyDescent="0.2">
      <c r="A37" s="571"/>
      <c r="B37" s="3">
        <v>9</v>
      </c>
      <c r="C37" s="1" t="s">
        <v>87</v>
      </c>
      <c r="D37" s="7" t="s">
        <v>86</v>
      </c>
      <c r="E37" s="1" t="s">
        <v>23</v>
      </c>
      <c r="F37" s="35">
        <v>10</v>
      </c>
      <c r="G37" s="35">
        <v>3</v>
      </c>
      <c r="H37" s="1" t="s">
        <v>148</v>
      </c>
    </row>
    <row r="38" spans="1:8" ht="60" x14ac:dyDescent="0.2">
      <c r="A38" s="571"/>
      <c r="B38" s="3">
        <v>10</v>
      </c>
      <c r="C38" s="1" t="s">
        <v>88</v>
      </c>
      <c r="D38" s="1" t="s">
        <v>89</v>
      </c>
      <c r="E38" s="1" t="s">
        <v>69</v>
      </c>
      <c r="F38" s="35">
        <v>10</v>
      </c>
      <c r="G38" s="35">
        <v>0</v>
      </c>
      <c r="H38" s="36" t="s">
        <v>141</v>
      </c>
    </row>
    <row r="39" spans="1:8" ht="100.9" customHeight="1" x14ac:dyDescent="0.2">
      <c r="A39" s="571"/>
      <c r="B39" s="3">
        <v>11</v>
      </c>
      <c r="C39" s="1" t="s">
        <v>90</v>
      </c>
      <c r="D39" s="1" t="s">
        <v>91</v>
      </c>
      <c r="E39" s="1" t="s">
        <v>23</v>
      </c>
      <c r="F39" s="35">
        <v>10</v>
      </c>
      <c r="G39" s="35">
        <v>10</v>
      </c>
      <c r="H39" s="1"/>
    </row>
    <row r="40" spans="1:8" ht="72" x14ac:dyDescent="0.2">
      <c r="A40" s="571"/>
      <c r="B40" s="3">
        <v>12</v>
      </c>
      <c r="C40" s="1" t="s">
        <v>92</v>
      </c>
      <c r="D40" s="1" t="s">
        <v>93</v>
      </c>
      <c r="E40" s="1" t="s">
        <v>23</v>
      </c>
      <c r="F40" s="35">
        <v>10</v>
      </c>
      <c r="G40" s="35">
        <v>10</v>
      </c>
      <c r="H40" s="36"/>
    </row>
    <row r="41" spans="1:8" ht="22.15" customHeight="1" x14ac:dyDescent="0.2">
      <c r="A41" s="568" t="s">
        <v>5</v>
      </c>
      <c r="B41" s="572"/>
      <c r="C41" s="572"/>
      <c r="D41" s="572"/>
      <c r="E41" s="54" t="s">
        <v>94</v>
      </c>
      <c r="F41" s="58">
        <f>SUM(F29:F40)</f>
        <v>100</v>
      </c>
      <c r="G41" s="76">
        <f>SUM(G29:G40)/F41</f>
        <v>0.43</v>
      </c>
      <c r="H41" s="66"/>
    </row>
    <row r="42" spans="1:8" ht="86.45" customHeight="1" x14ac:dyDescent="0.2">
      <c r="A42" s="570" t="s">
        <v>95</v>
      </c>
      <c r="B42" s="26">
        <v>1</v>
      </c>
      <c r="C42" s="7" t="s">
        <v>96</v>
      </c>
      <c r="D42" s="7" t="s">
        <v>97</v>
      </c>
      <c r="E42" s="7" t="s">
        <v>15</v>
      </c>
      <c r="F42" s="35">
        <v>20</v>
      </c>
      <c r="G42" s="35">
        <v>20</v>
      </c>
      <c r="H42" s="71"/>
    </row>
    <row r="43" spans="1:8" ht="170.25" customHeight="1" x14ac:dyDescent="0.2">
      <c r="A43" s="571"/>
      <c r="B43" s="26">
        <v>2</v>
      </c>
      <c r="C43" s="7" t="s">
        <v>98</v>
      </c>
      <c r="D43" s="7" t="s">
        <v>97</v>
      </c>
      <c r="E43" s="7" t="s">
        <v>0</v>
      </c>
      <c r="F43" s="35">
        <v>25</v>
      </c>
      <c r="G43" s="35">
        <v>25</v>
      </c>
      <c r="H43" s="7"/>
    </row>
    <row r="44" spans="1:8" ht="195" customHeight="1" x14ac:dyDescent="0.2">
      <c r="A44" s="571"/>
      <c r="B44" s="26">
        <v>3</v>
      </c>
      <c r="C44" s="7" t="s">
        <v>99</v>
      </c>
      <c r="D44" s="7" t="s">
        <v>97</v>
      </c>
      <c r="E44" s="7" t="s">
        <v>0</v>
      </c>
      <c r="F44" s="35">
        <v>25</v>
      </c>
      <c r="G44" s="35">
        <v>10</v>
      </c>
      <c r="H44" s="7" t="s">
        <v>149</v>
      </c>
    </row>
    <row r="45" spans="1:8" ht="112.5" customHeight="1" x14ac:dyDescent="0.2">
      <c r="A45" s="571"/>
      <c r="B45" s="26">
        <v>4</v>
      </c>
      <c r="C45" s="7" t="s">
        <v>100</v>
      </c>
      <c r="D45" s="7" t="s">
        <v>97</v>
      </c>
      <c r="E45" s="7" t="s">
        <v>101</v>
      </c>
      <c r="F45" s="35">
        <v>15</v>
      </c>
      <c r="G45" s="35">
        <v>0</v>
      </c>
      <c r="H45" s="39" t="s">
        <v>142</v>
      </c>
    </row>
    <row r="46" spans="1:8" ht="87" customHeight="1" x14ac:dyDescent="0.2">
      <c r="A46" s="571"/>
      <c r="B46" s="26">
        <v>5</v>
      </c>
      <c r="C46" s="7" t="s">
        <v>102</v>
      </c>
      <c r="D46" s="7" t="s">
        <v>97</v>
      </c>
      <c r="E46" s="7" t="s">
        <v>101</v>
      </c>
      <c r="F46" s="35">
        <v>15</v>
      </c>
      <c r="G46" s="35">
        <v>0</v>
      </c>
      <c r="H46" s="71" t="s">
        <v>143</v>
      </c>
    </row>
    <row r="47" spans="1:8" ht="27.6" customHeight="1" x14ac:dyDescent="0.2">
      <c r="A47" s="568" t="s">
        <v>5</v>
      </c>
      <c r="B47" s="569"/>
      <c r="C47" s="569"/>
      <c r="D47" s="569"/>
      <c r="E47" s="54" t="s">
        <v>103</v>
      </c>
      <c r="F47" s="58">
        <f>SUM(F42:F46)</f>
        <v>100</v>
      </c>
      <c r="G47" s="75">
        <f>SUM(G42:G46)/F47</f>
        <v>0.55000000000000004</v>
      </c>
      <c r="H47" s="71"/>
    </row>
    <row r="48" spans="1:8" ht="123.75" customHeight="1" x14ac:dyDescent="0.2">
      <c r="A48" s="570" t="s">
        <v>22</v>
      </c>
      <c r="B48" s="3">
        <v>1</v>
      </c>
      <c r="C48" s="1" t="s">
        <v>104</v>
      </c>
      <c r="D48" s="1" t="s">
        <v>105</v>
      </c>
      <c r="E48" s="1" t="s">
        <v>106</v>
      </c>
      <c r="F48" s="35">
        <v>10</v>
      </c>
      <c r="G48" s="35">
        <v>10</v>
      </c>
      <c r="H48" s="1"/>
    </row>
    <row r="49" spans="1:9" ht="126.75" customHeight="1" x14ac:dyDescent="0.2">
      <c r="A49" s="571"/>
      <c r="B49" s="3">
        <v>2</v>
      </c>
      <c r="C49" s="1" t="s">
        <v>107</v>
      </c>
      <c r="D49" s="1" t="s">
        <v>108</v>
      </c>
      <c r="E49" s="1" t="s">
        <v>109</v>
      </c>
      <c r="F49" s="35">
        <v>10</v>
      </c>
      <c r="G49" s="35">
        <v>10</v>
      </c>
      <c r="H49" s="1"/>
    </row>
    <row r="50" spans="1:9" ht="173.25" customHeight="1" x14ac:dyDescent="0.2">
      <c r="A50" s="571"/>
      <c r="B50" s="3">
        <v>3</v>
      </c>
      <c r="C50" s="1" t="s">
        <v>110</v>
      </c>
      <c r="D50" s="1" t="s">
        <v>111</v>
      </c>
      <c r="E50" s="1" t="s">
        <v>23</v>
      </c>
      <c r="F50" s="35">
        <v>10</v>
      </c>
      <c r="G50" s="35">
        <v>0</v>
      </c>
      <c r="H50" s="1" t="s">
        <v>154</v>
      </c>
    </row>
    <row r="51" spans="1:9" ht="158.44999999999999" customHeight="1" x14ac:dyDescent="0.2">
      <c r="A51" s="571"/>
      <c r="B51" s="26">
        <v>4</v>
      </c>
      <c r="C51" s="7" t="s">
        <v>112</v>
      </c>
      <c r="D51" s="7" t="s">
        <v>113</v>
      </c>
      <c r="E51" s="7" t="s">
        <v>106</v>
      </c>
      <c r="F51" s="35">
        <v>10</v>
      </c>
      <c r="G51" s="35">
        <v>10</v>
      </c>
      <c r="H51" s="71"/>
    </row>
    <row r="52" spans="1:9" ht="72" x14ac:dyDescent="0.2">
      <c r="A52" s="571"/>
      <c r="B52" s="3">
        <v>5</v>
      </c>
      <c r="C52" s="1" t="s">
        <v>21</v>
      </c>
      <c r="D52" s="1" t="s">
        <v>114</v>
      </c>
      <c r="E52" s="1" t="s">
        <v>1</v>
      </c>
      <c r="F52" s="35">
        <v>10</v>
      </c>
      <c r="G52" s="35">
        <v>10</v>
      </c>
      <c r="H52" s="71"/>
    </row>
    <row r="53" spans="1:9" ht="72" x14ac:dyDescent="0.2">
      <c r="A53" s="571"/>
      <c r="B53" s="3">
        <v>6</v>
      </c>
      <c r="C53" s="1" t="s">
        <v>115</v>
      </c>
      <c r="D53" s="1" t="s">
        <v>116</v>
      </c>
      <c r="E53" s="1" t="s">
        <v>1</v>
      </c>
      <c r="F53" s="35">
        <v>10</v>
      </c>
      <c r="G53" s="35">
        <v>10</v>
      </c>
      <c r="H53" s="71"/>
    </row>
    <row r="54" spans="1:9" ht="72" x14ac:dyDescent="0.2">
      <c r="A54" s="571"/>
      <c r="B54" s="3">
        <v>7</v>
      </c>
      <c r="C54" s="1" t="s">
        <v>117</v>
      </c>
      <c r="D54" s="1" t="s">
        <v>118</v>
      </c>
      <c r="E54" s="1" t="s">
        <v>24</v>
      </c>
      <c r="F54" s="35">
        <v>0</v>
      </c>
      <c r="G54" s="35">
        <v>0</v>
      </c>
      <c r="H54" s="71" t="s">
        <v>136</v>
      </c>
    </row>
    <row r="55" spans="1:9" ht="108" customHeight="1" x14ac:dyDescent="0.2">
      <c r="A55" s="571"/>
      <c r="B55" s="3">
        <v>8</v>
      </c>
      <c r="C55" s="1" t="s">
        <v>119</v>
      </c>
      <c r="D55" s="1" t="s">
        <v>120</v>
      </c>
      <c r="E55" s="1" t="s">
        <v>1</v>
      </c>
      <c r="F55" s="35">
        <v>10</v>
      </c>
      <c r="G55" s="35">
        <v>2</v>
      </c>
      <c r="H55" s="71" t="s">
        <v>150</v>
      </c>
    </row>
    <row r="56" spans="1:9" ht="150" customHeight="1" x14ac:dyDescent="0.2">
      <c r="A56" s="571"/>
      <c r="B56" s="3">
        <v>9</v>
      </c>
      <c r="C56" s="1" t="s">
        <v>121</v>
      </c>
      <c r="D56" s="1" t="s">
        <v>122</v>
      </c>
      <c r="E56" s="1" t="s">
        <v>24</v>
      </c>
      <c r="F56" s="35">
        <v>0</v>
      </c>
      <c r="G56" s="35">
        <v>0</v>
      </c>
      <c r="H56" s="71" t="s">
        <v>136</v>
      </c>
    </row>
    <row r="57" spans="1:9" ht="89.25" customHeight="1" x14ac:dyDescent="0.2">
      <c r="A57" s="571"/>
      <c r="B57" s="30">
        <v>10</v>
      </c>
      <c r="C57" s="28" t="s">
        <v>123</v>
      </c>
      <c r="D57" s="31" t="s">
        <v>124</v>
      </c>
      <c r="E57" s="1" t="s">
        <v>125</v>
      </c>
      <c r="F57" s="35">
        <v>10</v>
      </c>
      <c r="G57" s="35">
        <v>10</v>
      </c>
      <c r="H57" s="28"/>
    </row>
    <row r="58" spans="1:9" ht="60" x14ac:dyDescent="0.2">
      <c r="A58" s="571"/>
      <c r="B58" s="30">
        <v>11</v>
      </c>
      <c r="C58" s="28" t="s">
        <v>126</v>
      </c>
      <c r="D58" s="31" t="s">
        <v>127</v>
      </c>
      <c r="E58" s="7" t="s">
        <v>128</v>
      </c>
      <c r="F58" s="35">
        <v>0</v>
      </c>
      <c r="G58" s="35">
        <v>0</v>
      </c>
      <c r="H58" s="71" t="s">
        <v>136</v>
      </c>
    </row>
    <row r="59" spans="1:9" ht="39.6" customHeight="1" x14ac:dyDescent="0.2">
      <c r="A59" s="568" t="s">
        <v>5</v>
      </c>
      <c r="B59" s="569"/>
      <c r="C59" s="569"/>
      <c r="D59" s="569"/>
      <c r="E59" s="55" t="s">
        <v>129</v>
      </c>
      <c r="F59" s="56">
        <f>SUM(F48:F58)</f>
        <v>80</v>
      </c>
      <c r="G59" s="74">
        <f>SUM(G48:G58)/F59</f>
        <v>0.77500000000000002</v>
      </c>
      <c r="H59" s="65"/>
    </row>
    <row r="60" spans="1:9" ht="27.75" customHeight="1" x14ac:dyDescent="0.3">
      <c r="A60" s="20"/>
      <c r="B60" s="21"/>
      <c r="C60" s="22"/>
      <c r="D60" s="23" t="s">
        <v>19</v>
      </c>
      <c r="E60" s="22"/>
      <c r="F60" s="57"/>
      <c r="G60" s="77">
        <f>AVERAGE(G22,G28,G41,G47,G59)</f>
        <v>0.64100000000000001</v>
      </c>
      <c r="H60" s="65"/>
    </row>
    <row r="61" spans="1:9" ht="30" customHeight="1" x14ac:dyDescent="0.2">
      <c r="A61" s="582" t="s">
        <v>130</v>
      </c>
      <c r="B61" s="583"/>
      <c r="C61" s="583"/>
      <c r="D61" s="583"/>
      <c r="E61" s="583"/>
      <c r="F61" s="583"/>
      <c r="G61" s="583"/>
      <c r="H61" s="584"/>
    </row>
    <row r="62" spans="1:9" s="9" customFormat="1" ht="15.75" x14ac:dyDescent="0.25">
      <c r="A62" s="40"/>
      <c r="B62" s="41"/>
      <c r="C62" s="40"/>
      <c r="D62" s="42"/>
      <c r="E62" s="40"/>
      <c r="F62" s="43"/>
      <c r="G62" s="43"/>
      <c r="H62" s="61"/>
    </row>
    <row r="63" spans="1:9" s="15" customFormat="1" ht="37.5" customHeight="1" x14ac:dyDescent="0.25">
      <c r="A63" s="12"/>
      <c r="B63" s="533" t="s">
        <v>137</v>
      </c>
      <c r="C63" s="533"/>
      <c r="D63" s="533" t="s">
        <v>138</v>
      </c>
      <c r="E63" s="533"/>
      <c r="F63" s="47"/>
      <c r="G63" s="44"/>
      <c r="H63" s="62"/>
      <c r="I63" s="16"/>
    </row>
    <row r="64" spans="1:9" s="11" customFormat="1" ht="23.25" customHeight="1" x14ac:dyDescent="0.25">
      <c r="A64" s="12"/>
      <c r="B64" s="533" t="s">
        <v>159</v>
      </c>
      <c r="C64" s="533"/>
      <c r="D64" s="47"/>
      <c r="E64" s="45"/>
      <c r="F64" s="44"/>
      <c r="G64" s="44"/>
      <c r="H64" s="62"/>
      <c r="I64" s="10"/>
    </row>
    <row r="65" spans="1:9" s="11" customFormat="1" ht="27" customHeight="1" x14ac:dyDescent="0.25">
      <c r="A65" s="12"/>
      <c r="B65" s="533" t="s">
        <v>161</v>
      </c>
      <c r="C65" s="533"/>
      <c r="D65" s="533" t="s">
        <v>160</v>
      </c>
      <c r="E65" s="533"/>
      <c r="F65" s="47"/>
      <c r="G65" s="47"/>
      <c r="H65" s="63"/>
      <c r="I65" s="10"/>
    </row>
    <row r="66" spans="1:9" s="11" customFormat="1" ht="33" customHeight="1" x14ac:dyDescent="0.25">
      <c r="A66" s="12"/>
      <c r="B66" s="533" t="s">
        <v>162</v>
      </c>
      <c r="C66" s="533"/>
      <c r="D66" s="533" t="s">
        <v>160</v>
      </c>
      <c r="E66" s="533"/>
      <c r="F66" s="47"/>
      <c r="G66" s="47"/>
      <c r="H66" s="63"/>
    </row>
    <row r="67" spans="1:9" s="11" customFormat="1" ht="15.75" x14ac:dyDescent="0.25">
      <c r="A67" s="12"/>
      <c r="B67" s="48"/>
      <c r="C67" s="49"/>
      <c r="D67" s="46"/>
      <c r="E67" s="13"/>
      <c r="F67" s="14"/>
      <c r="G67" s="15"/>
      <c r="H67" s="16"/>
    </row>
    <row r="68" spans="1:9" ht="15.75" customHeight="1" x14ac:dyDescent="0.2">
      <c r="C68" s="32"/>
      <c r="E68" s="33"/>
      <c r="G68" s="2"/>
    </row>
  </sheetData>
  <mergeCells count="27">
    <mergeCell ref="A1:H1"/>
    <mergeCell ref="A2:H2"/>
    <mergeCell ref="A7:H7"/>
    <mergeCell ref="B63:C63"/>
    <mergeCell ref="D63:E63"/>
    <mergeCell ref="A3:E3"/>
    <mergeCell ref="A5:H5"/>
    <mergeCell ref="A6:H6"/>
    <mergeCell ref="A8:G8"/>
    <mergeCell ref="A4:H4"/>
    <mergeCell ref="A11:A21"/>
    <mergeCell ref="A9:G9"/>
    <mergeCell ref="A61:H61"/>
    <mergeCell ref="A42:A46"/>
    <mergeCell ref="A47:D47"/>
    <mergeCell ref="A48:A58"/>
    <mergeCell ref="B64:C64"/>
    <mergeCell ref="A22:D22"/>
    <mergeCell ref="B65:C65"/>
    <mergeCell ref="D65:E65"/>
    <mergeCell ref="B66:C66"/>
    <mergeCell ref="D66:E66"/>
    <mergeCell ref="A29:A40"/>
    <mergeCell ref="A59:D59"/>
    <mergeCell ref="A41:D41"/>
    <mergeCell ref="A23:A27"/>
    <mergeCell ref="A28:D28"/>
  </mergeCells>
  <pageMargins left="0.59055118110236227" right="0.39370078740157483" top="0.59055118110236227" bottom="0.59055118110236227" header="0.39370078740157483" footer="0.39370078740157483"/>
  <pageSetup paperSize="9" scale="74" fitToHeight="9" orientation="landscape" r:id="rId1"/>
  <headerFooter alignWithMargins="0">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view="pageBreakPreview" zoomScale="85" zoomScaleNormal="100" zoomScaleSheetLayoutView="85" workbookViewId="0">
      <selection activeCell="D13" sqref="D13"/>
    </sheetView>
  </sheetViews>
  <sheetFormatPr defaultRowHeight="12.75" x14ac:dyDescent="0.2"/>
  <cols>
    <col min="1" max="1" width="17.5703125" customWidth="1"/>
    <col min="2" max="2" width="6.7109375" style="93" customWidth="1"/>
    <col min="3" max="3" width="49.42578125" customWidth="1"/>
    <col min="4" max="4" width="46.5703125" style="90" customWidth="1"/>
    <col min="5" max="5" width="45.5703125" customWidth="1"/>
    <col min="6" max="6" width="7.28515625" customWidth="1"/>
    <col min="7" max="7" width="8.85546875" customWidth="1"/>
    <col min="8" max="8" width="30.7109375" customWidth="1"/>
    <col min="10" max="10" width="36.140625" style="385" customWidth="1"/>
    <col min="11" max="11" width="30.28515625" style="385" customWidth="1"/>
  </cols>
  <sheetData>
    <row r="1" spans="1:11" s="50" customFormat="1" ht="23.25" customHeight="1" x14ac:dyDescent="0.2">
      <c r="A1" s="526" t="s">
        <v>766</v>
      </c>
      <c r="B1" s="526"/>
      <c r="C1" s="526"/>
      <c r="D1" s="526"/>
      <c r="E1" s="526"/>
      <c r="F1" s="526"/>
      <c r="G1" s="526"/>
      <c r="H1" s="526"/>
      <c r="J1" s="384"/>
      <c r="K1" s="384"/>
    </row>
    <row r="2" spans="1:11" s="50" customFormat="1" ht="16.5" customHeight="1" x14ac:dyDescent="0.2">
      <c r="A2" s="527" t="s">
        <v>612</v>
      </c>
      <c r="B2" s="527"/>
      <c r="C2" s="527"/>
      <c r="D2" s="527"/>
      <c r="E2" s="527"/>
      <c r="F2" s="527"/>
      <c r="G2" s="527"/>
      <c r="H2" s="527"/>
      <c r="J2" s="384"/>
      <c r="K2" s="384"/>
    </row>
    <row r="3" spans="1:11" s="50" customFormat="1" ht="16.5" customHeight="1" x14ac:dyDescent="0.2">
      <c r="A3" s="528" t="s">
        <v>614</v>
      </c>
      <c r="B3" s="528"/>
      <c r="C3" s="528"/>
      <c r="D3" s="528"/>
      <c r="E3" s="528"/>
      <c r="F3" s="528"/>
      <c r="G3" s="528"/>
      <c r="H3" s="528"/>
      <c r="J3" s="384"/>
      <c r="K3" s="384"/>
    </row>
    <row r="4" spans="1:11" s="50" customFormat="1" ht="17.25" customHeight="1" x14ac:dyDescent="0.2">
      <c r="A4" s="528" t="s">
        <v>613</v>
      </c>
      <c r="B4" s="528"/>
      <c r="C4" s="528"/>
      <c r="D4" s="528"/>
      <c r="E4" s="528"/>
      <c r="F4" s="528"/>
      <c r="G4" s="528"/>
      <c r="H4" s="528"/>
      <c r="J4" s="384"/>
      <c r="K4" s="384"/>
    </row>
    <row r="5" spans="1:11" s="50" customFormat="1" ht="18.75" customHeight="1" x14ac:dyDescent="0.2">
      <c r="A5" s="528"/>
      <c r="B5" s="528"/>
      <c r="C5" s="528"/>
      <c r="D5" s="528"/>
      <c r="E5" s="528"/>
      <c r="F5" s="528"/>
      <c r="G5" s="528"/>
      <c r="H5" s="528"/>
      <c r="J5" s="384"/>
      <c r="K5" s="384"/>
    </row>
    <row r="6" spans="1:11" s="50" customFormat="1" ht="40.5" customHeight="1" x14ac:dyDescent="0.2">
      <c r="A6" s="528"/>
      <c r="B6" s="528"/>
      <c r="C6" s="528"/>
      <c r="D6" s="528"/>
      <c r="E6" s="528"/>
      <c r="F6" s="528"/>
      <c r="G6" s="528"/>
      <c r="H6" s="528"/>
      <c r="J6" s="384"/>
      <c r="K6" s="384"/>
    </row>
    <row r="7" spans="1:11" s="34" customFormat="1" ht="35.25" customHeight="1" x14ac:dyDescent="0.2">
      <c r="A7" s="550" t="s">
        <v>1554</v>
      </c>
      <c r="B7" s="550"/>
      <c r="C7" s="550"/>
      <c r="D7" s="550"/>
      <c r="E7" s="550"/>
      <c r="F7" s="550"/>
      <c r="G7" s="550"/>
      <c r="H7" s="550"/>
      <c r="J7" s="383"/>
      <c r="K7" s="383"/>
    </row>
    <row r="8" spans="1:11" ht="23.25" customHeight="1" thickBot="1" x14ac:dyDescent="0.25">
      <c r="A8" s="588"/>
      <c r="B8" s="588"/>
      <c r="C8" s="588"/>
      <c r="D8" s="588"/>
      <c r="E8" s="588"/>
      <c r="F8" s="588"/>
      <c r="G8" s="588"/>
      <c r="H8" s="588"/>
    </row>
    <row r="9" spans="1:11" ht="37.5" customHeight="1" thickBot="1" x14ac:dyDescent="0.25">
      <c r="A9" s="412" t="s">
        <v>620</v>
      </c>
      <c r="B9" s="413" t="s">
        <v>380</v>
      </c>
      <c r="C9" s="413" t="s">
        <v>617</v>
      </c>
      <c r="D9" s="413" t="s">
        <v>8</v>
      </c>
      <c r="E9" s="413" t="s">
        <v>9</v>
      </c>
      <c r="F9" s="413" t="s">
        <v>3</v>
      </c>
      <c r="G9" s="413" t="s">
        <v>4</v>
      </c>
      <c r="H9" s="414" t="s">
        <v>18</v>
      </c>
    </row>
    <row r="10" spans="1:11" ht="76.5" x14ac:dyDescent="0.2">
      <c r="A10" s="589" t="s">
        <v>10</v>
      </c>
      <c r="B10" s="313">
        <v>1</v>
      </c>
      <c r="C10" s="314" t="s">
        <v>729</v>
      </c>
      <c r="D10" s="415" t="s">
        <v>1137</v>
      </c>
      <c r="E10" s="416" t="s">
        <v>1136</v>
      </c>
      <c r="F10" s="235">
        <v>10</v>
      </c>
      <c r="G10" s="291"/>
      <c r="H10" s="284"/>
    </row>
    <row r="11" spans="1:11" ht="81.75" customHeight="1" x14ac:dyDescent="0.2">
      <c r="A11" s="590"/>
      <c r="B11" s="417">
        <v>2</v>
      </c>
      <c r="C11" s="314" t="s">
        <v>731</v>
      </c>
      <c r="D11" s="415" t="s">
        <v>840</v>
      </c>
      <c r="E11" s="416" t="s">
        <v>732</v>
      </c>
      <c r="F11" s="418">
        <v>10</v>
      </c>
      <c r="G11" s="292"/>
      <c r="H11" s="109"/>
    </row>
    <row r="12" spans="1:11" ht="78" customHeight="1" x14ac:dyDescent="0.2">
      <c r="A12" s="590"/>
      <c r="B12" s="313">
        <v>3</v>
      </c>
      <c r="C12" s="114" t="s">
        <v>785</v>
      </c>
      <c r="D12" s="415" t="s">
        <v>841</v>
      </c>
      <c r="E12" s="416" t="s">
        <v>733</v>
      </c>
      <c r="F12" s="115">
        <v>15</v>
      </c>
      <c r="G12" s="292"/>
      <c r="H12" s="102"/>
    </row>
    <row r="13" spans="1:11" ht="171.75" customHeight="1" x14ac:dyDescent="0.2">
      <c r="A13" s="590"/>
      <c r="B13" s="417">
        <v>4</v>
      </c>
      <c r="C13" s="125" t="s">
        <v>783</v>
      </c>
      <c r="D13" s="114" t="s">
        <v>842</v>
      </c>
      <c r="E13" s="416" t="s">
        <v>733</v>
      </c>
      <c r="F13" s="235">
        <v>15</v>
      </c>
      <c r="G13" s="292"/>
      <c r="H13" s="102"/>
    </row>
    <row r="14" spans="1:11" ht="134.25" customHeight="1" x14ac:dyDescent="0.2">
      <c r="A14" s="590"/>
      <c r="B14" s="313">
        <v>5</v>
      </c>
      <c r="C14" s="416" t="s">
        <v>46</v>
      </c>
      <c r="D14" s="114" t="s">
        <v>1139</v>
      </c>
      <c r="E14" s="416" t="s">
        <v>733</v>
      </c>
      <c r="F14" s="418">
        <v>15</v>
      </c>
      <c r="G14" s="292"/>
      <c r="H14" s="101"/>
    </row>
    <row r="15" spans="1:11" ht="105" customHeight="1" x14ac:dyDescent="0.2">
      <c r="A15" s="590"/>
      <c r="B15" s="417">
        <v>6</v>
      </c>
      <c r="C15" s="314" t="s">
        <v>1063</v>
      </c>
      <c r="D15" s="114" t="s">
        <v>843</v>
      </c>
      <c r="E15" s="416" t="s">
        <v>730</v>
      </c>
      <c r="F15" s="235">
        <v>5</v>
      </c>
      <c r="G15" s="292"/>
      <c r="H15" s="102"/>
    </row>
    <row r="16" spans="1:11" ht="147.75" customHeight="1" x14ac:dyDescent="0.2">
      <c r="A16" s="590"/>
      <c r="B16" s="313">
        <v>7</v>
      </c>
      <c r="C16" s="125" t="s">
        <v>784</v>
      </c>
      <c r="D16" s="114" t="s">
        <v>1138</v>
      </c>
      <c r="E16" s="416" t="s">
        <v>730</v>
      </c>
      <c r="F16" s="235">
        <v>5</v>
      </c>
      <c r="G16" s="292"/>
      <c r="H16" s="101"/>
    </row>
    <row r="17" spans="1:11" ht="79.5" customHeight="1" x14ac:dyDescent="0.2">
      <c r="A17" s="590"/>
      <c r="B17" s="417">
        <v>8</v>
      </c>
      <c r="C17" s="125" t="s">
        <v>734</v>
      </c>
      <c r="D17" s="114" t="s">
        <v>1140</v>
      </c>
      <c r="E17" s="416" t="s">
        <v>733</v>
      </c>
      <c r="F17" s="235">
        <v>15</v>
      </c>
      <c r="G17" s="292"/>
      <c r="H17" s="132"/>
    </row>
    <row r="18" spans="1:11" ht="80.25" customHeight="1" thickBot="1" x14ac:dyDescent="0.25">
      <c r="A18" s="590"/>
      <c r="B18" s="419">
        <v>9</v>
      </c>
      <c r="C18" s="125" t="s">
        <v>786</v>
      </c>
      <c r="D18" s="114" t="s">
        <v>844</v>
      </c>
      <c r="E18" s="416" t="s">
        <v>732</v>
      </c>
      <c r="F18" s="316">
        <v>10</v>
      </c>
      <c r="G18" s="317"/>
      <c r="H18" s="265"/>
    </row>
    <row r="19" spans="1:11" ht="20.25" customHeight="1" thickBot="1" x14ac:dyDescent="0.25">
      <c r="A19" s="585" t="s">
        <v>14</v>
      </c>
      <c r="B19" s="586"/>
      <c r="C19" s="586"/>
      <c r="D19" s="586"/>
      <c r="E19" s="587"/>
      <c r="F19" s="420">
        <f>SUM(F10:F18)</f>
        <v>100</v>
      </c>
      <c r="G19" s="281">
        <f>IFERROR(SUM(G10:G18)/F19,"")</f>
        <v>0</v>
      </c>
      <c r="H19" s="320"/>
    </row>
    <row r="20" spans="1:11" ht="142.5" customHeight="1" x14ac:dyDescent="0.2">
      <c r="A20" s="590" t="s">
        <v>17</v>
      </c>
      <c r="B20" s="421">
        <v>1</v>
      </c>
      <c r="C20" s="416" t="s">
        <v>894</v>
      </c>
      <c r="D20" s="114" t="s">
        <v>1141</v>
      </c>
      <c r="E20" s="416" t="s">
        <v>735</v>
      </c>
      <c r="F20" s="422">
        <v>30</v>
      </c>
      <c r="G20" s="319"/>
      <c r="H20" s="423"/>
    </row>
    <row r="21" spans="1:11" ht="107.25" customHeight="1" x14ac:dyDescent="0.2">
      <c r="A21" s="590"/>
      <c r="B21" s="417">
        <v>2</v>
      </c>
      <c r="C21" s="416" t="s">
        <v>58</v>
      </c>
      <c r="D21" s="114" t="s">
        <v>845</v>
      </c>
      <c r="E21" s="416" t="s">
        <v>735</v>
      </c>
      <c r="F21" s="418">
        <v>30</v>
      </c>
      <c r="G21" s="254"/>
      <c r="H21" s="109"/>
    </row>
    <row r="22" spans="1:11" ht="78.75" customHeight="1" x14ac:dyDescent="0.2">
      <c r="A22" s="590"/>
      <c r="B22" s="417">
        <v>3</v>
      </c>
      <c r="C22" s="424" t="s">
        <v>736</v>
      </c>
      <c r="D22" s="114" t="s">
        <v>847</v>
      </c>
      <c r="E22" s="416" t="s">
        <v>733</v>
      </c>
      <c r="F22" s="418">
        <v>15</v>
      </c>
      <c r="G22" s="254"/>
      <c r="H22" s="102"/>
    </row>
    <row r="23" spans="1:11" ht="79.5" customHeight="1" thickBot="1" x14ac:dyDescent="0.25">
      <c r="A23" s="590"/>
      <c r="B23" s="417">
        <v>4</v>
      </c>
      <c r="C23" s="425" t="s">
        <v>787</v>
      </c>
      <c r="D23" s="114" t="s">
        <v>846</v>
      </c>
      <c r="E23" s="416" t="s">
        <v>0</v>
      </c>
      <c r="F23" s="418">
        <v>25</v>
      </c>
      <c r="G23" s="278"/>
      <c r="H23" s="109"/>
    </row>
    <row r="24" spans="1:11" ht="21.75" customHeight="1" thickBot="1" x14ac:dyDescent="0.25">
      <c r="A24" s="585" t="s">
        <v>14</v>
      </c>
      <c r="B24" s="586"/>
      <c r="C24" s="586"/>
      <c r="D24" s="586"/>
      <c r="E24" s="587"/>
      <c r="F24" s="426">
        <f>SUM(F20:F23)</f>
        <v>100</v>
      </c>
      <c r="G24" s="281">
        <f>IFERROR(SUM(G20:G23)/F24,"")</f>
        <v>0</v>
      </c>
      <c r="H24" s="280"/>
    </row>
    <row r="25" spans="1:11" ht="78" customHeight="1" x14ac:dyDescent="0.2">
      <c r="A25" s="589" t="s">
        <v>737</v>
      </c>
      <c r="B25" s="427">
        <v>1</v>
      </c>
      <c r="C25" s="315" t="s">
        <v>1064</v>
      </c>
      <c r="D25" s="114" t="s">
        <v>848</v>
      </c>
      <c r="E25" s="416" t="s">
        <v>15</v>
      </c>
      <c r="F25" s="422">
        <v>20</v>
      </c>
      <c r="G25" s="409"/>
      <c r="H25" s="279"/>
    </row>
    <row r="26" spans="1:11" ht="65.25" customHeight="1" x14ac:dyDescent="0.2">
      <c r="A26" s="590"/>
      <c r="B26" s="427">
        <v>2</v>
      </c>
      <c r="C26" s="425" t="s">
        <v>738</v>
      </c>
      <c r="D26" s="114" t="s">
        <v>991</v>
      </c>
      <c r="E26" s="416" t="s">
        <v>101</v>
      </c>
      <c r="F26" s="418">
        <v>15</v>
      </c>
      <c r="G26" s="228"/>
      <c r="H26" s="101"/>
    </row>
    <row r="27" spans="1:11" ht="76.5" customHeight="1" x14ac:dyDescent="0.2">
      <c r="A27" s="590"/>
      <c r="B27" s="427">
        <v>3</v>
      </c>
      <c r="C27" s="428" t="s">
        <v>739</v>
      </c>
      <c r="D27" s="114" t="s">
        <v>849</v>
      </c>
      <c r="E27" s="416" t="s">
        <v>15</v>
      </c>
      <c r="F27" s="418">
        <v>20</v>
      </c>
      <c r="G27" s="228"/>
      <c r="H27" s="133"/>
    </row>
    <row r="28" spans="1:11" ht="279" customHeight="1" x14ac:dyDescent="0.2">
      <c r="A28" s="590"/>
      <c r="B28" s="427">
        <v>4</v>
      </c>
      <c r="C28" s="425" t="s">
        <v>740</v>
      </c>
      <c r="D28" s="125" t="s">
        <v>1142</v>
      </c>
      <c r="E28" s="416" t="s">
        <v>101</v>
      </c>
      <c r="F28" s="418">
        <v>15</v>
      </c>
      <c r="G28" s="228"/>
      <c r="H28" s="429"/>
    </row>
    <row r="29" spans="1:11" ht="78" customHeight="1" x14ac:dyDescent="0.2">
      <c r="A29" s="590"/>
      <c r="B29" s="427">
        <v>5</v>
      </c>
      <c r="C29" s="125" t="s">
        <v>1065</v>
      </c>
      <c r="D29" s="114" t="s">
        <v>850</v>
      </c>
      <c r="E29" s="416" t="s">
        <v>101</v>
      </c>
      <c r="F29" s="235">
        <v>15</v>
      </c>
      <c r="G29" s="228"/>
      <c r="H29" s="109"/>
    </row>
    <row r="30" spans="1:11" ht="93.75" customHeight="1" thickBot="1" x14ac:dyDescent="0.25">
      <c r="A30" s="590"/>
      <c r="B30" s="427">
        <v>6</v>
      </c>
      <c r="C30" s="321" t="s">
        <v>741</v>
      </c>
      <c r="D30" s="407" t="s">
        <v>851</v>
      </c>
      <c r="E30" s="430" t="s">
        <v>101</v>
      </c>
      <c r="F30" s="316">
        <v>15</v>
      </c>
      <c r="G30" s="408"/>
      <c r="H30" s="431"/>
    </row>
    <row r="31" spans="1:11" ht="20.25" customHeight="1" thickBot="1" x14ac:dyDescent="0.25">
      <c r="A31" s="585" t="s">
        <v>14</v>
      </c>
      <c r="B31" s="586"/>
      <c r="C31" s="586"/>
      <c r="D31" s="586"/>
      <c r="E31" s="587"/>
      <c r="F31" s="432">
        <f>SUM(F25:F30)</f>
        <v>100</v>
      </c>
      <c r="G31" s="281">
        <f>IFERROR(SUM(G25:G30)/F31,"")</f>
        <v>0</v>
      </c>
      <c r="H31" s="283"/>
    </row>
    <row r="32" spans="1:11" ht="278.25" customHeight="1" x14ac:dyDescent="0.2">
      <c r="A32" s="591" t="s">
        <v>742</v>
      </c>
      <c r="B32" s="421">
        <v>1</v>
      </c>
      <c r="C32" s="433" t="s">
        <v>925</v>
      </c>
      <c r="D32" s="434" t="s">
        <v>926</v>
      </c>
      <c r="E32" s="416" t="s">
        <v>735</v>
      </c>
      <c r="F32" s="422">
        <v>30</v>
      </c>
      <c r="G32" s="282"/>
      <c r="H32" s="279"/>
      <c r="J32" s="435"/>
      <c r="K32" s="386"/>
    </row>
    <row r="33" spans="1:11" ht="80.25" customHeight="1" x14ac:dyDescent="0.2">
      <c r="A33" s="591"/>
      <c r="B33" s="417">
        <v>2</v>
      </c>
      <c r="C33" s="416" t="s">
        <v>788</v>
      </c>
      <c r="D33" s="114" t="s">
        <v>853</v>
      </c>
      <c r="E33" s="416" t="s">
        <v>732</v>
      </c>
      <c r="F33" s="418">
        <v>10</v>
      </c>
      <c r="G33" s="232"/>
      <c r="H33" s="109"/>
    </row>
    <row r="34" spans="1:11" ht="200.25" customHeight="1" x14ac:dyDescent="0.2">
      <c r="A34" s="591"/>
      <c r="B34" s="417">
        <v>3</v>
      </c>
      <c r="C34" s="416" t="s">
        <v>743</v>
      </c>
      <c r="D34" s="114" t="s">
        <v>852</v>
      </c>
      <c r="E34" s="416" t="s">
        <v>15</v>
      </c>
      <c r="F34" s="418">
        <v>20</v>
      </c>
      <c r="G34" s="232"/>
      <c r="H34" s="109"/>
    </row>
    <row r="35" spans="1:11" ht="89.25" customHeight="1" x14ac:dyDescent="0.2">
      <c r="A35" s="591"/>
      <c r="B35" s="190">
        <v>4</v>
      </c>
      <c r="C35" s="114" t="s">
        <v>744</v>
      </c>
      <c r="D35" s="114" t="s">
        <v>992</v>
      </c>
      <c r="E35" s="416" t="s">
        <v>735</v>
      </c>
      <c r="F35" s="115">
        <v>30</v>
      </c>
      <c r="G35" s="232"/>
      <c r="H35" s="109"/>
    </row>
    <row r="36" spans="1:11" ht="128.25" customHeight="1" thickBot="1" x14ac:dyDescent="0.25">
      <c r="A36" s="591"/>
      <c r="B36" s="267">
        <v>5</v>
      </c>
      <c r="C36" s="114" t="s">
        <v>789</v>
      </c>
      <c r="D36" s="114" t="s">
        <v>854</v>
      </c>
      <c r="E36" s="416" t="s">
        <v>732</v>
      </c>
      <c r="F36" s="322">
        <v>10</v>
      </c>
      <c r="G36" s="285"/>
      <c r="H36" s="286"/>
    </row>
    <row r="37" spans="1:11" ht="21" customHeight="1" thickBot="1" x14ac:dyDescent="0.25">
      <c r="A37" s="585" t="s">
        <v>14</v>
      </c>
      <c r="B37" s="586"/>
      <c r="C37" s="586"/>
      <c r="D37" s="586"/>
      <c r="E37" s="587"/>
      <c r="F37" s="432">
        <f>SUM(F32:F36)</f>
        <v>100</v>
      </c>
      <c r="G37" s="281">
        <f>IFERROR(SUM(G32:G36)/F37,"")</f>
        <v>0</v>
      </c>
      <c r="H37" s="287"/>
    </row>
    <row r="38" spans="1:11" s="90" customFormat="1" ht="93.75" customHeight="1" x14ac:dyDescent="0.2">
      <c r="A38" s="591" t="s">
        <v>297</v>
      </c>
      <c r="B38" s="436">
        <v>1</v>
      </c>
      <c r="C38" s="437" t="s">
        <v>104</v>
      </c>
      <c r="D38" s="114" t="s">
        <v>855</v>
      </c>
      <c r="E38" s="416" t="s">
        <v>732</v>
      </c>
      <c r="F38" s="418">
        <v>10</v>
      </c>
      <c r="G38" s="409"/>
      <c r="H38" s="437"/>
      <c r="J38" s="385"/>
      <c r="K38" s="385"/>
    </row>
    <row r="39" spans="1:11" ht="163.5" customHeight="1" x14ac:dyDescent="0.2">
      <c r="A39" s="591"/>
      <c r="B39" s="438">
        <v>2</v>
      </c>
      <c r="C39" s="425" t="s">
        <v>745</v>
      </c>
      <c r="D39" s="114" t="s">
        <v>856</v>
      </c>
      <c r="E39" s="416" t="s">
        <v>732</v>
      </c>
      <c r="F39" s="418">
        <v>10</v>
      </c>
      <c r="G39" s="228"/>
      <c r="H39" s="425"/>
      <c r="I39" s="439"/>
    </row>
    <row r="40" spans="1:11" ht="177" customHeight="1" x14ac:dyDescent="0.2">
      <c r="A40" s="591"/>
      <c r="B40" s="438">
        <v>3</v>
      </c>
      <c r="C40" s="416" t="s">
        <v>1066</v>
      </c>
      <c r="D40" s="114" t="s">
        <v>857</v>
      </c>
      <c r="E40" s="416" t="s">
        <v>732</v>
      </c>
      <c r="F40" s="418">
        <v>10</v>
      </c>
      <c r="G40" s="228"/>
      <c r="H40" s="109"/>
      <c r="I40" s="439"/>
    </row>
    <row r="41" spans="1:11" ht="185.25" customHeight="1" x14ac:dyDescent="0.2">
      <c r="A41" s="591"/>
      <c r="B41" s="436">
        <v>4</v>
      </c>
      <c r="C41" s="416" t="s">
        <v>1067</v>
      </c>
      <c r="D41" s="114" t="s">
        <v>858</v>
      </c>
      <c r="E41" s="416" t="s">
        <v>15</v>
      </c>
      <c r="F41" s="418">
        <v>20</v>
      </c>
      <c r="G41" s="228"/>
      <c r="H41" s="109"/>
      <c r="I41" s="439"/>
    </row>
    <row r="42" spans="1:11" ht="79.5" customHeight="1" x14ac:dyDescent="0.2">
      <c r="A42" s="591"/>
      <c r="B42" s="436">
        <v>5</v>
      </c>
      <c r="C42" s="425" t="s">
        <v>119</v>
      </c>
      <c r="D42" s="114" t="s">
        <v>859</v>
      </c>
      <c r="E42" s="416" t="s">
        <v>15</v>
      </c>
      <c r="F42" s="418">
        <v>20</v>
      </c>
      <c r="G42" s="228"/>
      <c r="H42" s="109"/>
      <c r="I42" s="439"/>
    </row>
    <row r="43" spans="1:11" ht="170.25" customHeight="1" x14ac:dyDescent="0.2">
      <c r="A43" s="591"/>
      <c r="B43" s="438">
        <v>6</v>
      </c>
      <c r="C43" s="425" t="s">
        <v>790</v>
      </c>
      <c r="D43" s="114" t="s">
        <v>860</v>
      </c>
      <c r="E43" s="416" t="s">
        <v>732</v>
      </c>
      <c r="F43" s="418">
        <v>10</v>
      </c>
      <c r="G43" s="228"/>
      <c r="H43" s="109"/>
      <c r="I43" s="439"/>
    </row>
    <row r="44" spans="1:11" ht="120.75" customHeight="1" x14ac:dyDescent="0.2">
      <c r="A44" s="591"/>
      <c r="B44" s="436">
        <v>7</v>
      </c>
      <c r="C44" s="424" t="s">
        <v>123</v>
      </c>
      <c r="D44" s="114" t="s">
        <v>861</v>
      </c>
      <c r="E44" s="416" t="s">
        <v>730</v>
      </c>
      <c r="F44" s="418">
        <v>5</v>
      </c>
      <c r="G44" s="228"/>
      <c r="H44" s="109"/>
      <c r="I44" s="439"/>
    </row>
    <row r="45" spans="1:11" ht="121.5" customHeight="1" x14ac:dyDescent="0.2">
      <c r="A45" s="591"/>
      <c r="B45" s="438">
        <v>8</v>
      </c>
      <c r="C45" s="441" t="s">
        <v>1360</v>
      </c>
      <c r="D45" s="442" t="s">
        <v>1361</v>
      </c>
      <c r="E45" s="416" t="s">
        <v>730</v>
      </c>
      <c r="F45" s="418">
        <v>5</v>
      </c>
      <c r="G45" s="228"/>
      <c r="H45" s="109"/>
      <c r="I45" s="439"/>
      <c r="J45" s="443"/>
    </row>
    <row r="46" spans="1:11" ht="121.5" customHeight="1" x14ac:dyDescent="0.2">
      <c r="A46" s="591"/>
      <c r="B46" s="444">
        <v>9</v>
      </c>
      <c r="C46" s="441" t="s">
        <v>746</v>
      </c>
      <c r="D46" s="114" t="s">
        <v>862</v>
      </c>
      <c r="E46" s="416" t="s">
        <v>730</v>
      </c>
      <c r="F46" s="418">
        <v>5</v>
      </c>
      <c r="G46" s="228"/>
      <c r="H46" s="109"/>
      <c r="I46" s="439"/>
      <c r="J46" s="443"/>
    </row>
    <row r="47" spans="1:11" ht="66" customHeight="1" thickBot="1" x14ac:dyDescent="0.25">
      <c r="A47" s="591"/>
      <c r="B47" s="444">
        <v>10</v>
      </c>
      <c r="C47" s="441" t="s">
        <v>993</v>
      </c>
      <c r="D47" s="114" t="s">
        <v>994</v>
      </c>
      <c r="E47" s="416" t="s">
        <v>730</v>
      </c>
      <c r="F47" s="418">
        <v>5</v>
      </c>
      <c r="G47" s="228"/>
      <c r="H47" s="109"/>
      <c r="I47" s="439"/>
    </row>
    <row r="48" spans="1:11" ht="19.5" customHeight="1" thickBot="1" x14ac:dyDescent="0.25">
      <c r="A48" s="585" t="s">
        <v>14</v>
      </c>
      <c r="B48" s="586"/>
      <c r="C48" s="586"/>
      <c r="D48" s="586"/>
      <c r="E48" s="587"/>
      <c r="F48" s="445">
        <f>SUM(F38:F47)</f>
        <v>100</v>
      </c>
      <c r="G48" s="281">
        <f>IFERROR(SUM(G38:G47)/F48,"")</f>
        <v>0</v>
      </c>
      <c r="H48" s="288"/>
      <c r="I48" s="439"/>
    </row>
    <row r="49" spans="1:11" ht="21" thickBot="1" x14ac:dyDescent="0.35">
      <c r="A49" s="592" t="s">
        <v>332</v>
      </c>
      <c r="B49" s="593"/>
      <c r="C49" s="593"/>
      <c r="D49" s="593"/>
      <c r="E49" s="593"/>
      <c r="F49" s="594"/>
      <c r="G49" s="290">
        <f>AVERAGE(G19,G24,G31,G37,G48)</f>
        <v>0</v>
      </c>
      <c r="H49" s="289"/>
      <c r="I49" s="439"/>
    </row>
    <row r="50" spans="1:11" x14ac:dyDescent="0.2">
      <c r="A50" s="595" t="s">
        <v>130</v>
      </c>
      <c r="B50" s="595"/>
      <c r="C50" s="595"/>
      <c r="D50" s="595"/>
      <c r="E50" s="595"/>
      <c r="F50" s="595"/>
      <c r="G50" s="595"/>
      <c r="H50" s="595"/>
      <c r="I50" s="439"/>
    </row>
    <row r="51" spans="1:11" s="15" customFormat="1" ht="36" customHeight="1" x14ac:dyDescent="0.25">
      <c r="A51" s="12"/>
      <c r="B51" s="534" t="s">
        <v>781</v>
      </c>
      <c r="C51" s="534"/>
      <c r="D51" s="351" t="s">
        <v>295</v>
      </c>
      <c r="E51" s="47" t="s">
        <v>306</v>
      </c>
      <c r="F51" s="83"/>
      <c r="G51" s="225"/>
      <c r="H51" s="62"/>
      <c r="J51" s="387"/>
      <c r="K51" s="387"/>
    </row>
    <row r="52" spans="1:11" s="15" customFormat="1" ht="36" customHeight="1" x14ac:dyDescent="0.25">
      <c r="A52" s="12"/>
      <c r="B52" s="534" t="s">
        <v>619</v>
      </c>
      <c r="C52" s="534"/>
      <c r="D52" s="351"/>
      <c r="E52" s="47" t="s">
        <v>306</v>
      </c>
      <c r="F52" s="83"/>
      <c r="G52" s="225"/>
      <c r="H52" s="62"/>
      <c r="J52" s="387"/>
      <c r="K52" s="387"/>
    </row>
    <row r="53" spans="1:11" s="15" customFormat="1" ht="36" customHeight="1" x14ac:dyDescent="0.25">
      <c r="A53" s="12"/>
      <c r="B53" s="296"/>
      <c r="C53" s="406"/>
      <c r="D53" s="351"/>
      <c r="E53" s="47"/>
      <c r="F53" s="83"/>
      <c r="G53" s="225"/>
      <c r="H53" s="62"/>
      <c r="J53" s="387"/>
      <c r="K53" s="387"/>
    </row>
    <row r="54" spans="1:11" s="11" customFormat="1" ht="39" customHeight="1" x14ac:dyDescent="0.25">
      <c r="A54" s="12"/>
      <c r="B54" s="533"/>
      <c r="C54" s="533"/>
      <c r="D54" s="351"/>
      <c r="E54" s="47"/>
      <c r="F54" s="44"/>
      <c r="G54" s="225"/>
      <c r="H54" s="62"/>
      <c r="J54" s="388"/>
      <c r="K54" s="388"/>
    </row>
    <row r="55" spans="1:11" s="11" customFormat="1" ht="16.5" customHeight="1" x14ac:dyDescent="0.25">
      <c r="A55" s="129"/>
      <c r="B55" s="567"/>
      <c r="C55" s="567"/>
      <c r="D55" s="567" t="s">
        <v>295</v>
      </c>
      <c r="E55" s="567"/>
      <c r="F55" s="32"/>
      <c r="G55" s="32"/>
      <c r="H55" s="134"/>
      <c r="I55" s="10"/>
      <c r="J55" s="388"/>
      <c r="K55" s="388"/>
    </row>
    <row r="56" spans="1:11" s="11" customFormat="1" ht="26.25" customHeight="1" x14ac:dyDescent="0.25">
      <c r="A56" s="12"/>
      <c r="B56" s="533"/>
      <c r="C56" s="533"/>
      <c r="D56" s="533"/>
      <c r="E56" s="533"/>
      <c r="F56" s="47"/>
      <c r="G56" s="47"/>
      <c r="H56" s="63"/>
      <c r="J56" s="388"/>
      <c r="K56" s="388"/>
    </row>
    <row r="57" spans="1:11" s="11" customFormat="1" ht="15.75" x14ac:dyDescent="0.25">
      <c r="A57" s="12"/>
      <c r="B57" s="294"/>
      <c r="C57" s="49"/>
      <c r="D57" s="352"/>
      <c r="E57" s="13"/>
      <c r="F57" s="14"/>
      <c r="G57" s="15"/>
      <c r="H57" s="16"/>
      <c r="J57" s="388"/>
      <c r="K57" s="388"/>
    </row>
    <row r="58" spans="1:11" ht="15.75" x14ac:dyDescent="0.25">
      <c r="A58" s="12"/>
      <c r="B58" s="294"/>
      <c r="C58" s="49"/>
      <c r="D58" s="352"/>
      <c r="E58" s="13"/>
      <c r="F58" s="14"/>
      <c r="G58" s="15"/>
      <c r="H58" s="16"/>
    </row>
    <row r="59" spans="1:11" ht="15" x14ac:dyDescent="0.2">
      <c r="A59" s="439"/>
      <c r="B59" s="446"/>
      <c r="C59" s="447"/>
      <c r="D59" s="440"/>
      <c r="E59" s="448"/>
      <c r="F59" s="439"/>
      <c r="G59" s="449"/>
      <c r="H59" s="439"/>
    </row>
    <row r="90" spans="3:3" ht="18" x14ac:dyDescent="0.25">
      <c r="C90" s="272"/>
    </row>
  </sheetData>
  <mergeCells count="27">
    <mergeCell ref="B56:C56"/>
    <mergeCell ref="D56:E56"/>
    <mergeCell ref="A49:F49"/>
    <mergeCell ref="A50:H50"/>
    <mergeCell ref="B51:C51"/>
    <mergeCell ref="B52:C52"/>
    <mergeCell ref="B54:C54"/>
    <mergeCell ref="B55:C55"/>
    <mergeCell ref="D55:E55"/>
    <mergeCell ref="A48:E48"/>
    <mergeCell ref="A7:H7"/>
    <mergeCell ref="A8:H8"/>
    <mergeCell ref="A10:A18"/>
    <mergeCell ref="A19:E19"/>
    <mergeCell ref="A20:A23"/>
    <mergeCell ref="A24:E24"/>
    <mergeCell ref="A25:A30"/>
    <mergeCell ref="A31:E31"/>
    <mergeCell ref="A32:A36"/>
    <mergeCell ref="A37:E37"/>
    <mergeCell ref="A38:A47"/>
    <mergeCell ref="A6:H6"/>
    <mergeCell ref="A1:H1"/>
    <mergeCell ref="A2:H2"/>
    <mergeCell ref="A3:H3"/>
    <mergeCell ref="A4:H4"/>
    <mergeCell ref="A5:H5"/>
  </mergeCells>
  <conditionalFormatting sqref="G19">
    <cfRule type="cellIs" dxfId="191" priority="34" stopIfTrue="1" operator="between">
      <formula>0</formula>
      <formula>0.5</formula>
    </cfRule>
    <cfRule type="cellIs" dxfId="190" priority="35" stopIfTrue="1" operator="between">
      <formula>0.51</formula>
      <formula>0.75</formula>
    </cfRule>
    <cfRule type="cellIs" dxfId="189" priority="36" stopIfTrue="1" operator="between">
      <formula>0.76</formula>
      <formula>1</formula>
    </cfRule>
  </conditionalFormatting>
  <conditionalFormatting sqref="G49">
    <cfRule type="cellIs" dxfId="188" priority="19" stopIfTrue="1" operator="between">
      <formula>0</formula>
      <formula>0.5</formula>
    </cfRule>
    <cfRule type="cellIs" dxfId="187" priority="20" stopIfTrue="1" operator="between">
      <formula>0.51</formula>
      <formula>0.75</formula>
    </cfRule>
    <cfRule type="cellIs" dxfId="186" priority="21" stopIfTrue="1" operator="between">
      <formula>0.76</formula>
      <formula>1</formula>
    </cfRule>
  </conditionalFormatting>
  <conditionalFormatting sqref="C90">
    <cfRule type="cellIs" dxfId="185" priority="16" stopIfTrue="1" operator="between">
      <formula>0</formula>
      <formula>0.5</formula>
    </cfRule>
    <cfRule type="cellIs" dxfId="184" priority="17" stopIfTrue="1" operator="between">
      <formula>0.51</formula>
      <formula>0.75</formula>
    </cfRule>
    <cfRule type="cellIs" dxfId="183" priority="18" stopIfTrue="1" operator="between">
      <formula>0.76</formula>
      <formula>1</formula>
    </cfRule>
  </conditionalFormatting>
  <conditionalFormatting sqref="G24">
    <cfRule type="cellIs" dxfId="182" priority="13" stopIfTrue="1" operator="between">
      <formula>0</formula>
      <formula>0.5</formula>
    </cfRule>
    <cfRule type="cellIs" dxfId="181" priority="14" stopIfTrue="1" operator="between">
      <formula>0.51</formula>
      <formula>0.75</formula>
    </cfRule>
    <cfRule type="cellIs" dxfId="180" priority="15" stopIfTrue="1" operator="between">
      <formula>0.76</formula>
      <formula>1</formula>
    </cfRule>
  </conditionalFormatting>
  <conditionalFormatting sqref="G37">
    <cfRule type="cellIs" dxfId="179" priority="7" stopIfTrue="1" operator="between">
      <formula>0</formula>
      <formula>0.5</formula>
    </cfRule>
    <cfRule type="cellIs" dxfId="178" priority="8" stopIfTrue="1" operator="between">
      <formula>0.51</formula>
      <formula>0.75</formula>
    </cfRule>
    <cfRule type="cellIs" dxfId="177" priority="9" stopIfTrue="1" operator="between">
      <formula>0.76</formula>
      <formula>1</formula>
    </cfRule>
  </conditionalFormatting>
  <conditionalFormatting sqref="G31">
    <cfRule type="cellIs" dxfId="176" priority="4" stopIfTrue="1" operator="between">
      <formula>0</formula>
      <formula>0.5</formula>
    </cfRule>
    <cfRule type="cellIs" dxfId="175" priority="5" stopIfTrue="1" operator="between">
      <formula>0.51</formula>
      <formula>0.75</formula>
    </cfRule>
    <cfRule type="cellIs" dxfId="174" priority="6" stopIfTrue="1" operator="between">
      <formula>0.76</formula>
      <formula>1</formula>
    </cfRule>
  </conditionalFormatting>
  <conditionalFormatting sqref="G48">
    <cfRule type="cellIs" dxfId="173" priority="1" stopIfTrue="1" operator="between">
      <formula>0</formula>
      <formula>0.5</formula>
    </cfRule>
    <cfRule type="cellIs" dxfId="172" priority="2" stopIfTrue="1" operator="between">
      <formula>0.51</formula>
      <formula>0.75</formula>
    </cfRule>
    <cfRule type="cellIs" dxfId="171" priority="3" stopIfTrue="1" operator="between">
      <formula>0.76</formula>
      <formula>1</formula>
    </cfRule>
  </conditionalFormatting>
  <printOptions horizontalCentered="1"/>
  <pageMargins left="0.59055118110236227" right="0.39370078740157483" top="0.59055118110236227" bottom="0.59055118110236227" header="0.19685039370078741" footer="0.19685039370078741"/>
  <pageSetup paperSize="9" scale="43" fitToHeight="7" orientation="portrait" r:id="rId1"/>
  <headerFooter>
    <oddFooter>&amp;L&amp;A&amp;CСтраница  &amp;P из &amp;N</oddFooter>
  </headerFooter>
  <rowBreaks count="3" manualBreakCount="3">
    <brk id="21" max="7" man="1"/>
    <brk id="31" max="7" man="1"/>
    <brk id="46"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3"/>
  <sheetViews>
    <sheetView view="pageBreakPreview" topLeftCell="A28" zoomScaleNormal="100" zoomScaleSheetLayoutView="100" workbookViewId="0">
      <selection activeCell="D28" sqref="D28"/>
    </sheetView>
  </sheetViews>
  <sheetFormatPr defaultRowHeight="12.75" x14ac:dyDescent="0.2"/>
  <cols>
    <col min="1" max="1" width="19.85546875" style="158" customWidth="1"/>
    <col min="2" max="2" width="6.7109375" style="302" customWidth="1"/>
    <col min="3" max="3" width="57.140625" style="138" customWidth="1"/>
    <col min="4" max="4" width="39.85546875" style="171" customWidth="1"/>
    <col min="5" max="5" width="43.140625" style="138" customWidth="1"/>
    <col min="6" max="6" width="7.28515625" style="124" customWidth="1"/>
    <col min="7" max="7" width="12.28515625" style="124" customWidth="1"/>
    <col min="8" max="8" width="35" style="138" customWidth="1"/>
    <col min="9" max="9" width="9.140625" style="138"/>
    <col min="10" max="10" width="39.42578125" style="136" customWidth="1"/>
    <col min="11" max="11" width="23.7109375" style="136" customWidth="1"/>
    <col min="12" max="13" width="9.140625" style="136"/>
    <col min="14" max="16384" width="9.140625" style="138"/>
  </cols>
  <sheetData>
    <row r="1" spans="1:13" s="135" customFormat="1" ht="18" customHeight="1" x14ac:dyDescent="0.2">
      <c r="A1" s="543" t="s">
        <v>777</v>
      </c>
      <c r="B1" s="543"/>
      <c r="C1" s="543"/>
      <c r="D1" s="543"/>
      <c r="E1" s="543"/>
      <c r="F1" s="543"/>
      <c r="G1" s="543"/>
      <c r="H1" s="543"/>
      <c r="J1" s="394"/>
      <c r="K1" s="394"/>
      <c r="L1" s="394"/>
      <c r="M1" s="394"/>
    </row>
    <row r="2" spans="1:13" s="135" customFormat="1" ht="16.5" customHeight="1" x14ac:dyDescent="0.2">
      <c r="A2" s="527"/>
      <c r="B2" s="527"/>
      <c r="C2" s="527"/>
      <c r="D2" s="527"/>
      <c r="E2" s="527"/>
      <c r="F2" s="527"/>
      <c r="G2" s="527"/>
      <c r="H2" s="527"/>
      <c r="J2" s="394"/>
      <c r="K2" s="394"/>
      <c r="L2" s="394"/>
      <c r="M2" s="394"/>
    </row>
    <row r="3" spans="1:13" s="135" customFormat="1" ht="18" customHeight="1" x14ac:dyDescent="0.2">
      <c r="A3" s="528" t="s">
        <v>612</v>
      </c>
      <c r="B3" s="528"/>
      <c r="C3" s="528"/>
      <c r="D3" s="528"/>
      <c r="E3" s="528"/>
      <c r="F3" s="528"/>
      <c r="G3" s="528"/>
      <c r="H3" s="528"/>
      <c r="J3" s="394"/>
      <c r="K3" s="394"/>
      <c r="L3" s="394"/>
      <c r="M3" s="394"/>
    </row>
    <row r="4" spans="1:13" s="135" customFormat="1" ht="20.25" customHeight="1" x14ac:dyDescent="0.2">
      <c r="A4" s="528" t="s">
        <v>614</v>
      </c>
      <c r="B4" s="528"/>
      <c r="C4" s="528"/>
      <c r="D4" s="528"/>
      <c r="E4" s="528"/>
      <c r="F4" s="528"/>
      <c r="G4" s="528"/>
      <c r="H4" s="528"/>
      <c r="J4" s="394"/>
      <c r="K4" s="394"/>
      <c r="L4" s="394"/>
      <c r="M4" s="394"/>
    </row>
    <row r="5" spans="1:13" s="135" customFormat="1" ht="18.75" customHeight="1" x14ac:dyDescent="0.2">
      <c r="A5" s="528" t="s">
        <v>613</v>
      </c>
      <c r="B5" s="528"/>
      <c r="C5" s="528"/>
      <c r="D5" s="528"/>
      <c r="E5" s="528"/>
      <c r="F5" s="528"/>
      <c r="G5" s="528"/>
      <c r="H5" s="528"/>
      <c r="J5" s="394"/>
      <c r="K5" s="394"/>
      <c r="L5" s="394"/>
      <c r="M5" s="394"/>
    </row>
    <row r="6" spans="1:13" s="135" customFormat="1" ht="19.5" customHeight="1" x14ac:dyDescent="0.2">
      <c r="A6" s="528"/>
      <c r="B6" s="528"/>
      <c r="C6" s="528"/>
      <c r="D6" s="528"/>
      <c r="E6" s="528"/>
      <c r="F6" s="528"/>
      <c r="G6" s="528"/>
      <c r="H6" s="528"/>
      <c r="J6" s="394"/>
      <c r="K6" s="394"/>
      <c r="L6" s="394"/>
      <c r="M6" s="394"/>
    </row>
    <row r="7" spans="1:13" s="136" customFormat="1" ht="27.75" customHeight="1" x14ac:dyDescent="0.2">
      <c r="A7" s="550" t="s">
        <v>1555</v>
      </c>
      <c r="B7" s="550"/>
      <c r="C7" s="550"/>
      <c r="D7" s="550"/>
      <c r="E7" s="550"/>
      <c r="F7" s="550"/>
      <c r="G7" s="550"/>
      <c r="H7" s="550"/>
    </row>
    <row r="8" spans="1:13" s="137" customFormat="1" ht="23.25" customHeight="1" x14ac:dyDescent="0.2">
      <c r="A8" s="550"/>
      <c r="B8" s="550"/>
      <c r="C8" s="550"/>
      <c r="D8" s="550"/>
      <c r="E8" s="550"/>
      <c r="F8" s="550"/>
      <c r="G8" s="550"/>
      <c r="H8" s="550"/>
    </row>
    <row r="9" spans="1:13" ht="31.5" customHeight="1" x14ac:dyDescent="0.2">
      <c r="A9" s="196" t="s">
        <v>620</v>
      </c>
      <c r="B9" s="196" t="s">
        <v>380</v>
      </c>
      <c r="C9" s="196" t="s">
        <v>617</v>
      </c>
      <c r="D9" s="196" t="s">
        <v>8</v>
      </c>
      <c r="E9" s="196" t="s">
        <v>9</v>
      </c>
      <c r="F9" s="196" t="s">
        <v>3</v>
      </c>
      <c r="G9" s="196" t="s">
        <v>4</v>
      </c>
      <c r="H9" s="196" t="s">
        <v>18</v>
      </c>
      <c r="I9" s="255"/>
    </row>
    <row r="10" spans="1:13" customFormat="1" ht="224.25" customHeight="1" x14ac:dyDescent="0.2">
      <c r="A10" s="336" t="s">
        <v>165</v>
      </c>
      <c r="B10" s="484">
        <v>1</v>
      </c>
      <c r="C10" s="485" t="s">
        <v>399</v>
      </c>
      <c r="D10" s="485" t="s">
        <v>1369</v>
      </c>
      <c r="E10" s="464" t="s">
        <v>400</v>
      </c>
      <c r="F10" s="486">
        <v>5</v>
      </c>
      <c r="G10" s="486"/>
      <c r="H10" s="486"/>
      <c r="J10" s="360"/>
      <c r="K10" s="360"/>
      <c r="L10" s="360"/>
      <c r="M10" s="360"/>
    </row>
    <row r="11" spans="1:13" customFormat="1" ht="202.5" customHeight="1" x14ac:dyDescent="0.2">
      <c r="A11" s="336"/>
      <c r="B11" s="117">
        <v>2</v>
      </c>
      <c r="C11" s="233" t="s">
        <v>401</v>
      </c>
      <c r="D11" s="233" t="s">
        <v>1144</v>
      </c>
      <c r="E11" s="117" t="s">
        <v>402</v>
      </c>
      <c r="F11" s="234">
        <v>5</v>
      </c>
      <c r="G11" s="234"/>
      <c r="H11" s="234"/>
      <c r="J11" s="390"/>
      <c r="K11" s="393"/>
      <c r="L11" s="360"/>
      <c r="M11" s="360"/>
    </row>
    <row r="12" spans="1:13" customFormat="1" ht="82.5" customHeight="1" x14ac:dyDescent="0.2">
      <c r="A12" s="336"/>
      <c r="B12" s="117">
        <v>3</v>
      </c>
      <c r="C12" s="127" t="s">
        <v>1145</v>
      </c>
      <c r="D12" s="116" t="s">
        <v>1146</v>
      </c>
      <c r="E12" s="125" t="s">
        <v>1534</v>
      </c>
      <c r="F12" s="235">
        <v>5</v>
      </c>
      <c r="G12" s="235"/>
      <c r="H12" s="235"/>
      <c r="J12" s="360"/>
      <c r="K12" s="360"/>
      <c r="L12" s="360"/>
      <c r="M12" s="360"/>
    </row>
    <row r="13" spans="1:13" customFormat="1" ht="174.75" customHeight="1" x14ac:dyDescent="0.2">
      <c r="A13" s="336"/>
      <c r="B13" s="117">
        <v>4</v>
      </c>
      <c r="C13" s="127" t="s">
        <v>403</v>
      </c>
      <c r="D13" s="116" t="s">
        <v>1370</v>
      </c>
      <c r="E13" s="125" t="s">
        <v>1181</v>
      </c>
      <c r="F13" s="235">
        <v>5</v>
      </c>
      <c r="G13" s="235"/>
      <c r="H13" s="235"/>
      <c r="J13" s="360"/>
      <c r="K13" s="360"/>
      <c r="L13" s="360"/>
      <c r="M13" s="360"/>
    </row>
    <row r="14" spans="1:13" customFormat="1" ht="69.75" customHeight="1" x14ac:dyDescent="0.2">
      <c r="A14" s="336"/>
      <c r="B14" s="117">
        <v>5</v>
      </c>
      <c r="C14" s="127" t="s">
        <v>961</v>
      </c>
      <c r="D14" s="116" t="s">
        <v>1147</v>
      </c>
      <c r="E14" s="125" t="s">
        <v>1182</v>
      </c>
      <c r="F14" s="235">
        <v>5</v>
      </c>
      <c r="G14" s="235"/>
      <c r="H14" s="235"/>
      <c r="J14" s="360"/>
      <c r="K14" s="360"/>
      <c r="L14" s="360"/>
      <c r="M14" s="360"/>
    </row>
    <row r="15" spans="1:13" customFormat="1" ht="67.5" customHeight="1" x14ac:dyDescent="0.2">
      <c r="A15" s="336"/>
      <c r="B15" s="117">
        <v>6</v>
      </c>
      <c r="C15" s="127" t="s">
        <v>404</v>
      </c>
      <c r="D15" s="503" t="s">
        <v>1568</v>
      </c>
      <c r="E15" s="125" t="s">
        <v>1183</v>
      </c>
      <c r="F15" s="235">
        <v>5</v>
      </c>
      <c r="G15" s="235"/>
      <c r="H15" s="235"/>
      <c r="J15" s="360"/>
      <c r="K15" s="360"/>
      <c r="L15" s="360"/>
      <c r="M15" s="360"/>
    </row>
    <row r="16" spans="1:13" customFormat="1" ht="63.75" x14ac:dyDescent="0.2">
      <c r="A16" s="336"/>
      <c r="B16" s="117">
        <v>7</v>
      </c>
      <c r="C16" s="127" t="s">
        <v>1476</v>
      </c>
      <c r="D16" s="116" t="s">
        <v>1148</v>
      </c>
      <c r="E16" s="125" t="s">
        <v>406</v>
      </c>
      <c r="F16" s="235">
        <v>5</v>
      </c>
      <c r="G16" s="235"/>
      <c r="H16" s="235"/>
      <c r="J16" s="360"/>
      <c r="K16" s="360"/>
      <c r="L16" s="360"/>
      <c r="M16" s="360"/>
    </row>
    <row r="17" spans="1:13" customFormat="1" ht="66" customHeight="1" x14ac:dyDescent="0.2">
      <c r="A17" s="336"/>
      <c r="B17" s="117">
        <v>8</v>
      </c>
      <c r="C17" s="483" t="s">
        <v>1569</v>
      </c>
      <c r="D17" s="116" t="s">
        <v>1149</v>
      </c>
      <c r="E17" s="125" t="s">
        <v>1183</v>
      </c>
      <c r="F17" s="235">
        <v>5</v>
      </c>
      <c r="G17" s="235"/>
      <c r="H17" s="235"/>
      <c r="J17" s="360"/>
      <c r="K17" s="360"/>
      <c r="L17" s="360"/>
      <c r="M17" s="360"/>
    </row>
    <row r="18" spans="1:13" customFormat="1" ht="69.75" customHeight="1" x14ac:dyDescent="0.2">
      <c r="A18" s="336"/>
      <c r="B18" s="117">
        <v>9</v>
      </c>
      <c r="C18" s="483" t="s">
        <v>1159</v>
      </c>
      <c r="D18" s="116" t="s">
        <v>1160</v>
      </c>
      <c r="E18" s="125" t="s">
        <v>1184</v>
      </c>
      <c r="F18" s="235">
        <v>10</v>
      </c>
      <c r="G18" s="235"/>
      <c r="H18" s="235"/>
      <c r="J18" s="360"/>
      <c r="K18" s="360"/>
      <c r="L18" s="360"/>
      <c r="M18" s="360"/>
    </row>
    <row r="19" spans="1:13" customFormat="1" ht="93" customHeight="1" x14ac:dyDescent="0.2">
      <c r="A19" s="336"/>
      <c r="B19" s="117">
        <v>10</v>
      </c>
      <c r="C19" s="127" t="s">
        <v>1161</v>
      </c>
      <c r="D19" s="116" t="s">
        <v>1371</v>
      </c>
      <c r="E19" s="125" t="s">
        <v>1185</v>
      </c>
      <c r="F19" s="235">
        <v>10</v>
      </c>
      <c r="G19" s="235"/>
      <c r="H19" s="235"/>
      <c r="J19" s="360"/>
      <c r="K19" s="360"/>
      <c r="L19" s="360"/>
      <c r="M19" s="360"/>
    </row>
    <row r="20" spans="1:13" customFormat="1" ht="51" x14ac:dyDescent="0.2">
      <c r="A20" s="336"/>
      <c r="B20" s="117">
        <v>11</v>
      </c>
      <c r="C20" s="127" t="s">
        <v>407</v>
      </c>
      <c r="D20" s="116" t="s">
        <v>1168</v>
      </c>
      <c r="E20" s="125" t="s">
        <v>1183</v>
      </c>
      <c r="F20" s="235">
        <v>5</v>
      </c>
      <c r="G20" s="235"/>
      <c r="H20" s="235"/>
      <c r="J20" s="360"/>
      <c r="K20" s="360"/>
      <c r="L20" s="360"/>
      <c r="M20" s="360"/>
    </row>
    <row r="21" spans="1:13" customFormat="1" ht="76.5" x14ac:dyDescent="0.2">
      <c r="A21" s="336"/>
      <c r="B21" s="117">
        <v>12</v>
      </c>
      <c r="C21" s="127" t="s">
        <v>1477</v>
      </c>
      <c r="D21" s="116" t="s">
        <v>1169</v>
      </c>
      <c r="E21" s="125" t="s">
        <v>1186</v>
      </c>
      <c r="F21" s="235">
        <v>5</v>
      </c>
      <c r="G21" s="235"/>
      <c r="H21" s="235"/>
      <c r="J21" s="360"/>
      <c r="K21" s="360"/>
      <c r="L21" s="360"/>
      <c r="M21" s="360"/>
    </row>
    <row r="22" spans="1:13" customFormat="1" ht="96" customHeight="1" x14ac:dyDescent="0.2">
      <c r="A22" s="336"/>
      <c r="B22" s="117">
        <v>13</v>
      </c>
      <c r="C22" s="127" t="s">
        <v>409</v>
      </c>
      <c r="D22" s="116" t="s">
        <v>1482</v>
      </c>
      <c r="E22" s="125" t="s">
        <v>1186</v>
      </c>
      <c r="F22" s="235">
        <v>5</v>
      </c>
      <c r="G22" s="235"/>
      <c r="H22" s="235"/>
      <c r="J22" s="360"/>
      <c r="K22" s="360"/>
      <c r="L22" s="360"/>
      <c r="M22" s="360"/>
    </row>
    <row r="23" spans="1:13" customFormat="1" ht="93.75" customHeight="1" x14ac:dyDescent="0.2">
      <c r="A23" s="336"/>
      <c r="B23" s="117">
        <v>14</v>
      </c>
      <c r="C23" s="127" t="s">
        <v>1162</v>
      </c>
      <c r="D23" s="116" t="s">
        <v>1483</v>
      </c>
      <c r="E23" s="125" t="s">
        <v>1180</v>
      </c>
      <c r="F23" s="235">
        <v>10</v>
      </c>
      <c r="G23" s="235"/>
      <c r="H23" s="235"/>
      <c r="J23" s="360"/>
      <c r="K23" s="360"/>
      <c r="L23" s="360"/>
      <c r="M23" s="360"/>
    </row>
    <row r="24" spans="1:13" customFormat="1" ht="93.75" customHeight="1" x14ac:dyDescent="0.2">
      <c r="A24" s="336"/>
      <c r="B24" s="117">
        <v>15</v>
      </c>
      <c r="C24" s="127" t="s">
        <v>1478</v>
      </c>
      <c r="D24" s="116" t="s">
        <v>1484</v>
      </c>
      <c r="E24" s="125" t="s">
        <v>1186</v>
      </c>
      <c r="F24" s="235">
        <v>5</v>
      </c>
      <c r="G24" s="235"/>
      <c r="H24" s="235"/>
      <c r="J24" s="360"/>
      <c r="K24" s="360"/>
      <c r="L24" s="360"/>
      <c r="M24" s="360"/>
    </row>
    <row r="25" spans="1:13" customFormat="1" ht="63.75" x14ac:dyDescent="0.2">
      <c r="A25" s="336"/>
      <c r="B25" s="117">
        <v>16</v>
      </c>
      <c r="C25" s="127" t="s">
        <v>411</v>
      </c>
      <c r="D25" s="116" t="s">
        <v>1157</v>
      </c>
      <c r="E25" s="125" t="s">
        <v>1186</v>
      </c>
      <c r="F25" s="235">
        <v>5</v>
      </c>
      <c r="G25" s="235"/>
      <c r="H25" s="235"/>
      <c r="J25" s="360"/>
      <c r="K25" s="360"/>
      <c r="L25" s="360"/>
      <c r="M25" s="360"/>
    </row>
    <row r="26" spans="1:13" customFormat="1" ht="63.75" x14ac:dyDescent="0.2">
      <c r="A26" s="336"/>
      <c r="B26" s="117">
        <v>17</v>
      </c>
      <c r="C26" s="127" t="s">
        <v>412</v>
      </c>
      <c r="D26" s="116" t="s">
        <v>1158</v>
      </c>
      <c r="E26" s="125" t="s">
        <v>1186</v>
      </c>
      <c r="F26" s="235">
        <v>5</v>
      </c>
      <c r="G26" s="235"/>
      <c r="H26" s="235"/>
      <c r="J26" s="360"/>
      <c r="K26" s="360"/>
      <c r="L26" s="360"/>
      <c r="M26" s="360"/>
    </row>
    <row r="27" spans="1:13" customFormat="1" ht="15.75" customHeight="1" x14ac:dyDescent="0.25">
      <c r="A27" s="556" t="s">
        <v>14</v>
      </c>
      <c r="B27" s="557"/>
      <c r="C27" s="557"/>
      <c r="D27" s="557"/>
      <c r="E27" s="558"/>
      <c r="F27" s="140">
        <f>SUM(F10:F26)</f>
        <v>100</v>
      </c>
      <c r="G27" s="231">
        <f>IFERROR(SUM(G10:G26)/F27,"")</f>
        <v>0</v>
      </c>
      <c r="H27" s="219"/>
      <c r="J27" s="360"/>
      <c r="K27" s="360"/>
      <c r="L27" s="360"/>
      <c r="M27" s="360"/>
    </row>
    <row r="28" spans="1:13" customFormat="1" ht="114" customHeight="1" x14ac:dyDescent="0.2">
      <c r="A28" s="605" t="s">
        <v>413</v>
      </c>
      <c r="B28" s="117">
        <v>1</v>
      </c>
      <c r="C28" s="233" t="s">
        <v>1587</v>
      </c>
      <c r="D28" s="464" t="s">
        <v>1586</v>
      </c>
      <c r="E28" s="102" t="s">
        <v>414</v>
      </c>
      <c r="F28" s="235">
        <v>15</v>
      </c>
      <c r="G28" s="235"/>
      <c r="H28" s="235"/>
      <c r="J28" s="360"/>
      <c r="K28" s="360"/>
      <c r="L28" s="360"/>
      <c r="M28" s="360"/>
    </row>
    <row r="29" spans="1:13" customFormat="1" ht="69.75" customHeight="1" x14ac:dyDescent="0.2">
      <c r="A29" s="606"/>
      <c r="B29" s="117">
        <v>2</v>
      </c>
      <c r="C29" s="233" t="s">
        <v>415</v>
      </c>
      <c r="D29" s="116" t="s">
        <v>1150</v>
      </c>
      <c r="E29" s="102" t="s">
        <v>1190</v>
      </c>
      <c r="F29" s="235">
        <v>20</v>
      </c>
      <c r="G29" s="235"/>
      <c r="H29" s="235"/>
      <c r="J29" s="360"/>
      <c r="K29" s="360"/>
      <c r="L29" s="360"/>
      <c r="M29" s="360"/>
    </row>
    <row r="30" spans="1:13" customFormat="1" ht="127.5" customHeight="1" x14ac:dyDescent="0.2">
      <c r="A30" s="606"/>
      <c r="B30" s="117">
        <v>3</v>
      </c>
      <c r="C30" s="233" t="s">
        <v>416</v>
      </c>
      <c r="D30" s="116" t="s">
        <v>1189</v>
      </c>
      <c r="E30" s="102" t="s">
        <v>1190</v>
      </c>
      <c r="F30" s="235">
        <v>20</v>
      </c>
      <c r="G30" s="235"/>
      <c r="H30" s="235"/>
      <c r="J30" s="360"/>
      <c r="K30" s="360"/>
      <c r="L30" s="360"/>
      <c r="M30" s="360"/>
    </row>
    <row r="31" spans="1:13" customFormat="1" ht="92.25" customHeight="1" x14ac:dyDescent="0.2">
      <c r="A31" s="606"/>
      <c r="B31" s="117">
        <v>4</v>
      </c>
      <c r="C31" s="233" t="s">
        <v>417</v>
      </c>
      <c r="D31" s="116" t="s">
        <v>1170</v>
      </c>
      <c r="E31" s="102" t="s">
        <v>1190</v>
      </c>
      <c r="F31" s="235">
        <v>20</v>
      </c>
      <c r="G31" s="235"/>
      <c r="H31" s="235"/>
      <c r="J31" s="360"/>
      <c r="K31" s="360"/>
      <c r="L31" s="360"/>
      <c r="M31" s="360"/>
    </row>
    <row r="32" spans="1:13" customFormat="1" ht="66" customHeight="1" x14ac:dyDescent="0.2">
      <c r="A32" s="606"/>
      <c r="B32" s="117">
        <v>5</v>
      </c>
      <c r="C32" s="233" t="s">
        <v>1188</v>
      </c>
      <c r="D32" s="116" t="s">
        <v>1151</v>
      </c>
      <c r="E32" s="102" t="s">
        <v>1535</v>
      </c>
      <c r="F32" s="235">
        <v>10</v>
      </c>
      <c r="G32" s="235"/>
      <c r="H32" s="235"/>
      <c r="J32" s="360"/>
      <c r="K32" s="360"/>
      <c r="L32" s="360"/>
      <c r="M32" s="360"/>
    </row>
    <row r="33" spans="1:13" customFormat="1" ht="66.75" customHeight="1" x14ac:dyDescent="0.2">
      <c r="A33" s="607"/>
      <c r="B33" s="117">
        <v>6</v>
      </c>
      <c r="C33" s="233" t="s">
        <v>1187</v>
      </c>
      <c r="D33" s="116" t="s">
        <v>1152</v>
      </c>
      <c r="E33" s="102" t="s">
        <v>418</v>
      </c>
      <c r="F33" s="235">
        <v>15</v>
      </c>
      <c r="G33" s="235"/>
      <c r="H33" s="235"/>
      <c r="J33" s="360"/>
      <c r="K33" s="360"/>
      <c r="L33" s="360"/>
      <c r="M33" s="360"/>
    </row>
    <row r="34" spans="1:13" customFormat="1" ht="15.75" customHeight="1" x14ac:dyDescent="0.25">
      <c r="A34" s="556" t="s">
        <v>14</v>
      </c>
      <c r="B34" s="557"/>
      <c r="C34" s="557"/>
      <c r="D34" s="557"/>
      <c r="E34" s="558"/>
      <c r="F34" s="140">
        <f>SUM(F28:F33)</f>
        <v>100</v>
      </c>
      <c r="G34" s="231">
        <f>IFERROR(SUM(G28:G33)/F34,"")</f>
        <v>0</v>
      </c>
      <c r="H34" s="219"/>
      <c r="J34" s="360"/>
      <c r="K34" s="360"/>
      <c r="L34" s="360"/>
      <c r="M34" s="360"/>
    </row>
    <row r="35" spans="1:13" customFormat="1" ht="63.75" x14ac:dyDescent="0.2">
      <c r="A35" s="561" t="s">
        <v>1192</v>
      </c>
      <c r="B35" s="114">
        <v>1</v>
      </c>
      <c r="C35" s="271" t="s">
        <v>1479</v>
      </c>
      <c r="D35" s="116" t="s">
        <v>1191</v>
      </c>
      <c r="E35" s="102" t="s">
        <v>420</v>
      </c>
      <c r="F35" s="115">
        <v>10</v>
      </c>
      <c r="G35" s="337"/>
      <c r="H35" s="115"/>
      <c r="J35" s="360"/>
      <c r="K35" s="360"/>
      <c r="L35" s="360"/>
      <c r="M35" s="360"/>
    </row>
    <row r="36" spans="1:13" customFormat="1" ht="108" customHeight="1" x14ac:dyDescent="0.2">
      <c r="A36" s="562"/>
      <c r="B36" s="114">
        <v>2</v>
      </c>
      <c r="C36" s="271" t="s">
        <v>421</v>
      </c>
      <c r="D36" s="116" t="s">
        <v>1172</v>
      </c>
      <c r="E36" s="102" t="s">
        <v>422</v>
      </c>
      <c r="F36" s="115">
        <v>5</v>
      </c>
      <c r="G36" s="337"/>
      <c r="H36" s="115"/>
      <c r="J36" s="360"/>
      <c r="K36" s="360"/>
      <c r="L36" s="360"/>
      <c r="M36" s="360"/>
    </row>
    <row r="37" spans="1:13" customFormat="1" ht="67.5" customHeight="1" x14ac:dyDescent="0.2">
      <c r="A37" s="562"/>
      <c r="B37" s="114">
        <v>3</v>
      </c>
      <c r="C37" s="271" t="s">
        <v>423</v>
      </c>
      <c r="D37" s="116" t="s">
        <v>1173</v>
      </c>
      <c r="E37" s="102" t="s">
        <v>422</v>
      </c>
      <c r="F37" s="115">
        <v>5</v>
      </c>
      <c r="G37" s="337"/>
      <c r="H37" s="115"/>
      <c r="J37" s="360"/>
      <c r="K37" s="360"/>
      <c r="L37" s="360"/>
      <c r="M37" s="360"/>
    </row>
    <row r="38" spans="1:13" customFormat="1" ht="146.25" customHeight="1" x14ac:dyDescent="0.2">
      <c r="A38" s="562"/>
      <c r="B38" s="114">
        <v>4</v>
      </c>
      <c r="C38" s="271" t="s">
        <v>1070</v>
      </c>
      <c r="D38" s="116" t="s">
        <v>1174</v>
      </c>
      <c r="E38" s="102" t="s">
        <v>422</v>
      </c>
      <c r="F38" s="115">
        <v>5</v>
      </c>
      <c r="G38" s="337"/>
      <c r="H38" s="115"/>
      <c r="J38" s="360"/>
      <c r="K38" s="360"/>
      <c r="L38" s="360"/>
      <c r="M38" s="360"/>
    </row>
    <row r="39" spans="1:13" customFormat="1" ht="89.25" x14ac:dyDescent="0.2">
      <c r="A39" s="562"/>
      <c r="B39" s="114">
        <v>5</v>
      </c>
      <c r="C39" s="271" t="s">
        <v>1071</v>
      </c>
      <c r="D39" s="116" t="s">
        <v>1175</v>
      </c>
      <c r="E39" s="102" t="s">
        <v>424</v>
      </c>
      <c r="F39" s="115">
        <v>5</v>
      </c>
      <c r="G39" s="337"/>
      <c r="H39" s="115"/>
      <c r="J39" s="360"/>
      <c r="K39" s="360"/>
      <c r="L39" s="360"/>
      <c r="M39" s="360"/>
    </row>
    <row r="40" spans="1:13" customFormat="1" ht="51" x14ac:dyDescent="0.2">
      <c r="A40" s="562"/>
      <c r="B40" s="114">
        <v>6</v>
      </c>
      <c r="C40" s="271" t="s">
        <v>425</v>
      </c>
      <c r="D40" s="116" t="s">
        <v>1176</v>
      </c>
      <c r="E40" s="102" t="s">
        <v>424</v>
      </c>
      <c r="F40" s="115">
        <v>5</v>
      </c>
      <c r="G40" s="337"/>
      <c r="H40" s="115"/>
      <c r="J40" s="360"/>
      <c r="K40" s="360"/>
      <c r="L40" s="360"/>
      <c r="M40" s="360"/>
    </row>
    <row r="41" spans="1:13" customFormat="1" ht="51" x14ac:dyDescent="0.2">
      <c r="A41" s="562"/>
      <c r="B41" s="114">
        <v>7</v>
      </c>
      <c r="C41" s="271" t="s">
        <v>426</v>
      </c>
      <c r="D41" s="116" t="s">
        <v>1177</v>
      </c>
      <c r="E41" s="102" t="s">
        <v>424</v>
      </c>
      <c r="F41" s="115">
        <v>5</v>
      </c>
      <c r="G41" s="337"/>
      <c r="H41" s="115"/>
      <c r="J41" s="360"/>
      <c r="K41" s="360"/>
      <c r="L41" s="360"/>
      <c r="M41" s="360"/>
    </row>
    <row r="42" spans="1:13" customFormat="1" ht="252" customHeight="1" x14ac:dyDescent="0.2">
      <c r="A42" s="562"/>
      <c r="B42" s="114">
        <v>8</v>
      </c>
      <c r="C42" s="271" t="s">
        <v>1069</v>
      </c>
      <c r="D42" s="116" t="s">
        <v>1178</v>
      </c>
      <c r="E42" s="102" t="s">
        <v>420</v>
      </c>
      <c r="F42" s="115">
        <v>10</v>
      </c>
      <c r="G42" s="337"/>
      <c r="H42" s="115"/>
      <c r="J42" s="360"/>
      <c r="K42" s="360"/>
      <c r="L42" s="360"/>
      <c r="M42" s="360"/>
    </row>
    <row r="43" spans="1:13" customFormat="1" ht="51" x14ac:dyDescent="0.2">
      <c r="A43" s="562"/>
      <c r="B43" s="114">
        <v>9</v>
      </c>
      <c r="C43" s="271" t="s">
        <v>427</v>
      </c>
      <c r="D43" s="116" t="s">
        <v>1171</v>
      </c>
      <c r="E43" s="102" t="s">
        <v>428</v>
      </c>
      <c r="F43" s="115">
        <v>10</v>
      </c>
      <c r="G43" s="337"/>
      <c r="H43" s="115"/>
      <c r="J43" s="360"/>
      <c r="K43" s="360"/>
      <c r="L43" s="360"/>
      <c r="M43" s="360"/>
    </row>
    <row r="44" spans="1:13" customFormat="1" ht="51" x14ac:dyDescent="0.2">
      <c r="A44" s="562"/>
      <c r="B44" s="114">
        <v>10</v>
      </c>
      <c r="C44" s="271" t="s">
        <v>1072</v>
      </c>
      <c r="D44" s="116" t="s">
        <v>1179</v>
      </c>
      <c r="E44" s="102" t="s">
        <v>1536</v>
      </c>
      <c r="F44" s="115">
        <v>10</v>
      </c>
      <c r="G44" s="337"/>
      <c r="H44" s="115"/>
      <c r="J44" s="360"/>
      <c r="K44" s="360"/>
      <c r="L44" s="360"/>
      <c r="M44" s="360"/>
    </row>
    <row r="45" spans="1:13" customFormat="1" ht="267.75" x14ac:dyDescent="0.2">
      <c r="A45" s="562"/>
      <c r="B45" s="114">
        <v>11</v>
      </c>
      <c r="C45" s="271" t="s">
        <v>1073</v>
      </c>
      <c r="D45" s="116" t="s">
        <v>1193</v>
      </c>
      <c r="E45" s="102" t="s">
        <v>414</v>
      </c>
      <c r="F45" s="115">
        <v>15</v>
      </c>
      <c r="G45" s="337"/>
      <c r="H45" s="115"/>
      <c r="J45" s="360"/>
      <c r="K45" s="360"/>
      <c r="L45" s="360"/>
      <c r="M45" s="360"/>
    </row>
    <row r="46" spans="1:13" customFormat="1" ht="63.75" x14ac:dyDescent="0.2">
      <c r="A46" s="562"/>
      <c r="B46" s="114">
        <v>12</v>
      </c>
      <c r="C46" s="271" t="s">
        <v>1194</v>
      </c>
      <c r="D46" s="116" t="s">
        <v>1480</v>
      </c>
      <c r="E46" s="102" t="s">
        <v>429</v>
      </c>
      <c r="F46" s="115">
        <v>15</v>
      </c>
      <c r="G46" s="337"/>
      <c r="H46" s="115"/>
      <c r="J46" s="360"/>
      <c r="K46" s="360"/>
      <c r="L46" s="360"/>
      <c r="M46" s="360"/>
    </row>
    <row r="47" spans="1:13" customFormat="1" ht="15.75" customHeight="1" x14ac:dyDescent="0.25">
      <c r="A47" s="556" t="s">
        <v>14</v>
      </c>
      <c r="B47" s="557"/>
      <c r="C47" s="557"/>
      <c r="D47" s="557"/>
      <c r="E47" s="558"/>
      <c r="F47" s="140">
        <f>SUM(F35:F46)</f>
        <v>100</v>
      </c>
      <c r="G47" s="231">
        <f>IFERROR(SUM(G35:G46)/F47,"")</f>
        <v>0</v>
      </c>
      <c r="H47" s="219"/>
      <c r="J47" s="360"/>
      <c r="K47" s="360"/>
      <c r="L47" s="360"/>
      <c r="M47" s="360"/>
    </row>
    <row r="48" spans="1:13" customFormat="1" ht="76.5" x14ac:dyDescent="0.2">
      <c r="A48" s="541" t="s">
        <v>430</v>
      </c>
      <c r="B48" s="114">
        <v>1</v>
      </c>
      <c r="C48" s="271" t="s">
        <v>915</v>
      </c>
      <c r="D48" s="116" t="s">
        <v>863</v>
      </c>
      <c r="E48" s="102" t="s">
        <v>428</v>
      </c>
      <c r="F48" s="115">
        <v>10</v>
      </c>
      <c r="G48" s="115"/>
      <c r="H48" s="115"/>
      <c r="J48" s="360"/>
      <c r="K48" s="360"/>
      <c r="L48" s="360"/>
      <c r="M48" s="360"/>
    </row>
    <row r="49" spans="1:13" customFormat="1" ht="63.75" x14ac:dyDescent="0.2">
      <c r="A49" s="542"/>
      <c r="B49" s="114">
        <v>2</v>
      </c>
      <c r="C49" s="271" t="s">
        <v>431</v>
      </c>
      <c r="D49" s="116" t="s">
        <v>1153</v>
      </c>
      <c r="E49" s="102" t="s">
        <v>815</v>
      </c>
      <c r="F49" s="115">
        <v>15</v>
      </c>
      <c r="G49" s="115"/>
      <c r="H49" s="115"/>
      <c r="J49" s="360"/>
      <c r="K49" s="360"/>
      <c r="L49" s="360"/>
      <c r="M49" s="360"/>
    </row>
    <row r="50" spans="1:13" customFormat="1" ht="63.75" x14ac:dyDescent="0.2">
      <c r="A50" s="542"/>
      <c r="B50" s="114">
        <v>3</v>
      </c>
      <c r="C50" s="271" t="s">
        <v>432</v>
      </c>
      <c r="D50" s="116" t="s">
        <v>1154</v>
      </c>
      <c r="E50" s="102" t="s">
        <v>1190</v>
      </c>
      <c r="F50" s="115">
        <v>20</v>
      </c>
      <c r="G50" s="115"/>
      <c r="H50" s="115"/>
      <c r="J50" s="360"/>
      <c r="K50" s="360"/>
      <c r="L50" s="360"/>
      <c r="M50" s="360"/>
    </row>
    <row r="51" spans="1:13" customFormat="1" ht="51" x14ac:dyDescent="0.2">
      <c r="A51" s="542"/>
      <c r="B51" s="117">
        <v>4</v>
      </c>
      <c r="C51" s="233" t="s">
        <v>433</v>
      </c>
      <c r="D51" s="116" t="s">
        <v>1155</v>
      </c>
      <c r="E51" s="102" t="s">
        <v>434</v>
      </c>
      <c r="F51" s="235">
        <v>15</v>
      </c>
      <c r="G51" s="235"/>
      <c r="H51" s="235"/>
      <c r="J51" s="360"/>
      <c r="K51" s="360"/>
      <c r="L51" s="360"/>
      <c r="M51" s="360"/>
    </row>
    <row r="52" spans="1:13" customFormat="1" ht="63.75" x14ac:dyDescent="0.2">
      <c r="A52" s="542"/>
      <c r="B52" s="117">
        <v>5</v>
      </c>
      <c r="C52" s="233" t="s">
        <v>435</v>
      </c>
      <c r="D52" s="116" t="s">
        <v>1156</v>
      </c>
      <c r="E52" s="102" t="s">
        <v>420</v>
      </c>
      <c r="F52" s="235">
        <v>10</v>
      </c>
      <c r="G52" s="235"/>
      <c r="H52" s="235"/>
      <c r="J52" s="360"/>
      <c r="K52" s="360"/>
      <c r="L52" s="360"/>
      <c r="M52" s="360"/>
    </row>
    <row r="53" spans="1:13" customFormat="1" ht="63.75" x14ac:dyDescent="0.2">
      <c r="A53" s="542"/>
      <c r="B53" s="117">
        <v>6</v>
      </c>
      <c r="C53" s="233" t="s">
        <v>436</v>
      </c>
      <c r="D53" s="271" t="s">
        <v>1163</v>
      </c>
      <c r="E53" s="102" t="s">
        <v>420</v>
      </c>
      <c r="F53" s="235">
        <v>10</v>
      </c>
      <c r="G53" s="235"/>
      <c r="H53" s="235"/>
      <c r="J53" s="360"/>
      <c r="K53" s="360"/>
      <c r="L53" s="360"/>
      <c r="M53" s="360"/>
    </row>
    <row r="54" spans="1:13" customFormat="1" ht="63.75" x14ac:dyDescent="0.2">
      <c r="A54" s="542"/>
      <c r="B54" s="117">
        <v>7</v>
      </c>
      <c r="C54" s="233" t="s">
        <v>438</v>
      </c>
      <c r="D54" s="271" t="s">
        <v>1164</v>
      </c>
      <c r="E54" s="102" t="s">
        <v>439</v>
      </c>
      <c r="F54" s="235">
        <v>20</v>
      </c>
      <c r="G54" s="235"/>
      <c r="H54" s="235"/>
      <c r="J54" s="360"/>
      <c r="K54" s="360"/>
      <c r="L54" s="360"/>
      <c r="M54" s="360"/>
    </row>
    <row r="55" spans="1:13" customFormat="1" ht="15.75" customHeight="1" x14ac:dyDescent="0.25">
      <c r="A55" s="556" t="s">
        <v>14</v>
      </c>
      <c r="B55" s="557"/>
      <c r="C55" s="557"/>
      <c r="D55" s="557"/>
      <c r="E55" s="558"/>
      <c r="F55" s="140">
        <f>SUM(F48:F54)</f>
        <v>100</v>
      </c>
      <c r="G55" s="231">
        <f>IFERROR(SUM(G48:G54)/F55,"")</f>
        <v>0</v>
      </c>
      <c r="H55" s="219"/>
      <c r="J55" s="360"/>
      <c r="K55" s="360"/>
      <c r="L55" s="360"/>
      <c r="M55" s="360"/>
    </row>
    <row r="56" spans="1:13" customFormat="1" ht="20.25" x14ac:dyDescent="0.3">
      <c r="A56" s="564" t="s">
        <v>332</v>
      </c>
      <c r="B56" s="565"/>
      <c r="C56" s="565"/>
      <c r="D56" s="565"/>
      <c r="E56" s="565"/>
      <c r="F56" s="473"/>
      <c r="G56" s="273">
        <f>AVERAGE(G27,G34,G47,G55)</f>
        <v>0</v>
      </c>
      <c r="H56" s="202"/>
      <c r="J56" s="360"/>
      <c r="K56" s="360"/>
      <c r="L56" s="360"/>
      <c r="M56" s="360"/>
    </row>
    <row r="57" spans="1:13" customFormat="1" ht="12.75" customHeight="1" x14ac:dyDescent="0.2">
      <c r="A57" s="466" t="s">
        <v>440</v>
      </c>
      <c r="B57" s="467"/>
      <c r="C57" s="467"/>
      <c r="D57" s="467"/>
      <c r="E57" s="467"/>
      <c r="F57" s="467"/>
      <c r="G57" s="467"/>
      <c r="H57" s="468"/>
      <c r="J57" s="360"/>
      <c r="K57" s="360"/>
      <c r="L57" s="360"/>
      <c r="M57" s="360"/>
    </row>
    <row r="58" spans="1:13" customFormat="1" ht="12.75" customHeight="1" x14ac:dyDescent="0.2">
      <c r="A58" s="469"/>
      <c r="B58" s="470"/>
      <c r="C58" s="469" t="s">
        <v>14</v>
      </c>
      <c r="D58" s="470"/>
      <c r="E58" s="470"/>
      <c r="F58" s="470"/>
      <c r="G58" s="471"/>
      <c r="H58" s="472"/>
      <c r="J58" s="360"/>
      <c r="K58" s="360"/>
      <c r="L58" s="360"/>
      <c r="M58" s="360"/>
    </row>
    <row r="59" spans="1:13" ht="63.75" x14ac:dyDescent="0.2">
      <c r="A59" s="608" t="s">
        <v>254</v>
      </c>
      <c r="B59" s="117">
        <v>1</v>
      </c>
      <c r="C59" s="119" t="s">
        <v>316</v>
      </c>
      <c r="D59" s="114" t="s">
        <v>1195</v>
      </c>
      <c r="E59" s="109" t="s">
        <v>255</v>
      </c>
      <c r="F59" s="139">
        <v>20</v>
      </c>
      <c r="G59" s="228"/>
      <c r="H59" s="117"/>
      <c r="I59" s="255"/>
    </row>
    <row r="60" spans="1:13" ht="65.25" customHeight="1" x14ac:dyDescent="0.2">
      <c r="A60" s="608"/>
      <c r="B60" s="117">
        <v>2</v>
      </c>
      <c r="C60" s="119" t="s">
        <v>315</v>
      </c>
      <c r="D60" s="114" t="s">
        <v>1195</v>
      </c>
      <c r="E60" s="116" t="s">
        <v>256</v>
      </c>
      <c r="F60" s="139">
        <v>20</v>
      </c>
      <c r="G60" s="228"/>
      <c r="H60" s="117"/>
      <c r="I60" s="255"/>
    </row>
    <row r="61" spans="1:13" ht="66" customHeight="1" x14ac:dyDescent="0.2">
      <c r="A61" s="608"/>
      <c r="B61" s="117">
        <v>3</v>
      </c>
      <c r="C61" s="119" t="s">
        <v>314</v>
      </c>
      <c r="D61" s="114" t="s">
        <v>1195</v>
      </c>
      <c r="E61" s="116" t="s">
        <v>257</v>
      </c>
      <c r="F61" s="139">
        <v>15</v>
      </c>
      <c r="G61" s="228"/>
      <c r="H61" s="117"/>
      <c r="I61" s="255"/>
    </row>
    <row r="62" spans="1:13" ht="66" customHeight="1" x14ac:dyDescent="0.2">
      <c r="A62" s="608"/>
      <c r="B62" s="117">
        <v>4</v>
      </c>
      <c r="C62" s="119" t="s">
        <v>313</v>
      </c>
      <c r="D62" s="114" t="s">
        <v>1195</v>
      </c>
      <c r="E62" s="116" t="s">
        <v>257</v>
      </c>
      <c r="F62" s="139">
        <v>15</v>
      </c>
      <c r="G62" s="228"/>
      <c r="H62" s="117"/>
      <c r="I62" s="255"/>
    </row>
    <row r="63" spans="1:13" ht="65.25" customHeight="1" x14ac:dyDescent="0.2">
      <c r="A63" s="608"/>
      <c r="B63" s="117">
        <v>5</v>
      </c>
      <c r="C63" s="119" t="s">
        <v>384</v>
      </c>
      <c r="D63" s="114" t="s">
        <v>1195</v>
      </c>
      <c r="E63" s="116" t="s">
        <v>257</v>
      </c>
      <c r="F63" s="139">
        <v>15</v>
      </c>
      <c r="G63" s="228"/>
      <c r="H63" s="117"/>
      <c r="I63" s="255"/>
    </row>
    <row r="64" spans="1:13" ht="66.75" customHeight="1" x14ac:dyDescent="0.2">
      <c r="A64" s="608"/>
      <c r="B64" s="117">
        <v>6</v>
      </c>
      <c r="C64" s="116" t="s">
        <v>317</v>
      </c>
      <c r="D64" s="114" t="s">
        <v>1195</v>
      </c>
      <c r="E64" s="116" t="s">
        <v>257</v>
      </c>
      <c r="F64" s="139">
        <v>15</v>
      </c>
      <c r="G64" s="228"/>
      <c r="H64" s="117"/>
      <c r="I64" s="255"/>
    </row>
    <row r="65" spans="1:10" ht="15.75" customHeight="1" x14ac:dyDescent="0.25">
      <c r="A65" s="556" t="s">
        <v>14</v>
      </c>
      <c r="B65" s="557"/>
      <c r="C65" s="557"/>
      <c r="D65" s="557"/>
      <c r="E65" s="558"/>
      <c r="F65" s="140">
        <f>SUM(F59:F64)</f>
        <v>100</v>
      </c>
      <c r="G65" s="231">
        <f>IFERROR(SUM(G59:G64)/F65,"")</f>
        <v>0</v>
      </c>
      <c r="H65" s="219"/>
      <c r="I65" s="255"/>
    </row>
    <row r="66" spans="1:10" ht="67.5" customHeight="1" x14ac:dyDescent="0.2">
      <c r="A66" s="541" t="s">
        <v>258</v>
      </c>
      <c r="B66" s="117">
        <v>1</v>
      </c>
      <c r="C66" s="117" t="s">
        <v>260</v>
      </c>
      <c r="D66" s="116" t="s">
        <v>1488</v>
      </c>
      <c r="E66" s="116" t="s">
        <v>257</v>
      </c>
      <c r="F66" s="139">
        <v>15</v>
      </c>
      <c r="G66" s="228"/>
      <c r="H66" s="117"/>
      <c r="I66" s="255"/>
    </row>
    <row r="67" spans="1:10" ht="68.25" customHeight="1" x14ac:dyDescent="0.2">
      <c r="A67" s="542"/>
      <c r="B67" s="117">
        <v>2</v>
      </c>
      <c r="C67" s="141" t="s">
        <v>791</v>
      </c>
      <c r="D67" s="116" t="s">
        <v>1489</v>
      </c>
      <c r="E67" s="109" t="s">
        <v>291</v>
      </c>
      <c r="F67" s="139">
        <v>15</v>
      </c>
      <c r="G67" s="228"/>
      <c r="H67" s="117"/>
      <c r="I67" s="255"/>
    </row>
    <row r="68" spans="1:10" ht="69" customHeight="1" x14ac:dyDescent="0.2">
      <c r="A68" s="542"/>
      <c r="B68" s="117">
        <v>3</v>
      </c>
      <c r="C68" s="141" t="s">
        <v>261</v>
      </c>
      <c r="D68" s="116" t="s">
        <v>1490</v>
      </c>
      <c r="E68" s="116" t="s">
        <v>257</v>
      </c>
      <c r="F68" s="139">
        <v>15</v>
      </c>
      <c r="G68" s="228"/>
      <c r="H68" s="117"/>
      <c r="I68" s="255"/>
    </row>
    <row r="69" spans="1:10" ht="66.75" customHeight="1" x14ac:dyDescent="0.2">
      <c r="A69" s="542"/>
      <c r="B69" s="117">
        <v>4</v>
      </c>
      <c r="C69" s="141" t="s">
        <v>262</v>
      </c>
      <c r="D69" s="116" t="s">
        <v>1491</v>
      </c>
      <c r="E69" s="109" t="s">
        <v>1537</v>
      </c>
      <c r="F69" s="139">
        <v>15</v>
      </c>
      <c r="G69" s="228"/>
      <c r="H69" s="117"/>
      <c r="I69" s="255"/>
    </row>
    <row r="70" spans="1:10" ht="68.25" customHeight="1" x14ac:dyDescent="0.2">
      <c r="A70" s="542"/>
      <c r="B70" s="117">
        <v>5</v>
      </c>
      <c r="C70" s="141" t="s">
        <v>263</v>
      </c>
      <c r="D70" s="116" t="s">
        <v>1492</v>
      </c>
      <c r="E70" s="109" t="s">
        <v>69</v>
      </c>
      <c r="F70" s="139">
        <v>10</v>
      </c>
      <c r="G70" s="228"/>
      <c r="H70" s="117"/>
      <c r="I70" s="255"/>
    </row>
    <row r="71" spans="1:10" ht="69.75" customHeight="1" x14ac:dyDescent="0.2">
      <c r="A71" s="542"/>
      <c r="B71" s="117">
        <v>6</v>
      </c>
      <c r="C71" s="119" t="s">
        <v>264</v>
      </c>
      <c r="D71" s="116" t="s">
        <v>1493</v>
      </c>
      <c r="E71" s="109" t="s">
        <v>69</v>
      </c>
      <c r="F71" s="139">
        <v>10</v>
      </c>
      <c r="G71" s="228"/>
      <c r="H71" s="117"/>
      <c r="I71" s="255"/>
    </row>
    <row r="72" spans="1:10" ht="72" customHeight="1" x14ac:dyDescent="0.2">
      <c r="A72" s="542"/>
      <c r="B72" s="117">
        <v>7</v>
      </c>
      <c r="C72" s="141" t="s">
        <v>298</v>
      </c>
      <c r="D72" s="116" t="s">
        <v>1494</v>
      </c>
      <c r="E72" s="119" t="s">
        <v>259</v>
      </c>
      <c r="F72" s="139">
        <v>5</v>
      </c>
      <c r="G72" s="228"/>
      <c r="H72" s="117"/>
      <c r="I72" s="255"/>
    </row>
    <row r="73" spans="1:10" ht="129" customHeight="1" x14ac:dyDescent="0.2">
      <c r="A73" s="542"/>
      <c r="B73" s="117">
        <v>8</v>
      </c>
      <c r="C73" s="117" t="s">
        <v>265</v>
      </c>
      <c r="D73" s="116" t="s">
        <v>1495</v>
      </c>
      <c r="E73" s="117" t="s">
        <v>259</v>
      </c>
      <c r="F73" s="139">
        <v>5</v>
      </c>
      <c r="G73" s="228"/>
      <c r="H73" s="117"/>
      <c r="I73" s="255"/>
    </row>
    <row r="74" spans="1:10" ht="68.25" customHeight="1" x14ac:dyDescent="0.2">
      <c r="A74" s="542"/>
      <c r="B74" s="117">
        <v>9</v>
      </c>
      <c r="C74" s="117" t="s">
        <v>308</v>
      </c>
      <c r="D74" s="116" t="s">
        <v>1496</v>
      </c>
      <c r="E74" s="117" t="s">
        <v>259</v>
      </c>
      <c r="F74" s="139">
        <v>5</v>
      </c>
      <c r="G74" s="228"/>
      <c r="H74" s="117"/>
      <c r="I74" s="255"/>
    </row>
    <row r="75" spans="1:10" ht="68.25" customHeight="1" x14ac:dyDescent="0.2">
      <c r="A75" s="600"/>
      <c r="B75" s="117">
        <v>10</v>
      </c>
      <c r="C75" s="117" t="s">
        <v>792</v>
      </c>
      <c r="D75" s="116" t="s">
        <v>1497</v>
      </c>
      <c r="E75" s="117" t="s">
        <v>259</v>
      </c>
      <c r="F75" s="139">
        <v>5</v>
      </c>
      <c r="G75" s="228"/>
      <c r="H75" s="117"/>
      <c r="I75" s="255"/>
    </row>
    <row r="76" spans="1:10" ht="15.75" customHeight="1" x14ac:dyDescent="0.25">
      <c r="A76" s="556" t="s">
        <v>14</v>
      </c>
      <c r="B76" s="557"/>
      <c r="C76" s="557"/>
      <c r="D76" s="557"/>
      <c r="E76" s="558"/>
      <c r="F76" s="143">
        <f>SUM(F66:F75)</f>
        <v>100</v>
      </c>
      <c r="G76" s="231">
        <f>IFERROR(SUM(G66:G75)/F76,"")</f>
        <v>0</v>
      </c>
      <c r="H76" s="219"/>
      <c r="I76" s="255"/>
    </row>
    <row r="77" spans="1:10" ht="63.75" x14ac:dyDescent="0.2">
      <c r="A77" s="541" t="s">
        <v>266</v>
      </c>
      <c r="B77" s="117">
        <v>1</v>
      </c>
      <c r="C77" s="117" t="s">
        <v>267</v>
      </c>
      <c r="D77" s="125" t="s">
        <v>1196</v>
      </c>
      <c r="E77" s="117" t="s">
        <v>389</v>
      </c>
      <c r="F77" s="139">
        <v>10</v>
      </c>
      <c r="G77" s="228"/>
      <c r="H77" s="117"/>
      <c r="I77" s="255"/>
      <c r="J77" s="382"/>
    </row>
    <row r="78" spans="1:10" ht="79.5" customHeight="1" x14ac:dyDescent="0.2">
      <c r="A78" s="542"/>
      <c r="B78" s="117">
        <v>2</v>
      </c>
      <c r="C78" s="117" t="s">
        <v>387</v>
      </c>
      <c r="D78" s="114" t="s">
        <v>1197</v>
      </c>
      <c r="E78" s="109" t="s">
        <v>390</v>
      </c>
      <c r="F78" s="139">
        <v>10</v>
      </c>
      <c r="G78" s="228"/>
      <c r="H78" s="117"/>
      <c r="I78" s="255"/>
    </row>
    <row r="79" spans="1:10" ht="66.75" customHeight="1" x14ac:dyDescent="0.2">
      <c r="A79" s="542"/>
      <c r="B79" s="117">
        <v>3</v>
      </c>
      <c r="C79" s="117" t="s">
        <v>386</v>
      </c>
      <c r="D79" s="114" t="s">
        <v>1197</v>
      </c>
      <c r="E79" s="109" t="s">
        <v>390</v>
      </c>
      <c r="F79" s="139">
        <v>10</v>
      </c>
      <c r="G79" s="228"/>
      <c r="H79" s="117"/>
      <c r="I79" s="255"/>
    </row>
    <row r="80" spans="1:10" ht="63.75" customHeight="1" x14ac:dyDescent="0.2">
      <c r="A80" s="542"/>
      <c r="B80" s="117">
        <v>4</v>
      </c>
      <c r="C80" s="117" t="s">
        <v>715</v>
      </c>
      <c r="D80" s="114" t="s">
        <v>1198</v>
      </c>
      <c r="E80" s="109" t="s">
        <v>391</v>
      </c>
      <c r="F80" s="139">
        <v>10</v>
      </c>
      <c r="G80" s="228"/>
      <c r="H80" s="117"/>
      <c r="I80" s="255"/>
    </row>
    <row r="81" spans="1:10" ht="66" customHeight="1" x14ac:dyDescent="0.2">
      <c r="A81" s="542"/>
      <c r="B81" s="117">
        <v>5</v>
      </c>
      <c r="C81" s="117" t="s">
        <v>385</v>
      </c>
      <c r="D81" s="114" t="s">
        <v>1199</v>
      </c>
      <c r="E81" s="109" t="s">
        <v>392</v>
      </c>
      <c r="F81" s="139">
        <v>10</v>
      </c>
      <c r="G81" s="228"/>
      <c r="H81" s="117"/>
      <c r="I81" s="255"/>
    </row>
    <row r="82" spans="1:10" ht="198" customHeight="1" x14ac:dyDescent="0.2">
      <c r="A82" s="542"/>
      <c r="B82" s="117">
        <v>6</v>
      </c>
      <c r="C82" s="117" t="s">
        <v>793</v>
      </c>
      <c r="D82" s="114" t="s">
        <v>1200</v>
      </c>
      <c r="E82" s="109" t="s">
        <v>391</v>
      </c>
      <c r="F82" s="139">
        <v>10</v>
      </c>
      <c r="G82" s="228"/>
      <c r="H82" s="117"/>
      <c r="I82" s="255"/>
    </row>
    <row r="83" spans="1:10" ht="68.25" customHeight="1" x14ac:dyDescent="0.2">
      <c r="A83" s="542"/>
      <c r="B83" s="117">
        <v>7</v>
      </c>
      <c r="C83" s="117" t="s">
        <v>714</v>
      </c>
      <c r="D83" s="114" t="s">
        <v>1201</v>
      </c>
      <c r="E83" s="109" t="s">
        <v>391</v>
      </c>
      <c r="F83" s="139">
        <v>10</v>
      </c>
      <c r="G83" s="228"/>
      <c r="H83" s="117"/>
      <c r="I83" s="255"/>
    </row>
    <row r="84" spans="1:10" ht="134.25" customHeight="1" x14ac:dyDescent="0.2">
      <c r="A84" s="542"/>
      <c r="B84" s="117">
        <v>8</v>
      </c>
      <c r="C84" s="117" t="s">
        <v>794</v>
      </c>
      <c r="D84" s="114" t="s">
        <v>1202</v>
      </c>
      <c r="E84" s="109" t="s">
        <v>391</v>
      </c>
      <c r="F84" s="139">
        <v>10</v>
      </c>
      <c r="G84" s="228"/>
      <c r="H84" s="117"/>
      <c r="I84" s="255"/>
    </row>
    <row r="85" spans="1:10" ht="107.25" customHeight="1" x14ac:dyDescent="0.2">
      <c r="A85" s="542"/>
      <c r="B85" s="117">
        <v>9</v>
      </c>
      <c r="C85" s="117" t="s">
        <v>795</v>
      </c>
      <c r="D85" s="114" t="s">
        <v>1203</v>
      </c>
      <c r="E85" s="109" t="s">
        <v>391</v>
      </c>
      <c r="F85" s="139">
        <v>10</v>
      </c>
      <c r="G85" s="228"/>
      <c r="H85" s="117"/>
      <c r="I85" s="255"/>
    </row>
    <row r="86" spans="1:10" ht="66" customHeight="1" x14ac:dyDescent="0.2">
      <c r="A86" s="600"/>
      <c r="B86" s="117">
        <v>10</v>
      </c>
      <c r="C86" s="117" t="s">
        <v>388</v>
      </c>
      <c r="D86" s="114" t="s">
        <v>1204</v>
      </c>
      <c r="E86" s="109" t="s">
        <v>391</v>
      </c>
      <c r="F86" s="139">
        <v>10</v>
      </c>
      <c r="G86" s="228"/>
      <c r="H86" s="117"/>
      <c r="I86" s="255"/>
    </row>
    <row r="87" spans="1:10" ht="16.5" customHeight="1" x14ac:dyDescent="0.25">
      <c r="A87" s="556" t="s">
        <v>14</v>
      </c>
      <c r="B87" s="557"/>
      <c r="C87" s="557"/>
      <c r="D87" s="557"/>
      <c r="E87" s="558"/>
      <c r="F87" s="144">
        <f>SUM(F77:F86)</f>
        <v>100</v>
      </c>
      <c r="G87" s="231">
        <f>IFERROR(SUM(G77:G86)/F87,"")</f>
        <v>0</v>
      </c>
      <c r="H87" s="230" t="s">
        <v>295</v>
      </c>
      <c r="I87" s="256"/>
    </row>
    <row r="88" spans="1:10" ht="204.75" customHeight="1" x14ac:dyDescent="0.2">
      <c r="A88" s="541" t="s">
        <v>299</v>
      </c>
      <c r="B88" s="117">
        <v>1</v>
      </c>
      <c r="C88" s="117" t="s">
        <v>323</v>
      </c>
      <c r="D88" s="114" t="s">
        <v>1372</v>
      </c>
      <c r="E88" s="117" t="s">
        <v>318</v>
      </c>
      <c r="F88" s="139">
        <v>10</v>
      </c>
      <c r="G88" s="228"/>
      <c r="H88" s="119"/>
      <c r="I88" s="256"/>
    </row>
    <row r="89" spans="1:10" ht="107.25" customHeight="1" x14ac:dyDescent="0.2">
      <c r="A89" s="542"/>
      <c r="B89" s="117">
        <v>2</v>
      </c>
      <c r="C89" s="117" t="s">
        <v>607</v>
      </c>
      <c r="D89" s="114" t="s">
        <v>1373</v>
      </c>
      <c r="E89" s="117" t="s">
        <v>319</v>
      </c>
      <c r="F89" s="139">
        <v>5</v>
      </c>
      <c r="G89" s="228"/>
      <c r="H89" s="119"/>
      <c r="I89" s="256"/>
      <c r="J89" s="382"/>
    </row>
    <row r="90" spans="1:10" ht="267" customHeight="1" x14ac:dyDescent="0.2">
      <c r="A90" s="542"/>
      <c r="B90" s="117">
        <v>3</v>
      </c>
      <c r="C90" s="117" t="s">
        <v>805</v>
      </c>
      <c r="D90" s="114" t="s">
        <v>1374</v>
      </c>
      <c r="E90" s="117" t="s">
        <v>259</v>
      </c>
      <c r="F90" s="139">
        <v>5</v>
      </c>
      <c r="G90" s="228"/>
      <c r="H90" s="119"/>
      <c r="I90" s="256"/>
      <c r="J90" s="382"/>
    </row>
    <row r="91" spans="1:10" ht="186" customHeight="1" x14ac:dyDescent="0.2">
      <c r="A91" s="542"/>
      <c r="B91" s="117">
        <v>4</v>
      </c>
      <c r="C91" s="117" t="s">
        <v>608</v>
      </c>
      <c r="D91" s="114" t="s">
        <v>1375</v>
      </c>
      <c r="E91" s="117" t="s">
        <v>320</v>
      </c>
      <c r="F91" s="139">
        <v>10</v>
      </c>
      <c r="G91" s="228"/>
      <c r="H91" s="119"/>
      <c r="I91" s="256"/>
    </row>
    <row r="92" spans="1:10" ht="409.6" customHeight="1" x14ac:dyDescent="0.2">
      <c r="A92" s="542"/>
      <c r="B92" s="596">
        <v>5</v>
      </c>
      <c r="C92" s="596" t="s">
        <v>806</v>
      </c>
      <c r="D92" s="610" t="s">
        <v>1376</v>
      </c>
      <c r="E92" s="596" t="s">
        <v>1205</v>
      </c>
      <c r="F92" s="598">
        <v>10</v>
      </c>
      <c r="G92" s="601"/>
      <c r="H92" s="603"/>
      <c r="I92" s="256"/>
    </row>
    <row r="93" spans="1:10" ht="219" customHeight="1" x14ac:dyDescent="0.2">
      <c r="A93" s="542"/>
      <c r="B93" s="597"/>
      <c r="C93" s="597"/>
      <c r="D93" s="611"/>
      <c r="E93" s="597"/>
      <c r="F93" s="599"/>
      <c r="G93" s="602"/>
      <c r="H93" s="604"/>
      <c r="I93" s="256"/>
    </row>
    <row r="94" spans="1:10" ht="93.75" customHeight="1" x14ac:dyDescent="0.2">
      <c r="A94" s="542"/>
      <c r="B94" s="117">
        <v>6</v>
      </c>
      <c r="C94" s="117" t="s">
        <v>807</v>
      </c>
      <c r="D94" s="114" t="s">
        <v>1377</v>
      </c>
      <c r="E94" s="117" t="s">
        <v>292</v>
      </c>
      <c r="F94" s="139">
        <v>5</v>
      </c>
      <c r="G94" s="228"/>
      <c r="H94" s="119"/>
      <c r="I94" s="256"/>
    </row>
    <row r="95" spans="1:10" ht="94.5" customHeight="1" x14ac:dyDescent="0.2">
      <c r="A95" s="542"/>
      <c r="B95" s="117">
        <v>7</v>
      </c>
      <c r="C95" s="259" t="s">
        <v>1581</v>
      </c>
      <c r="D95" s="114" t="s">
        <v>1378</v>
      </c>
      <c r="E95" s="117" t="s">
        <v>259</v>
      </c>
      <c r="F95" s="139">
        <v>5</v>
      </c>
      <c r="G95" s="228"/>
      <c r="H95" s="119"/>
      <c r="I95" s="256"/>
    </row>
    <row r="96" spans="1:10" ht="409.5" customHeight="1" x14ac:dyDescent="0.2">
      <c r="A96" s="542"/>
      <c r="B96" s="596">
        <v>8</v>
      </c>
      <c r="C96" s="596" t="s">
        <v>808</v>
      </c>
      <c r="D96" s="610" t="s">
        <v>1379</v>
      </c>
      <c r="E96" s="596" t="s">
        <v>259</v>
      </c>
      <c r="F96" s="598">
        <v>5</v>
      </c>
      <c r="G96" s="601"/>
      <c r="H96" s="603"/>
      <c r="I96" s="256"/>
    </row>
    <row r="97" spans="1:9" ht="245.25" customHeight="1" x14ac:dyDescent="0.2">
      <c r="A97" s="542"/>
      <c r="B97" s="597"/>
      <c r="C97" s="597"/>
      <c r="D97" s="611"/>
      <c r="E97" s="597"/>
      <c r="F97" s="599"/>
      <c r="G97" s="602"/>
      <c r="H97" s="604"/>
      <c r="I97" s="256"/>
    </row>
    <row r="98" spans="1:9" ht="68.25" customHeight="1" x14ac:dyDescent="0.2">
      <c r="A98" s="542"/>
      <c r="B98" s="117">
        <v>9</v>
      </c>
      <c r="C98" s="117" t="s">
        <v>598</v>
      </c>
      <c r="D98" s="114" t="s">
        <v>1380</v>
      </c>
      <c r="E98" s="117" t="s">
        <v>259</v>
      </c>
      <c r="F98" s="139">
        <v>5</v>
      </c>
      <c r="G98" s="228"/>
      <c r="H98" s="119"/>
      <c r="I98" s="256"/>
    </row>
    <row r="99" spans="1:9" ht="108" customHeight="1" x14ac:dyDescent="0.2">
      <c r="A99" s="542"/>
      <c r="B99" s="117">
        <v>10</v>
      </c>
      <c r="C99" s="117" t="s">
        <v>809</v>
      </c>
      <c r="D99" s="114" t="s">
        <v>1381</v>
      </c>
      <c r="E99" s="117" t="s">
        <v>259</v>
      </c>
      <c r="F99" s="139">
        <v>5</v>
      </c>
      <c r="G99" s="228"/>
      <c r="H99" s="119"/>
      <c r="I99" s="257"/>
    </row>
    <row r="100" spans="1:9" ht="69.75" customHeight="1" x14ac:dyDescent="0.2">
      <c r="A100" s="542"/>
      <c r="B100" s="117">
        <v>11</v>
      </c>
      <c r="C100" s="119" t="s">
        <v>321</v>
      </c>
      <c r="D100" s="116" t="s">
        <v>1382</v>
      </c>
      <c r="E100" s="119" t="s">
        <v>259</v>
      </c>
      <c r="F100" s="139">
        <v>5</v>
      </c>
      <c r="G100" s="228"/>
      <c r="H100" s="119"/>
      <c r="I100" s="257"/>
    </row>
    <row r="101" spans="1:9" ht="146.25" customHeight="1" x14ac:dyDescent="0.2">
      <c r="A101" s="542"/>
      <c r="B101" s="117">
        <v>12</v>
      </c>
      <c r="C101" s="117" t="s">
        <v>322</v>
      </c>
      <c r="D101" s="116" t="s">
        <v>1383</v>
      </c>
      <c r="E101" s="119" t="s">
        <v>259</v>
      </c>
      <c r="F101" s="139">
        <v>5</v>
      </c>
      <c r="G101" s="228"/>
      <c r="H101" s="119"/>
      <c r="I101" s="257"/>
    </row>
    <row r="102" spans="1:9" ht="132" customHeight="1" x14ac:dyDescent="0.2">
      <c r="A102" s="542"/>
      <c r="B102" s="117">
        <v>13</v>
      </c>
      <c r="C102" s="119" t="s">
        <v>810</v>
      </c>
      <c r="D102" s="116" t="s">
        <v>1384</v>
      </c>
      <c r="E102" s="119" t="s">
        <v>259</v>
      </c>
      <c r="F102" s="139">
        <v>5</v>
      </c>
      <c r="G102" s="228"/>
      <c r="H102" s="119"/>
      <c r="I102" s="257"/>
    </row>
    <row r="103" spans="1:9" ht="199.5" customHeight="1" x14ac:dyDescent="0.2">
      <c r="A103" s="542"/>
      <c r="B103" s="117">
        <v>14</v>
      </c>
      <c r="C103" s="119" t="s">
        <v>811</v>
      </c>
      <c r="D103" s="116" t="s">
        <v>1385</v>
      </c>
      <c r="E103" s="119" t="s">
        <v>259</v>
      </c>
      <c r="F103" s="139">
        <v>5</v>
      </c>
      <c r="G103" s="228"/>
      <c r="H103" s="119"/>
      <c r="I103" s="257"/>
    </row>
    <row r="104" spans="1:9" ht="94.5" customHeight="1" x14ac:dyDescent="0.2">
      <c r="A104" s="542"/>
      <c r="B104" s="117">
        <v>15</v>
      </c>
      <c r="C104" s="119" t="s">
        <v>303</v>
      </c>
      <c r="D104" s="116" t="s">
        <v>1386</v>
      </c>
      <c r="E104" s="119" t="s">
        <v>259</v>
      </c>
      <c r="F104" s="139">
        <v>5</v>
      </c>
      <c r="G104" s="228"/>
      <c r="H104" s="119"/>
      <c r="I104" s="257"/>
    </row>
    <row r="105" spans="1:9" ht="132.75" customHeight="1" x14ac:dyDescent="0.2">
      <c r="A105" s="600"/>
      <c r="B105" s="117">
        <v>16</v>
      </c>
      <c r="C105" s="117" t="s">
        <v>304</v>
      </c>
      <c r="D105" s="116" t="s">
        <v>1387</v>
      </c>
      <c r="E105" s="117" t="s">
        <v>1205</v>
      </c>
      <c r="F105" s="139">
        <v>10</v>
      </c>
      <c r="G105" s="228"/>
      <c r="H105" s="119"/>
      <c r="I105" s="257"/>
    </row>
    <row r="106" spans="1:9" ht="15.75" customHeight="1" x14ac:dyDescent="0.25">
      <c r="A106" s="556" t="s">
        <v>14</v>
      </c>
      <c r="B106" s="557"/>
      <c r="C106" s="557"/>
      <c r="D106" s="557"/>
      <c r="E106" s="558"/>
      <c r="F106" s="144">
        <f>SUM(F88:F105)</f>
        <v>100</v>
      </c>
      <c r="G106" s="231">
        <f>IFERROR(SUM(G88:G105)/F106,"")</f>
        <v>0</v>
      </c>
      <c r="H106" s="230" t="s">
        <v>295</v>
      </c>
    </row>
    <row r="107" spans="1:9" ht="127.5" customHeight="1" x14ac:dyDescent="0.2">
      <c r="A107" s="542" t="s">
        <v>268</v>
      </c>
      <c r="B107" s="117">
        <v>1</v>
      </c>
      <c r="C107" s="114" t="s">
        <v>1206</v>
      </c>
      <c r="D107" s="114" t="s">
        <v>1388</v>
      </c>
      <c r="E107" s="114" t="s">
        <v>257</v>
      </c>
      <c r="F107" s="339">
        <v>15</v>
      </c>
      <c r="G107" s="228"/>
      <c r="H107" s="116"/>
    </row>
    <row r="108" spans="1:9" ht="118.5" customHeight="1" x14ac:dyDescent="0.2">
      <c r="A108" s="542"/>
      <c r="B108" s="117">
        <v>2</v>
      </c>
      <c r="C108" s="114" t="s">
        <v>382</v>
      </c>
      <c r="D108" s="114" t="s">
        <v>1389</v>
      </c>
      <c r="E108" s="114" t="s">
        <v>269</v>
      </c>
      <c r="F108" s="339">
        <v>10</v>
      </c>
      <c r="G108" s="228"/>
      <c r="H108" s="116"/>
    </row>
    <row r="109" spans="1:9" ht="81" customHeight="1" x14ac:dyDescent="0.2">
      <c r="A109" s="542"/>
      <c r="B109" s="117">
        <v>3</v>
      </c>
      <c r="C109" s="114" t="s">
        <v>782</v>
      </c>
      <c r="D109" s="114" t="s">
        <v>1362</v>
      </c>
      <c r="E109" s="102" t="s">
        <v>69</v>
      </c>
      <c r="F109" s="339">
        <v>10</v>
      </c>
      <c r="G109" s="228"/>
      <c r="H109" s="116"/>
    </row>
    <row r="110" spans="1:9" ht="108" customHeight="1" x14ac:dyDescent="0.2">
      <c r="A110" s="542"/>
      <c r="B110" s="117">
        <v>4</v>
      </c>
      <c r="C110" s="114" t="s">
        <v>753</v>
      </c>
      <c r="D110" s="114" t="s">
        <v>1390</v>
      </c>
      <c r="E110" s="114" t="s">
        <v>764</v>
      </c>
      <c r="F110" s="339">
        <v>15</v>
      </c>
      <c r="G110" s="228"/>
      <c r="H110" s="116"/>
    </row>
    <row r="111" spans="1:9" ht="81.75" customHeight="1" x14ac:dyDescent="0.2">
      <c r="A111" s="542"/>
      <c r="B111" s="117">
        <v>5</v>
      </c>
      <c r="C111" s="114" t="s">
        <v>383</v>
      </c>
      <c r="D111" s="114" t="s">
        <v>1391</v>
      </c>
      <c r="E111" s="102" t="s">
        <v>69</v>
      </c>
      <c r="F111" s="339">
        <v>10</v>
      </c>
      <c r="G111" s="228"/>
      <c r="H111" s="116"/>
    </row>
    <row r="112" spans="1:9" ht="80.25" customHeight="1" x14ac:dyDescent="0.2">
      <c r="A112" s="542"/>
      <c r="B112" s="117">
        <v>6</v>
      </c>
      <c r="C112" s="114" t="s">
        <v>270</v>
      </c>
      <c r="D112" s="114" t="s">
        <v>1392</v>
      </c>
      <c r="E112" s="102" t="s">
        <v>69</v>
      </c>
      <c r="F112" s="339">
        <v>10</v>
      </c>
      <c r="G112" s="228"/>
      <c r="H112" s="116"/>
    </row>
    <row r="113" spans="1:13" ht="105" customHeight="1" x14ac:dyDescent="0.2">
      <c r="A113" s="542"/>
      <c r="B113" s="117">
        <v>7</v>
      </c>
      <c r="C113" s="114" t="s">
        <v>324</v>
      </c>
      <c r="D113" s="114" t="s">
        <v>1486</v>
      </c>
      <c r="E113" s="114" t="s">
        <v>257</v>
      </c>
      <c r="F113" s="339">
        <v>15</v>
      </c>
      <c r="G113" s="228"/>
      <c r="H113" s="116"/>
    </row>
    <row r="114" spans="1:13" ht="201" customHeight="1" x14ac:dyDescent="0.2">
      <c r="A114" s="600"/>
      <c r="B114" s="117">
        <v>8</v>
      </c>
      <c r="C114" s="117" t="s">
        <v>796</v>
      </c>
      <c r="D114" s="114" t="s">
        <v>1485</v>
      </c>
      <c r="E114" s="117" t="s">
        <v>764</v>
      </c>
      <c r="F114" s="139">
        <v>15</v>
      </c>
      <c r="G114" s="228"/>
      <c r="H114" s="119"/>
    </row>
    <row r="115" spans="1:13" ht="15.75" customHeight="1" x14ac:dyDescent="0.25">
      <c r="A115" s="556" t="s">
        <v>14</v>
      </c>
      <c r="B115" s="557"/>
      <c r="C115" s="557"/>
      <c r="D115" s="557"/>
      <c r="E115" s="558"/>
      <c r="F115" s="143">
        <f>SUM(F107:F114)</f>
        <v>100</v>
      </c>
      <c r="G115" s="231">
        <f>IFERROR(SUM(G107:G114)/F115,"")</f>
        <v>0</v>
      </c>
      <c r="H115" s="230" t="s">
        <v>295</v>
      </c>
    </row>
    <row r="116" spans="1:13" ht="185.25" customHeight="1" x14ac:dyDescent="0.2">
      <c r="A116" s="541" t="s">
        <v>271</v>
      </c>
      <c r="B116" s="117">
        <v>1</v>
      </c>
      <c r="C116" s="117" t="s">
        <v>272</v>
      </c>
      <c r="D116" s="114" t="s">
        <v>273</v>
      </c>
      <c r="E116" s="109" t="s">
        <v>69</v>
      </c>
      <c r="F116" s="139">
        <v>10</v>
      </c>
      <c r="G116" s="228"/>
      <c r="H116" s="119"/>
    </row>
    <row r="117" spans="1:13" ht="169.5" customHeight="1" x14ac:dyDescent="0.2">
      <c r="A117" s="542"/>
      <c r="B117" s="117">
        <v>2</v>
      </c>
      <c r="C117" s="127" t="s">
        <v>274</v>
      </c>
      <c r="D117" s="116" t="s">
        <v>275</v>
      </c>
      <c r="E117" s="109" t="s">
        <v>69</v>
      </c>
      <c r="F117" s="139">
        <v>10</v>
      </c>
      <c r="G117" s="228"/>
      <c r="H117" s="119"/>
    </row>
    <row r="118" spans="1:13" ht="93" customHeight="1" x14ac:dyDescent="0.2">
      <c r="A118" s="542"/>
      <c r="B118" s="117">
        <v>3</v>
      </c>
      <c r="C118" s="127" t="s">
        <v>309</v>
      </c>
      <c r="D118" s="116" t="s">
        <v>310</v>
      </c>
      <c r="E118" s="109" t="s">
        <v>69</v>
      </c>
      <c r="F118" s="139">
        <v>10</v>
      </c>
      <c r="G118" s="228"/>
      <c r="H118" s="119"/>
    </row>
    <row r="119" spans="1:13" ht="68.25" customHeight="1" x14ac:dyDescent="0.2">
      <c r="A119" s="542"/>
      <c r="B119" s="117">
        <v>4</v>
      </c>
      <c r="C119" s="127" t="s">
        <v>276</v>
      </c>
      <c r="D119" s="116" t="s">
        <v>277</v>
      </c>
      <c r="E119" s="109" t="s">
        <v>69</v>
      </c>
      <c r="F119" s="139">
        <v>10</v>
      </c>
      <c r="G119" s="228"/>
      <c r="H119" s="119"/>
    </row>
    <row r="120" spans="1:13" ht="121.5" customHeight="1" x14ac:dyDescent="0.2">
      <c r="A120" s="542"/>
      <c r="B120" s="117">
        <v>5</v>
      </c>
      <c r="C120" s="127" t="s">
        <v>934</v>
      </c>
      <c r="D120" s="127" t="s">
        <v>954</v>
      </c>
      <c r="E120" s="250" t="s">
        <v>962</v>
      </c>
      <c r="F120" s="126">
        <v>15</v>
      </c>
      <c r="G120" s="228"/>
      <c r="H120" s="119"/>
      <c r="J120" s="395"/>
      <c r="K120" s="390"/>
    </row>
    <row r="121" spans="1:13" ht="172.5" customHeight="1" x14ac:dyDescent="0.2">
      <c r="A121" s="542"/>
      <c r="B121" s="117">
        <v>6</v>
      </c>
      <c r="C121" s="434" t="s">
        <v>1207</v>
      </c>
      <c r="D121" s="125" t="s">
        <v>955</v>
      </c>
      <c r="E121" s="250" t="s">
        <v>962</v>
      </c>
      <c r="F121" s="126">
        <v>15</v>
      </c>
      <c r="G121" s="228"/>
      <c r="H121" s="119"/>
      <c r="J121" s="386"/>
      <c r="K121" s="382"/>
    </row>
    <row r="122" spans="1:13" ht="118.5" customHeight="1" x14ac:dyDescent="0.2">
      <c r="A122" s="542"/>
      <c r="B122" s="117">
        <v>7</v>
      </c>
      <c r="C122" s="125" t="s">
        <v>935</v>
      </c>
      <c r="D122" s="125" t="s">
        <v>1487</v>
      </c>
      <c r="E122" s="250" t="s">
        <v>69</v>
      </c>
      <c r="F122" s="126">
        <v>10</v>
      </c>
      <c r="G122" s="228"/>
      <c r="H122" s="119"/>
      <c r="J122" s="386"/>
      <c r="K122" s="382"/>
    </row>
    <row r="123" spans="1:13" ht="90.75" customHeight="1" x14ac:dyDescent="0.2">
      <c r="A123" s="542"/>
      <c r="B123" s="117">
        <v>8</v>
      </c>
      <c r="C123" s="125" t="s">
        <v>278</v>
      </c>
      <c r="D123" s="114" t="s">
        <v>279</v>
      </c>
      <c r="E123" s="109" t="s">
        <v>69</v>
      </c>
      <c r="F123" s="139">
        <v>10</v>
      </c>
      <c r="G123" s="228"/>
      <c r="H123" s="119"/>
    </row>
    <row r="124" spans="1:13" ht="115.5" customHeight="1" x14ac:dyDescent="0.2">
      <c r="A124" s="600"/>
      <c r="B124" s="117">
        <v>9</v>
      </c>
      <c r="C124" s="125" t="s">
        <v>280</v>
      </c>
      <c r="D124" s="114" t="s">
        <v>1481</v>
      </c>
      <c r="E124" s="109" t="s">
        <v>69</v>
      </c>
      <c r="F124" s="139">
        <v>10</v>
      </c>
      <c r="G124" s="228"/>
      <c r="H124" s="119"/>
    </row>
    <row r="125" spans="1:13" ht="15.75" customHeight="1" x14ac:dyDescent="0.25">
      <c r="A125" s="556" t="s">
        <v>14</v>
      </c>
      <c r="B125" s="557"/>
      <c r="C125" s="557"/>
      <c r="D125" s="557"/>
      <c r="E125" s="558"/>
      <c r="F125" s="143">
        <f>SUM(F116:F124)</f>
        <v>100</v>
      </c>
      <c r="G125" s="231">
        <f>IFERROR(SUM(G116:G124)/F125,"")</f>
        <v>0</v>
      </c>
      <c r="H125" s="230" t="s">
        <v>295</v>
      </c>
    </row>
    <row r="126" spans="1:13" ht="94.5" customHeight="1" x14ac:dyDescent="0.2">
      <c r="A126" s="541" t="s">
        <v>281</v>
      </c>
      <c r="B126" s="114">
        <v>1</v>
      </c>
      <c r="C126" s="114" t="s">
        <v>754</v>
      </c>
      <c r="D126" s="114" t="s">
        <v>1208</v>
      </c>
      <c r="E126" s="114" t="s">
        <v>755</v>
      </c>
      <c r="F126" s="339">
        <v>60</v>
      </c>
      <c r="G126" s="228"/>
      <c r="H126" s="116"/>
    </row>
    <row r="127" spans="1:13" s="146" customFormat="1" ht="82.5" customHeight="1" x14ac:dyDescent="0.2">
      <c r="A127" s="542"/>
      <c r="B127" s="117">
        <v>2</v>
      </c>
      <c r="C127" s="114" t="s">
        <v>283</v>
      </c>
      <c r="D127" s="114" t="s">
        <v>1208</v>
      </c>
      <c r="E127" s="114" t="s">
        <v>284</v>
      </c>
      <c r="F127" s="339">
        <v>20</v>
      </c>
      <c r="G127" s="228"/>
      <c r="H127" s="116"/>
      <c r="J127" s="396"/>
      <c r="K127" s="396"/>
      <c r="L127" s="396"/>
      <c r="M127" s="396"/>
    </row>
    <row r="128" spans="1:13" s="147" customFormat="1" ht="152.25" customHeight="1" x14ac:dyDescent="0.2">
      <c r="A128" s="600"/>
      <c r="B128" s="117">
        <v>3</v>
      </c>
      <c r="C128" s="114" t="s">
        <v>311</v>
      </c>
      <c r="D128" s="114" t="s">
        <v>1208</v>
      </c>
      <c r="E128" s="114" t="s">
        <v>282</v>
      </c>
      <c r="F128" s="339">
        <v>20</v>
      </c>
      <c r="G128" s="228"/>
      <c r="H128" s="116"/>
      <c r="J128" s="397"/>
      <c r="K128" s="397"/>
      <c r="L128" s="397"/>
      <c r="M128" s="397"/>
    </row>
    <row r="129" spans="1:13" s="147" customFormat="1" ht="15.75" customHeight="1" x14ac:dyDescent="0.25">
      <c r="A129" s="556" t="s">
        <v>14</v>
      </c>
      <c r="B129" s="557"/>
      <c r="C129" s="557"/>
      <c r="D129" s="557"/>
      <c r="E129" s="558"/>
      <c r="F129" s="144">
        <f>SUM(F126:F128)</f>
        <v>100</v>
      </c>
      <c r="G129" s="231">
        <f>IFERROR(SUM(G126:G128)/F129,"")</f>
        <v>0</v>
      </c>
      <c r="H129" s="230" t="s">
        <v>295</v>
      </c>
      <c r="J129" s="397"/>
      <c r="K129" s="397"/>
      <c r="L129" s="397"/>
      <c r="M129" s="397"/>
    </row>
    <row r="130" spans="1:13" ht="76.5" x14ac:dyDescent="0.2">
      <c r="A130" s="608" t="s">
        <v>285</v>
      </c>
      <c r="B130" s="117">
        <v>1</v>
      </c>
      <c r="C130" s="114" t="s">
        <v>325</v>
      </c>
      <c r="D130" s="114" t="s">
        <v>1393</v>
      </c>
      <c r="E130" s="114" t="s">
        <v>286</v>
      </c>
      <c r="F130" s="339">
        <v>20</v>
      </c>
      <c r="G130" s="228"/>
      <c r="H130" s="116"/>
    </row>
    <row r="131" spans="1:13" ht="63.75" x14ac:dyDescent="0.2">
      <c r="A131" s="608"/>
      <c r="B131" s="117">
        <v>2</v>
      </c>
      <c r="C131" s="114" t="s">
        <v>797</v>
      </c>
      <c r="D131" s="114" t="s">
        <v>1394</v>
      </c>
      <c r="E131" s="102" t="s">
        <v>395</v>
      </c>
      <c r="F131" s="339">
        <v>20</v>
      </c>
      <c r="G131" s="228"/>
      <c r="H131" s="116"/>
    </row>
    <row r="132" spans="1:13" ht="86.25" customHeight="1" x14ac:dyDescent="0.2">
      <c r="A132" s="608"/>
      <c r="B132" s="117">
        <v>3</v>
      </c>
      <c r="C132" s="114" t="s">
        <v>798</v>
      </c>
      <c r="D132" s="114" t="s">
        <v>1394</v>
      </c>
      <c r="E132" s="102" t="s">
        <v>69</v>
      </c>
      <c r="F132" s="339">
        <v>10</v>
      </c>
      <c r="G132" s="228"/>
      <c r="H132" s="116"/>
    </row>
    <row r="133" spans="1:13" ht="63.75" x14ac:dyDescent="0.2">
      <c r="A133" s="608"/>
      <c r="B133" s="117">
        <v>4</v>
      </c>
      <c r="C133" s="114" t="s">
        <v>799</v>
      </c>
      <c r="D133" s="114" t="s">
        <v>1395</v>
      </c>
      <c r="E133" s="102" t="s">
        <v>69</v>
      </c>
      <c r="F133" s="339">
        <v>10</v>
      </c>
      <c r="G133" s="228"/>
      <c r="H133" s="116"/>
    </row>
    <row r="134" spans="1:13" ht="66" customHeight="1" x14ac:dyDescent="0.2">
      <c r="A134" s="608"/>
      <c r="B134" s="117">
        <v>5</v>
      </c>
      <c r="C134" s="114" t="s">
        <v>287</v>
      </c>
      <c r="D134" s="114" t="s">
        <v>1165</v>
      </c>
      <c r="E134" s="102" t="s">
        <v>69</v>
      </c>
      <c r="F134" s="339">
        <v>10</v>
      </c>
      <c r="G134" s="228"/>
      <c r="H134" s="116"/>
    </row>
    <row r="135" spans="1:13" ht="138" customHeight="1" x14ac:dyDescent="0.2">
      <c r="A135" s="608"/>
      <c r="B135" s="117">
        <v>6</v>
      </c>
      <c r="C135" s="114" t="s">
        <v>1209</v>
      </c>
      <c r="D135" s="114" t="s">
        <v>1166</v>
      </c>
      <c r="E135" s="102" t="s">
        <v>69</v>
      </c>
      <c r="F135" s="339">
        <v>10</v>
      </c>
      <c r="G135" s="228"/>
      <c r="H135" s="116"/>
    </row>
    <row r="136" spans="1:13" ht="79.5" customHeight="1" x14ac:dyDescent="0.2">
      <c r="A136" s="608"/>
      <c r="B136" s="117">
        <v>7</v>
      </c>
      <c r="C136" s="114" t="s">
        <v>756</v>
      </c>
      <c r="D136" s="114" t="s">
        <v>1396</v>
      </c>
      <c r="E136" s="102" t="s">
        <v>69</v>
      </c>
      <c r="F136" s="339">
        <v>10</v>
      </c>
      <c r="G136" s="228"/>
      <c r="H136" s="116"/>
    </row>
    <row r="137" spans="1:13" ht="69" customHeight="1" x14ac:dyDescent="0.2">
      <c r="A137" s="608"/>
      <c r="B137" s="117">
        <v>8</v>
      </c>
      <c r="C137" s="117" t="s">
        <v>312</v>
      </c>
      <c r="D137" s="114" t="s">
        <v>1167</v>
      </c>
      <c r="E137" s="109" t="s">
        <v>69</v>
      </c>
      <c r="F137" s="139">
        <v>10</v>
      </c>
      <c r="G137" s="228"/>
      <c r="H137" s="119"/>
    </row>
    <row r="138" spans="1:13" ht="15.75" customHeight="1" x14ac:dyDescent="0.25">
      <c r="A138" s="556" t="s">
        <v>14</v>
      </c>
      <c r="B138" s="557"/>
      <c r="C138" s="557"/>
      <c r="D138" s="557"/>
      <c r="E138" s="558"/>
      <c r="F138" s="140">
        <f>SUM(F130:F137)</f>
        <v>100</v>
      </c>
      <c r="G138" s="231">
        <f>IFERROR(SUM(G130:G137)/F138,"")</f>
        <v>0</v>
      </c>
      <c r="H138" s="230"/>
    </row>
    <row r="139" spans="1:13" s="147" customFormat="1" ht="118.5" customHeight="1" x14ac:dyDescent="0.2">
      <c r="A139" s="541" t="s">
        <v>300</v>
      </c>
      <c r="B139" s="117">
        <v>1</v>
      </c>
      <c r="C139" s="148" t="s">
        <v>936</v>
      </c>
      <c r="D139" s="148" t="s">
        <v>1505</v>
      </c>
      <c r="E139" s="148" t="s">
        <v>24</v>
      </c>
      <c r="F139" s="139">
        <v>5</v>
      </c>
      <c r="G139" s="228"/>
      <c r="H139" s="119"/>
      <c r="J139" s="398"/>
      <c r="K139" s="399"/>
      <c r="L139" s="397"/>
      <c r="M139" s="397"/>
    </row>
    <row r="140" spans="1:13" ht="89.25" customHeight="1" x14ac:dyDescent="0.2">
      <c r="A140" s="542"/>
      <c r="B140" s="117">
        <v>2</v>
      </c>
      <c r="C140" s="148" t="s">
        <v>937</v>
      </c>
      <c r="D140" s="148" t="s">
        <v>1506</v>
      </c>
      <c r="E140" s="148" t="s">
        <v>288</v>
      </c>
      <c r="F140" s="139">
        <v>5</v>
      </c>
      <c r="G140" s="228"/>
      <c r="H140" s="119"/>
      <c r="J140" s="398"/>
      <c r="K140" s="399"/>
    </row>
    <row r="141" spans="1:13" s="146" customFormat="1" ht="119.25" customHeight="1" x14ac:dyDescent="0.2">
      <c r="A141" s="542"/>
      <c r="B141" s="117">
        <v>3</v>
      </c>
      <c r="C141" s="148" t="s">
        <v>938</v>
      </c>
      <c r="D141" s="148" t="s">
        <v>1507</v>
      </c>
      <c r="E141" s="148" t="s">
        <v>24</v>
      </c>
      <c r="F141" s="139">
        <v>5</v>
      </c>
      <c r="G141" s="228"/>
      <c r="H141" s="149"/>
      <c r="J141" s="398"/>
      <c r="K141" s="399"/>
      <c r="L141" s="396"/>
      <c r="M141" s="396"/>
    </row>
    <row r="142" spans="1:13" s="147" customFormat="1" ht="118.5" customHeight="1" x14ac:dyDescent="0.2">
      <c r="A142" s="542"/>
      <c r="B142" s="117">
        <v>4</v>
      </c>
      <c r="C142" s="148" t="s">
        <v>939</v>
      </c>
      <c r="D142" s="148" t="s">
        <v>1508</v>
      </c>
      <c r="E142" s="148" t="s">
        <v>732</v>
      </c>
      <c r="F142" s="139">
        <v>10</v>
      </c>
      <c r="G142" s="228"/>
      <c r="H142" s="119"/>
      <c r="J142" s="398"/>
      <c r="K142" s="399"/>
      <c r="L142" s="397"/>
      <c r="M142" s="397"/>
    </row>
    <row r="143" spans="1:13" s="147" customFormat="1" ht="65.25" customHeight="1" x14ac:dyDescent="0.2">
      <c r="A143" s="542"/>
      <c r="B143" s="117">
        <v>5</v>
      </c>
      <c r="C143" s="148" t="s">
        <v>940</v>
      </c>
      <c r="D143" s="148" t="s">
        <v>1498</v>
      </c>
      <c r="E143" s="148" t="s">
        <v>396</v>
      </c>
      <c r="F143" s="139">
        <v>10</v>
      </c>
      <c r="G143" s="228"/>
      <c r="H143" s="119"/>
      <c r="J143" s="398"/>
      <c r="K143" s="399"/>
      <c r="L143" s="397"/>
      <c r="M143" s="397"/>
    </row>
    <row r="144" spans="1:13" s="147" customFormat="1" ht="67.5" customHeight="1" x14ac:dyDescent="0.2">
      <c r="A144" s="542"/>
      <c r="B144" s="117">
        <v>6</v>
      </c>
      <c r="C144" s="148" t="s">
        <v>941</v>
      </c>
      <c r="D144" s="148" t="s">
        <v>1499</v>
      </c>
      <c r="E144" s="148" t="s">
        <v>24</v>
      </c>
      <c r="F144" s="139">
        <v>5</v>
      </c>
      <c r="G144" s="228"/>
      <c r="H144" s="119"/>
      <c r="J144" s="398"/>
      <c r="K144" s="399"/>
      <c r="L144" s="397"/>
      <c r="M144" s="397"/>
    </row>
    <row r="145" spans="1:13" s="147" customFormat="1" ht="118.5" customHeight="1" x14ac:dyDescent="0.2">
      <c r="A145" s="542"/>
      <c r="B145" s="117">
        <v>7</v>
      </c>
      <c r="C145" s="148" t="s">
        <v>942</v>
      </c>
      <c r="D145" s="148" t="s">
        <v>1509</v>
      </c>
      <c r="E145" s="148" t="s">
        <v>24</v>
      </c>
      <c r="F145" s="139">
        <v>5</v>
      </c>
      <c r="G145" s="228"/>
      <c r="H145" s="119"/>
      <c r="J145" s="398"/>
      <c r="K145" s="399"/>
      <c r="L145" s="397"/>
      <c r="M145" s="397"/>
    </row>
    <row r="146" spans="1:13" s="147" customFormat="1" ht="142.5" customHeight="1" x14ac:dyDescent="0.2">
      <c r="A146" s="542"/>
      <c r="B146" s="117">
        <v>8</v>
      </c>
      <c r="C146" s="148" t="s">
        <v>943</v>
      </c>
      <c r="D146" s="148" t="s">
        <v>1500</v>
      </c>
      <c r="E146" s="148" t="s">
        <v>24</v>
      </c>
      <c r="F146" s="139">
        <v>5</v>
      </c>
      <c r="G146" s="228"/>
      <c r="H146" s="148"/>
      <c r="J146" s="398"/>
      <c r="K146" s="399"/>
      <c r="L146" s="397"/>
      <c r="M146" s="397"/>
    </row>
    <row r="147" spans="1:13" ht="81.75" customHeight="1" x14ac:dyDescent="0.2">
      <c r="A147" s="542"/>
      <c r="B147" s="117">
        <v>9</v>
      </c>
      <c r="C147" s="148" t="s">
        <v>944</v>
      </c>
      <c r="D147" s="148" t="s">
        <v>1501</v>
      </c>
      <c r="E147" s="148" t="s">
        <v>24</v>
      </c>
      <c r="F147" s="139">
        <v>5</v>
      </c>
      <c r="G147" s="228"/>
      <c r="H147" s="119"/>
      <c r="J147" s="398"/>
      <c r="K147" s="399"/>
    </row>
    <row r="148" spans="1:13" ht="114.75" x14ac:dyDescent="0.2">
      <c r="A148" s="542"/>
      <c r="B148" s="117">
        <v>10</v>
      </c>
      <c r="C148" s="148" t="s">
        <v>945</v>
      </c>
      <c r="D148" s="148" t="s">
        <v>1538</v>
      </c>
      <c r="E148" s="148" t="s">
        <v>24</v>
      </c>
      <c r="F148" s="139">
        <v>5</v>
      </c>
      <c r="G148" s="228"/>
      <c r="H148" s="119"/>
      <c r="J148" s="398"/>
      <c r="K148" s="399"/>
    </row>
    <row r="149" spans="1:13" ht="153.75" customHeight="1" x14ac:dyDescent="0.2">
      <c r="A149" s="542"/>
      <c r="B149" s="117">
        <v>11</v>
      </c>
      <c r="C149" s="148" t="s">
        <v>946</v>
      </c>
      <c r="D149" s="148" t="s">
        <v>1502</v>
      </c>
      <c r="E149" s="150" t="s">
        <v>1539</v>
      </c>
      <c r="F149" s="139">
        <v>10</v>
      </c>
      <c r="G149" s="228"/>
      <c r="H149" s="119"/>
      <c r="J149" s="398"/>
      <c r="K149" s="399"/>
    </row>
    <row r="150" spans="1:13" ht="81" customHeight="1" x14ac:dyDescent="0.2">
      <c r="A150" s="542"/>
      <c r="B150" s="117">
        <v>12</v>
      </c>
      <c r="C150" s="148" t="s">
        <v>947</v>
      </c>
      <c r="D150" s="148" t="s">
        <v>1510</v>
      </c>
      <c r="E150" s="148" t="s">
        <v>24</v>
      </c>
      <c r="F150" s="139">
        <v>5</v>
      </c>
      <c r="G150" s="228"/>
      <c r="H150" s="119"/>
      <c r="J150" s="398"/>
      <c r="K150" s="399"/>
    </row>
    <row r="151" spans="1:13" ht="78.75" customHeight="1" x14ac:dyDescent="0.2">
      <c r="A151" s="542"/>
      <c r="B151" s="117">
        <v>13</v>
      </c>
      <c r="C151" s="148" t="s">
        <v>948</v>
      </c>
      <c r="D151" s="148" t="s">
        <v>1498</v>
      </c>
      <c r="E151" s="148" t="s">
        <v>1540</v>
      </c>
      <c r="F151" s="139">
        <v>10</v>
      </c>
      <c r="G151" s="228"/>
      <c r="H151" s="119"/>
      <c r="J151" s="398"/>
      <c r="K151" s="399"/>
    </row>
    <row r="152" spans="1:13" ht="168.75" customHeight="1" x14ac:dyDescent="0.2">
      <c r="A152" s="542"/>
      <c r="B152" s="117">
        <v>14</v>
      </c>
      <c r="C152" s="405" t="s">
        <v>949</v>
      </c>
      <c r="D152" s="148" t="s">
        <v>1503</v>
      </c>
      <c r="E152" s="148" t="s">
        <v>24</v>
      </c>
      <c r="F152" s="139">
        <v>5</v>
      </c>
      <c r="G152" s="228"/>
      <c r="H152" s="119"/>
      <c r="J152" s="400"/>
      <c r="K152" s="399"/>
    </row>
    <row r="153" spans="1:13" ht="76.5" x14ac:dyDescent="0.2">
      <c r="A153" s="542"/>
      <c r="B153" s="117">
        <v>15</v>
      </c>
      <c r="C153" s="148" t="s">
        <v>950</v>
      </c>
      <c r="D153" s="148" t="s">
        <v>1504</v>
      </c>
      <c r="E153" s="149" t="s">
        <v>24</v>
      </c>
      <c r="F153" s="139">
        <v>5</v>
      </c>
      <c r="G153" s="228"/>
      <c r="H153" s="119"/>
      <c r="J153" s="400"/>
      <c r="K153" s="401"/>
    </row>
    <row r="154" spans="1:13" s="147" customFormat="1" ht="89.25" x14ac:dyDescent="0.2">
      <c r="A154" s="600"/>
      <c r="B154" s="117">
        <v>16</v>
      </c>
      <c r="C154" s="149" t="s">
        <v>1541</v>
      </c>
      <c r="D154" s="149" t="s">
        <v>1542</v>
      </c>
      <c r="E154" s="151" t="s">
        <v>24</v>
      </c>
      <c r="F154" s="139">
        <v>5</v>
      </c>
      <c r="G154" s="228"/>
      <c r="H154" s="151"/>
      <c r="J154" s="402"/>
      <c r="K154" s="401"/>
      <c r="L154" s="397"/>
      <c r="M154" s="397"/>
    </row>
    <row r="155" spans="1:13" s="147" customFormat="1" ht="15.75" customHeight="1" x14ac:dyDescent="0.25">
      <c r="A155" s="556" t="s">
        <v>14</v>
      </c>
      <c r="B155" s="557"/>
      <c r="C155" s="557"/>
      <c r="D155" s="557"/>
      <c r="E155" s="558"/>
      <c r="F155" s="144">
        <f>SUM(F139:F154)</f>
        <v>100</v>
      </c>
      <c r="G155" s="231">
        <f>IFERROR(SUM(G139:G154)/F155,"")</f>
        <v>0</v>
      </c>
      <c r="H155" s="201"/>
      <c r="J155" s="397"/>
      <c r="K155" s="397"/>
      <c r="L155" s="397"/>
      <c r="M155" s="397"/>
    </row>
    <row r="156" spans="1:13" s="147" customFormat="1" ht="20.25" x14ac:dyDescent="0.3">
      <c r="A156" s="203"/>
      <c r="B156" s="300"/>
      <c r="C156" s="609" t="s">
        <v>332</v>
      </c>
      <c r="D156" s="609"/>
      <c r="E156" s="609"/>
      <c r="F156" s="609"/>
      <c r="G156" s="272">
        <f>AVERAGE(G155,G138,G129,G125,G115,G106,G87,G76,G65)</f>
        <v>0</v>
      </c>
      <c r="H156" s="222"/>
      <c r="J156" s="397"/>
      <c r="K156" s="397"/>
      <c r="L156" s="397"/>
      <c r="M156" s="397"/>
    </row>
    <row r="157" spans="1:13" s="147" customFormat="1" ht="20.25" x14ac:dyDescent="0.3">
      <c r="A157" s="203"/>
      <c r="B157" s="300"/>
      <c r="C157" s="609" t="s">
        <v>1143</v>
      </c>
      <c r="D157" s="609"/>
      <c r="E157" s="609"/>
      <c r="F157" s="609"/>
      <c r="G157" s="272">
        <f>AVERAGE(G156,G56)</f>
        <v>0</v>
      </c>
      <c r="H157" s="222"/>
      <c r="J157" s="397"/>
      <c r="K157" s="397"/>
      <c r="L157" s="397"/>
      <c r="M157" s="397"/>
    </row>
    <row r="158" spans="1:13" s="157" customFormat="1" ht="15.75" x14ac:dyDescent="0.2">
      <c r="A158" s="152"/>
      <c r="B158" s="301"/>
      <c r="C158" s="152"/>
      <c r="D158" s="353"/>
      <c r="E158" s="152"/>
      <c r="F158" s="154"/>
      <c r="G158" s="155"/>
      <c r="H158" s="156"/>
      <c r="J158" s="403"/>
      <c r="K158" s="403"/>
      <c r="L158" s="403"/>
      <c r="M158" s="403"/>
    </row>
    <row r="159" spans="1:13" s="15" customFormat="1" ht="36" customHeight="1" x14ac:dyDescent="0.25">
      <c r="A159" s="12"/>
      <c r="B159" s="534" t="s">
        <v>779</v>
      </c>
      <c r="C159" s="534"/>
      <c r="D159" s="351" t="s">
        <v>295</v>
      </c>
      <c r="E159" s="47" t="s">
        <v>306</v>
      </c>
      <c r="F159" s="83"/>
      <c r="G159" s="225"/>
      <c r="H159" s="62"/>
      <c r="J159" s="377"/>
      <c r="K159" s="377"/>
      <c r="L159" s="377"/>
      <c r="M159" s="377"/>
    </row>
    <row r="160" spans="1:13" s="15" customFormat="1" ht="36" customHeight="1" x14ac:dyDescent="0.25">
      <c r="A160" s="12"/>
      <c r="B160" s="534" t="s">
        <v>619</v>
      </c>
      <c r="C160" s="534"/>
      <c r="D160" s="351"/>
      <c r="E160" s="47" t="s">
        <v>306</v>
      </c>
      <c r="F160" s="83"/>
      <c r="G160" s="225"/>
      <c r="H160" s="62"/>
      <c r="J160" s="377"/>
      <c r="K160" s="377"/>
      <c r="L160" s="377"/>
      <c r="M160" s="377"/>
    </row>
    <row r="161" spans="1:13" s="15" customFormat="1" ht="36" customHeight="1" x14ac:dyDescent="0.25">
      <c r="A161" s="12"/>
      <c r="B161" s="296"/>
      <c r="C161" s="269"/>
      <c r="D161" s="351"/>
      <c r="E161" s="47"/>
      <c r="F161" s="83"/>
      <c r="G161" s="225"/>
      <c r="H161" s="62"/>
      <c r="J161" s="377"/>
      <c r="K161" s="377"/>
      <c r="L161" s="377"/>
      <c r="M161" s="377"/>
    </row>
    <row r="162" spans="1:13" s="11" customFormat="1" ht="39" customHeight="1" x14ac:dyDescent="0.25">
      <c r="A162" s="12"/>
      <c r="B162" s="533"/>
      <c r="C162" s="533"/>
      <c r="D162" s="351"/>
      <c r="E162" s="47"/>
      <c r="F162" s="44"/>
      <c r="G162" s="225"/>
      <c r="H162" s="62"/>
      <c r="J162" s="378"/>
      <c r="K162" s="378"/>
      <c r="L162" s="378"/>
      <c r="M162" s="378"/>
    </row>
    <row r="163" spans="1:13" ht="58.5" customHeight="1" x14ac:dyDescent="0.2"/>
  </sheetData>
  <mergeCells count="53">
    <mergeCell ref="B160:C160"/>
    <mergeCell ref="A59:A64"/>
    <mergeCell ref="B159:C159"/>
    <mergeCell ref="C156:F156"/>
    <mergeCell ref="A155:E155"/>
    <mergeCell ref="A125:E125"/>
    <mergeCell ref="A130:A137"/>
    <mergeCell ref="A138:E138"/>
    <mergeCell ref="A88:A105"/>
    <mergeCell ref="A66:A75"/>
    <mergeCell ref="C92:C93"/>
    <mergeCell ref="D92:D93"/>
    <mergeCell ref="B96:B97"/>
    <mergeCell ref="C96:C97"/>
    <mergeCell ref="C157:F157"/>
    <mergeCell ref="D96:D97"/>
    <mergeCell ref="A7:H7"/>
    <mergeCell ref="A8:H8"/>
    <mergeCell ref="A47:E47"/>
    <mergeCell ref="B92:B93"/>
    <mergeCell ref="A56:E56"/>
    <mergeCell ref="A65:E65"/>
    <mergeCell ref="F92:F93"/>
    <mergeCell ref="G92:G93"/>
    <mergeCell ref="H92:H93"/>
    <mergeCell ref="E92:E93"/>
    <mergeCell ref="A28:A33"/>
    <mergeCell ref="A1:H1"/>
    <mergeCell ref="A2:H2"/>
    <mergeCell ref="A3:H3"/>
    <mergeCell ref="A4:H4"/>
    <mergeCell ref="A5:H5"/>
    <mergeCell ref="G96:G97"/>
    <mergeCell ref="H96:H97"/>
    <mergeCell ref="B162:C162"/>
    <mergeCell ref="A6:H6"/>
    <mergeCell ref="A139:A154"/>
    <mergeCell ref="A76:E76"/>
    <mergeCell ref="A106:E106"/>
    <mergeCell ref="A115:E115"/>
    <mergeCell ref="A129:E129"/>
    <mergeCell ref="A107:A114"/>
    <mergeCell ref="A87:E87"/>
    <mergeCell ref="A77:A86"/>
    <mergeCell ref="A55:E55"/>
    <mergeCell ref="A48:A54"/>
    <mergeCell ref="A27:E27"/>
    <mergeCell ref="A34:E34"/>
    <mergeCell ref="E96:E97"/>
    <mergeCell ref="F96:F97"/>
    <mergeCell ref="A35:A46"/>
    <mergeCell ref="A116:A124"/>
    <mergeCell ref="A126:A128"/>
  </mergeCells>
  <conditionalFormatting sqref="G156">
    <cfRule type="cellIs" dxfId="170" priority="55" stopIfTrue="1" operator="between">
      <formula>0</formula>
      <formula>0.5</formula>
    </cfRule>
    <cfRule type="cellIs" dxfId="169" priority="56" stopIfTrue="1" operator="between">
      <formula>0.51</formula>
      <formula>0.75</formula>
    </cfRule>
    <cfRule type="cellIs" dxfId="168" priority="57" stopIfTrue="1" operator="between">
      <formula>0.76</formula>
      <formula>1</formula>
    </cfRule>
  </conditionalFormatting>
  <conditionalFormatting sqref="G27">
    <cfRule type="cellIs" dxfId="167" priority="52" stopIfTrue="1" operator="between">
      <formula>0</formula>
      <formula>0.5</formula>
    </cfRule>
    <cfRule type="cellIs" dxfId="166" priority="53" stopIfTrue="1" operator="between">
      <formula>0.51</formula>
      <formula>0.75</formula>
    </cfRule>
    <cfRule type="cellIs" dxfId="165" priority="54" stopIfTrue="1" operator="between">
      <formula>0.76</formula>
      <formula>1</formula>
    </cfRule>
  </conditionalFormatting>
  <conditionalFormatting sqref="G47">
    <cfRule type="cellIs" dxfId="164" priority="31" stopIfTrue="1" operator="between">
      <formula>0</formula>
      <formula>0.5</formula>
    </cfRule>
    <cfRule type="cellIs" dxfId="163" priority="32" stopIfTrue="1" operator="between">
      <formula>0.51</formula>
      <formula>0.75</formula>
    </cfRule>
    <cfRule type="cellIs" dxfId="162" priority="33" stopIfTrue="1" operator="between">
      <formula>0.76</formula>
      <formula>1</formula>
    </cfRule>
  </conditionalFormatting>
  <conditionalFormatting sqref="G115">
    <cfRule type="cellIs" dxfId="161" priority="13" stopIfTrue="1" operator="between">
      <formula>0</formula>
      <formula>0.5</formula>
    </cfRule>
    <cfRule type="cellIs" dxfId="160" priority="14" stopIfTrue="1" operator="between">
      <formula>0.51</formula>
      <formula>0.75</formula>
    </cfRule>
    <cfRule type="cellIs" dxfId="159" priority="15" stopIfTrue="1" operator="between">
      <formula>0.76</formula>
      <formula>1</formula>
    </cfRule>
  </conditionalFormatting>
  <conditionalFormatting sqref="G56">
    <cfRule type="cellIs" dxfId="158" priority="40" stopIfTrue="1" operator="between">
      <formula>0</formula>
      <formula>0.5</formula>
    </cfRule>
    <cfRule type="cellIs" dxfId="157" priority="41" stopIfTrue="1" operator="between">
      <formula>0.51</formula>
      <formula>0.75</formula>
    </cfRule>
    <cfRule type="cellIs" dxfId="156" priority="42" stopIfTrue="1" operator="between">
      <formula>0.76</formula>
      <formula>1</formula>
    </cfRule>
  </conditionalFormatting>
  <conditionalFormatting sqref="G157">
    <cfRule type="cellIs" dxfId="155" priority="37" stopIfTrue="1" operator="between">
      <formula>0</formula>
      <formula>0.5</formula>
    </cfRule>
    <cfRule type="cellIs" dxfId="154" priority="38" stopIfTrue="1" operator="between">
      <formula>0.51</formula>
      <formula>0.75</formula>
    </cfRule>
    <cfRule type="cellIs" dxfId="153" priority="39" stopIfTrue="1" operator="between">
      <formula>0.76</formula>
      <formula>1</formula>
    </cfRule>
  </conditionalFormatting>
  <conditionalFormatting sqref="G34">
    <cfRule type="cellIs" dxfId="152" priority="34" stopIfTrue="1" operator="between">
      <formula>0</formula>
      <formula>0.5</formula>
    </cfRule>
    <cfRule type="cellIs" dxfId="151" priority="35" stopIfTrue="1" operator="between">
      <formula>0.51</formula>
      <formula>0.75</formula>
    </cfRule>
    <cfRule type="cellIs" dxfId="150" priority="36" stopIfTrue="1" operator="between">
      <formula>0.76</formula>
      <formula>1</formula>
    </cfRule>
  </conditionalFormatting>
  <conditionalFormatting sqref="G55">
    <cfRule type="cellIs" dxfId="149" priority="28" stopIfTrue="1" operator="between">
      <formula>0</formula>
      <formula>0.5</formula>
    </cfRule>
    <cfRule type="cellIs" dxfId="148" priority="29" stopIfTrue="1" operator="between">
      <formula>0.51</formula>
      <formula>0.75</formula>
    </cfRule>
    <cfRule type="cellIs" dxfId="147" priority="30" stopIfTrue="1" operator="between">
      <formula>0.76</formula>
      <formula>1</formula>
    </cfRule>
  </conditionalFormatting>
  <conditionalFormatting sqref="G65">
    <cfRule type="cellIs" dxfId="146" priority="25" stopIfTrue="1" operator="between">
      <formula>0</formula>
      <formula>0.5</formula>
    </cfRule>
    <cfRule type="cellIs" dxfId="145" priority="26" stopIfTrue="1" operator="between">
      <formula>0.51</formula>
      <formula>0.75</formula>
    </cfRule>
    <cfRule type="cellIs" dxfId="144" priority="27" stopIfTrue="1" operator="between">
      <formula>0.76</formula>
      <formula>1</formula>
    </cfRule>
  </conditionalFormatting>
  <conditionalFormatting sqref="G76">
    <cfRule type="cellIs" dxfId="143" priority="22" stopIfTrue="1" operator="between">
      <formula>0</formula>
      <formula>0.5</formula>
    </cfRule>
    <cfRule type="cellIs" dxfId="142" priority="23" stopIfTrue="1" operator="between">
      <formula>0.51</formula>
      <formula>0.75</formula>
    </cfRule>
    <cfRule type="cellIs" dxfId="141" priority="24" stopIfTrue="1" operator="between">
      <formula>0.76</formula>
      <formula>1</formula>
    </cfRule>
  </conditionalFormatting>
  <conditionalFormatting sqref="G87">
    <cfRule type="cellIs" dxfId="140" priority="19" stopIfTrue="1" operator="between">
      <formula>0</formula>
      <formula>0.5</formula>
    </cfRule>
    <cfRule type="cellIs" dxfId="139" priority="20" stopIfTrue="1" operator="between">
      <formula>0.51</formula>
      <formula>0.75</formula>
    </cfRule>
    <cfRule type="cellIs" dxfId="138" priority="21" stopIfTrue="1" operator="between">
      <formula>0.76</formula>
      <formula>1</formula>
    </cfRule>
  </conditionalFormatting>
  <conditionalFormatting sqref="G106">
    <cfRule type="cellIs" dxfId="137" priority="16" stopIfTrue="1" operator="between">
      <formula>0</formula>
      <formula>0.5</formula>
    </cfRule>
    <cfRule type="cellIs" dxfId="136" priority="17" stopIfTrue="1" operator="between">
      <formula>0.51</formula>
      <formula>0.75</formula>
    </cfRule>
    <cfRule type="cellIs" dxfId="135" priority="18" stopIfTrue="1" operator="between">
      <formula>0.76</formula>
      <formula>1</formula>
    </cfRule>
  </conditionalFormatting>
  <conditionalFormatting sqref="G125">
    <cfRule type="cellIs" dxfId="134" priority="10" stopIfTrue="1" operator="between">
      <formula>0</formula>
      <formula>0.5</formula>
    </cfRule>
    <cfRule type="cellIs" dxfId="133" priority="11" stopIfTrue="1" operator="between">
      <formula>0.51</formula>
      <formula>0.75</formula>
    </cfRule>
    <cfRule type="cellIs" dxfId="132" priority="12" stopIfTrue="1" operator="between">
      <formula>0.76</formula>
      <formula>1</formula>
    </cfRule>
  </conditionalFormatting>
  <conditionalFormatting sqref="G129">
    <cfRule type="cellIs" dxfId="131" priority="7" stopIfTrue="1" operator="between">
      <formula>0</formula>
      <formula>0.5</formula>
    </cfRule>
    <cfRule type="cellIs" dxfId="130" priority="8" stopIfTrue="1" operator="between">
      <formula>0.51</formula>
      <formula>0.75</formula>
    </cfRule>
    <cfRule type="cellIs" dxfId="129" priority="9" stopIfTrue="1" operator="between">
      <formula>0.76</formula>
      <formula>1</formula>
    </cfRule>
  </conditionalFormatting>
  <conditionalFormatting sqref="G138">
    <cfRule type="cellIs" dxfId="128" priority="4" stopIfTrue="1" operator="between">
      <formula>0</formula>
      <formula>0.5</formula>
    </cfRule>
    <cfRule type="cellIs" dxfId="127" priority="5" stopIfTrue="1" operator="between">
      <formula>0.51</formula>
      <formula>0.75</formula>
    </cfRule>
    <cfRule type="cellIs" dxfId="126" priority="6" stopIfTrue="1" operator="between">
      <formula>0.76</formula>
      <formula>1</formula>
    </cfRule>
  </conditionalFormatting>
  <conditionalFormatting sqref="G155">
    <cfRule type="cellIs" dxfId="125" priority="1" stopIfTrue="1" operator="between">
      <formula>0</formula>
      <formula>0.5</formula>
    </cfRule>
    <cfRule type="cellIs" dxfId="124" priority="2" stopIfTrue="1" operator="between">
      <formula>0.51</formula>
      <formula>0.75</formula>
    </cfRule>
    <cfRule type="cellIs" dxfId="123" priority="3" stopIfTrue="1" operator="between">
      <formula>0.76</formula>
      <formula>1</formula>
    </cfRule>
  </conditionalFormatting>
  <printOptions horizontalCentered="1"/>
  <pageMargins left="0.59055118110236227" right="0.39370078740157483" top="0.59055118110236227" bottom="0.39370078740157483" header="0.39370078740157483" footer="0.19685039370078741"/>
  <pageSetup paperSize="9" scale="35" fitToHeight="7" orientation="portrait" r:id="rId1"/>
  <headerFooter alignWithMargins="0">
    <oddFooter>&amp;L&amp;A&amp;CСтраница  &amp;P из &amp;N</oddFooter>
  </headerFooter>
  <rowBreaks count="9" manualBreakCount="9">
    <brk id="74" max="7" man="1"/>
    <brk id="85" max="7" man="1"/>
    <brk id="107" max="7" man="1"/>
    <brk id="115" max="7" man="1"/>
    <brk id="120" max="7" man="1"/>
    <brk id="127" max="7" man="1"/>
    <brk id="140" max="7" man="1"/>
    <brk id="146" max="7" man="1"/>
    <brk id="153" max="7" man="1"/>
  </rowBreaks>
  <ignoredErrors>
    <ignoredError sqref="F155"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1"/>
  <sheetViews>
    <sheetView view="pageBreakPreview" topLeftCell="A43" zoomScaleNormal="100" zoomScaleSheetLayoutView="100" workbookViewId="0">
      <selection activeCell="D46" sqref="D46"/>
    </sheetView>
  </sheetViews>
  <sheetFormatPr defaultRowHeight="12.75" x14ac:dyDescent="0.2"/>
  <cols>
    <col min="1" max="1" width="18.7109375" style="79" customWidth="1"/>
    <col min="2" max="2" width="6.7109375" style="93" customWidth="1"/>
    <col min="3" max="3" width="43.140625" style="93" customWidth="1"/>
    <col min="4" max="4" width="40.7109375" customWidth="1"/>
    <col min="5" max="5" width="45" style="52" customWidth="1"/>
    <col min="6" max="6" width="7.85546875" style="82" bestFit="1" customWidth="1"/>
    <col min="7" max="7" width="9.85546875" style="82" customWidth="1"/>
    <col min="8" max="8" width="34.7109375" customWidth="1"/>
  </cols>
  <sheetData>
    <row r="1" spans="1:8" s="50" customFormat="1" ht="18" customHeight="1" x14ac:dyDescent="0.2">
      <c r="A1" s="543" t="s">
        <v>766</v>
      </c>
      <c r="B1" s="543"/>
      <c r="C1" s="543"/>
      <c r="D1" s="543"/>
      <c r="E1" s="543"/>
      <c r="F1" s="543"/>
      <c r="G1" s="543"/>
      <c r="H1" s="543"/>
    </row>
    <row r="2" spans="1:8" s="50" customFormat="1" ht="16.5" customHeight="1" x14ac:dyDescent="0.2">
      <c r="A2" s="527" t="s">
        <v>612</v>
      </c>
      <c r="B2" s="527"/>
      <c r="C2" s="527"/>
      <c r="D2" s="527"/>
      <c r="E2" s="527"/>
      <c r="F2" s="527"/>
      <c r="G2" s="527"/>
      <c r="H2" s="527"/>
    </row>
    <row r="3" spans="1:8" s="50" customFormat="1" ht="16.5" customHeight="1" x14ac:dyDescent="0.2">
      <c r="A3" s="528" t="s">
        <v>614</v>
      </c>
      <c r="B3" s="528"/>
      <c r="C3" s="528"/>
      <c r="D3" s="528"/>
      <c r="E3" s="528"/>
      <c r="F3" s="528"/>
      <c r="G3" s="528"/>
      <c r="H3" s="528"/>
    </row>
    <row r="4" spans="1:8" s="50" customFormat="1" ht="17.25" customHeight="1" x14ac:dyDescent="0.2">
      <c r="A4" s="528" t="s">
        <v>613</v>
      </c>
      <c r="B4" s="528"/>
      <c r="C4" s="528"/>
      <c r="D4" s="528"/>
      <c r="E4" s="528"/>
      <c r="F4" s="528"/>
      <c r="G4" s="528"/>
      <c r="H4" s="528"/>
    </row>
    <row r="5" spans="1:8" s="50" customFormat="1" ht="18.75" customHeight="1" x14ac:dyDescent="0.2">
      <c r="A5" s="528"/>
      <c r="B5" s="528"/>
      <c r="C5" s="528"/>
      <c r="D5" s="528"/>
      <c r="E5" s="528"/>
      <c r="F5" s="528"/>
      <c r="G5" s="528"/>
      <c r="H5" s="528"/>
    </row>
    <row r="6" spans="1:8" s="50" customFormat="1" ht="17.25" customHeight="1" x14ac:dyDescent="0.2">
      <c r="A6" s="528"/>
      <c r="B6" s="528"/>
      <c r="C6" s="528"/>
      <c r="D6" s="528"/>
      <c r="E6" s="528"/>
      <c r="F6" s="528"/>
      <c r="G6" s="528"/>
      <c r="H6" s="528"/>
    </row>
    <row r="7" spans="1:8" s="34" customFormat="1" ht="27.75" customHeight="1" x14ac:dyDescent="0.2">
      <c r="A7" s="550" t="s">
        <v>1556</v>
      </c>
      <c r="B7" s="550"/>
      <c r="C7" s="550"/>
      <c r="D7" s="550"/>
      <c r="E7" s="550"/>
      <c r="F7" s="550"/>
      <c r="G7" s="550"/>
      <c r="H7" s="550"/>
    </row>
    <row r="8" spans="1:8" s="18" customFormat="1" ht="30" customHeight="1" x14ac:dyDescent="0.25">
      <c r="A8" s="550"/>
      <c r="B8" s="550"/>
      <c r="C8" s="550"/>
      <c r="D8" s="550"/>
      <c r="E8" s="550"/>
      <c r="F8" s="550"/>
      <c r="G8" s="550"/>
      <c r="H8" s="550"/>
    </row>
    <row r="9" spans="1:8" s="94" customFormat="1" ht="31.5" customHeight="1" x14ac:dyDescent="0.2">
      <c r="A9" s="196" t="s">
        <v>620</v>
      </c>
      <c r="B9" s="196" t="s">
        <v>380</v>
      </c>
      <c r="C9" s="196" t="s">
        <v>617</v>
      </c>
      <c r="D9" s="196" t="s">
        <v>8</v>
      </c>
      <c r="E9" s="196" t="s">
        <v>9</v>
      </c>
      <c r="F9" s="196" t="s">
        <v>3</v>
      </c>
      <c r="G9" s="196" t="s">
        <v>4</v>
      </c>
      <c r="H9" s="196" t="s">
        <v>18</v>
      </c>
    </row>
    <row r="10" spans="1:8" ht="93" customHeight="1" x14ac:dyDescent="0.2">
      <c r="A10" s="608" t="s">
        <v>208</v>
      </c>
      <c r="B10" s="164">
        <v>1</v>
      </c>
      <c r="C10" s="164" t="s">
        <v>326</v>
      </c>
      <c r="D10" s="346" t="s">
        <v>864</v>
      </c>
      <c r="E10" s="165" t="s">
        <v>673</v>
      </c>
      <c r="F10" s="339">
        <v>20</v>
      </c>
      <c r="G10" s="228"/>
      <c r="H10" s="114"/>
    </row>
    <row r="11" spans="1:8" ht="81" customHeight="1" x14ac:dyDescent="0.2">
      <c r="A11" s="608"/>
      <c r="B11" s="159">
        <v>2</v>
      </c>
      <c r="C11" s="159" t="s">
        <v>290</v>
      </c>
      <c r="D11" s="346" t="s">
        <v>865</v>
      </c>
      <c r="E11" s="160" t="s">
        <v>674</v>
      </c>
      <c r="F11" s="126">
        <v>20</v>
      </c>
      <c r="G11" s="228"/>
      <c r="H11" s="125"/>
    </row>
    <row r="12" spans="1:8" ht="116.25" customHeight="1" x14ac:dyDescent="0.2">
      <c r="A12" s="608"/>
      <c r="B12" s="159">
        <v>3</v>
      </c>
      <c r="C12" s="160" t="s">
        <v>595</v>
      </c>
      <c r="D12" s="346" t="s">
        <v>927</v>
      </c>
      <c r="E12" s="160" t="s">
        <v>675</v>
      </c>
      <c r="F12" s="126">
        <v>20</v>
      </c>
      <c r="G12" s="228"/>
      <c r="H12" s="125"/>
    </row>
    <row r="13" spans="1:8" ht="106.5" customHeight="1" x14ac:dyDescent="0.2">
      <c r="A13" s="608"/>
      <c r="B13" s="159">
        <v>4</v>
      </c>
      <c r="C13" s="159" t="s">
        <v>209</v>
      </c>
      <c r="D13" s="165" t="s">
        <v>1511</v>
      </c>
      <c r="E13" s="160" t="s">
        <v>676</v>
      </c>
      <c r="F13" s="126">
        <v>40</v>
      </c>
      <c r="G13" s="228"/>
      <c r="H13" s="125"/>
    </row>
    <row r="14" spans="1:8" ht="15.75" customHeight="1" x14ac:dyDescent="0.25">
      <c r="A14" s="556" t="s">
        <v>14</v>
      </c>
      <c r="B14" s="557"/>
      <c r="C14" s="557"/>
      <c r="D14" s="557"/>
      <c r="E14" s="558"/>
      <c r="F14" s="161">
        <f>SUM(F8:F13)</f>
        <v>100</v>
      </c>
      <c r="G14" s="231">
        <f>IFERROR(SUM(G10:G13)/F14,"")</f>
        <v>0</v>
      </c>
      <c r="H14" s="199"/>
    </row>
    <row r="15" spans="1:8" ht="121.5" customHeight="1" x14ac:dyDescent="0.2">
      <c r="A15" s="111" t="s">
        <v>210</v>
      </c>
      <c r="B15" s="159">
        <v>1</v>
      </c>
      <c r="C15" s="493" t="s">
        <v>1210</v>
      </c>
      <c r="D15" s="494" t="s">
        <v>1512</v>
      </c>
      <c r="E15" s="160" t="s">
        <v>677</v>
      </c>
      <c r="F15" s="162">
        <v>35</v>
      </c>
      <c r="G15" s="228"/>
      <c r="H15" s="125"/>
    </row>
    <row r="16" spans="1:8" ht="65.25" customHeight="1" x14ac:dyDescent="0.2">
      <c r="A16" s="608"/>
      <c r="B16" s="159">
        <v>2</v>
      </c>
      <c r="C16" s="159" t="s">
        <v>211</v>
      </c>
      <c r="D16" s="165" t="s">
        <v>1513</v>
      </c>
      <c r="E16" s="160" t="s">
        <v>678</v>
      </c>
      <c r="F16" s="162">
        <v>35</v>
      </c>
      <c r="G16" s="228"/>
      <c r="H16" s="125"/>
    </row>
    <row r="17" spans="1:8" ht="109.5" customHeight="1" x14ac:dyDescent="0.2">
      <c r="A17" s="608"/>
      <c r="B17" s="159">
        <v>3</v>
      </c>
      <c r="C17" s="159" t="s">
        <v>800</v>
      </c>
      <c r="D17" s="165" t="s">
        <v>1514</v>
      </c>
      <c r="E17" s="160" t="s">
        <v>679</v>
      </c>
      <c r="F17" s="162">
        <v>30</v>
      </c>
      <c r="G17" s="228"/>
      <c r="H17" s="125"/>
    </row>
    <row r="18" spans="1:8" ht="15.75" customHeight="1" x14ac:dyDescent="0.25">
      <c r="A18" s="612" t="s">
        <v>14</v>
      </c>
      <c r="B18" s="613"/>
      <c r="C18" s="613"/>
      <c r="D18" s="613"/>
      <c r="E18" s="614"/>
      <c r="F18" s="161">
        <f>SUM(F15:F17)</f>
        <v>100</v>
      </c>
      <c r="G18" s="231">
        <f>IFERROR(SUM(G15:G17)/F18,"")</f>
        <v>0</v>
      </c>
      <c r="H18" s="199"/>
    </row>
    <row r="19" spans="1:8" ht="107.25" customHeight="1" x14ac:dyDescent="0.2">
      <c r="A19" s="615" t="s">
        <v>327</v>
      </c>
      <c r="B19" s="164">
        <v>1</v>
      </c>
      <c r="C19" s="164" t="s">
        <v>212</v>
      </c>
      <c r="D19" s="165" t="s">
        <v>1515</v>
      </c>
      <c r="E19" s="165" t="s">
        <v>1364</v>
      </c>
      <c r="F19" s="166">
        <v>20</v>
      </c>
      <c r="G19" s="228"/>
      <c r="H19" s="114"/>
    </row>
    <row r="20" spans="1:8" ht="105.75" customHeight="1" x14ac:dyDescent="0.2">
      <c r="A20" s="616"/>
      <c r="B20" s="164">
        <v>2</v>
      </c>
      <c r="C20" s="164" t="s">
        <v>916</v>
      </c>
      <c r="D20" s="164" t="s">
        <v>1516</v>
      </c>
      <c r="E20" s="165" t="s">
        <v>1365</v>
      </c>
      <c r="F20" s="166">
        <v>20</v>
      </c>
      <c r="G20" s="228"/>
      <c r="H20" s="114"/>
    </row>
    <row r="21" spans="1:8" ht="77.25" customHeight="1" x14ac:dyDescent="0.2">
      <c r="A21" s="616"/>
      <c r="B21" s="164">
        <v>3</v>
      </c>
      <c r="C21" s="164" t="s">
        <v>213</v>
      </c>
      <c r="D21" s="164" t="s">
        <v>1516</v>
      </c>
      <c r="E21" s="165" t="s">
        <v>1366</v>
      </c>
      <c r="F21" s="166">
        <v>20</v>
      </c>
      <c r="G21" s="228"/>
      <c r="H21" s="114"/>
    </row>
    <row r="22" spans="1:8" ht="99.75" customHeight="1" x14ac:dyDescent="0.2">
      <c r="A22" s="616"/>
      <c r="B22" s="164">
        <v>4</v>
      </c>
      <c r="C22" s="164" t="s">
        <v>214</v>
      </c>
      <c r="D22" s="164" t="s">
        <v>1363</v>
      </c>
      <c r="E22" s="165" t="s">
        <v>1367</v>
      </c>
      <c r="F22" s="166">
        <v>20</v>
      </c>
      <c r="G22" s="228"/>
      <c r="H22" s="114"/>
    </row>
    <row r="23" spans="1:8" ht="85.5" customHeight="1" x14ac:dyDescent="0.2">
      <c r="A23" s="617"/>
      <c r="B23" s="159">
        <v>5</v>
      </c>
      <c r="C23" s="159" t="s">
        <v>1211</v>
      </c>
      <c r="D23" s="164" t="s">
        <v>1517</v>
      </c>
      <c r="E23" s="160" t="s">
        <v>1368</v>
      </c>
      <c r="F23" s="162">
        <v>20</v>
      </c>
      <c r="G23" s="228"/>
      <c r="H23" s="125"/>
    </row>
    <row r="24" spans="1:8" ht="15.75" customHeight="1" x14ac:dyDescent="0.25">
      <c r="A24" s="200"/>
      <c r="B24" s="299"/>
      <c r="C24" s="556" t="s">
        <v>14</v>
      </c>
      <c r="D24" s="557"/>
      <c r="E24" s="558"/>
      <c r="F24" s="163">
        <f>SUM(F19:F23)</f>
        <v>100</v>
      </c>
      <c r="G24" s="231">
        <f>IFERROR(SUM(G9:G23)/F24,"")</f>
        <v>0</v>
      </c>
      <c r="H24" s="199"/>
    </row>
    <row r="25" spans="1:8" ht="67.5" customHeight="1" x14ac:dyDescent="0.2">
      <c r="A25" s="608" t="s">
        <v>328</v>
      </c>
      <c r="B25" s="164">
        <v>1</v>
      </c>
      <c r="C25" s="164" t="s">
        <v>215</v>
      </c>
      <c r="D25" s="165" t="s">
        <v>216</v>
      </c>
      <c r="E25" s="165" t="s">
        <v>683</v>
      </c>
      <c r="F25" s="166">
        <v>20</v>
      </c>
      <c r="G25" s="228"/>
      <c r="H25" s="114"/>
    </row>
    <row r="26" spans="1:8" ht="66.75" customHeight="1" x14ac:dyDescent="0.2">
      <c r="A26" s="608"/>
      <c r="B26" s="159">
        <v>2</v>
      </c>
      <c r="C26" s="159" t="s">
        <v>1570</v>
      </c>
      <c r="D26" s="164" t="s">
        <v>1518</v>
      </c>
      <c r="E26" s="160" t="s">
        <v>682</v>
      </c>
      <c r="F26" s="162">
        <v>20</v>
      </c>
      <c r="G26" s="228"/>
      <c r="H26" s="125"/>
    </row>
    <row r="27" spans="1:8" ht="93.75" customHeight="1" x14ac:dyDescent="0.2">
      <c r="A27" s="608"/>
      <c r="B27" s="164">
        <v>3</v>
      </c>
      <c r="C27" s="148" t="s">
        <v>293</v>
      </c>
      <c r="D27" s="164" t="s">
        <v>1518</v>
      </c>
      <c r="E27" s="160" t="s">
        <v>217</v>
      </c>
      <c r="F27" s="162">
        <v>10</v>
      </c>
      <c r="G27" s="228"/>
      <c r="H27" s="125"/>
    </row>
    <row r="28" spans="1:8" ht="93" customHeight="1" x14ac:dyDescent="0.2">
      <c r="A28" s="608"/>
      <c r="B28" s="159">
        <v>4</v>
      </c>
      <c r="C28" s="159" t="s">
        <v>1571</v>
      </c>
      <c r="D28" s="164" t="s">
        <v>1519</v>
      </c>
      <c r="E28" s="160" t="s">
        <v>680</v>
      </c>
      <c r="F28" s="162">
        <v>10</v>
      </c>
      <c r="G28" s="228"/>
      <c r="H28" s="125"/>
    </row>
    <row r="29" spans="1:8" ht="146.25" customHeight="1" x14ac:dyDescent="0.2">
      <c r="A29" s="608"/>
      <c r="B29" s="164">
        <v>5</v>
      </c>
      <c r="C29" s="167" t="s">
        <v>218</v>
      </c>
      <c r="D29" s="164" t="s">
        <v>1519</v>
      </c>
      <c r="E29" s="160" t="s">
        <v>680</v>
      </c>
      <c r="F29" s="162">
        <v>10</v>
      </c>
      <c r="G29" s="228"/>
      <c r="H29" s="125"/>
    </row>
    <row r="30" spans="1:8" ht="67.5" customHeight="1" x14ac:dyDescent="0.2">
      <c r="A30" s="608"/>
      <c r="B30" s="159">
        <v>6</v>
      </c>
      <c r="C30" s="159" t="s">
        <v>219</v>
      </c>
      <c r="D30" s="164" t="s">
        <v>1520</v>
      </c>
      <c r="E30" s="160" t="s">
        <v>680</v>
      </c>
      <c r="F30" s="162">
        <v>10</v>
      </c>
      <c r="G30" s="228"/>
      <c r="H30" s="125"/>
    </row>
    <row r="31" spans="1:8" ht="135" customHeight="1" x14ac:dyDescent="0.2">
      <c r="A31" s="608"/>
      <c r="B31" s="164">
        <v>7</v>
      </c>
      <c r="C31" s="159" t="s">
        <v>1212</v>
      </c>
      <c r="D31" s="164" t="s">
        <v>1521</v>
      </c>
      <c r="E31" s="160" t="s">
        <v>681</v>
      </c>
      <c r="F31" s="162">
        <v>10</v>
      </c>
      <c r="G31" s="228"/>
      <c r="H31" s="125"/>
    </row>
    <row r="32" spans="1:8" ht="66.75" customHeight="1" x14ac:dyDescent="0.2">
      <c r="A32" s="608"/>
      <c r="B32" s="159">
        <v>8</v>
      </c>
      <c r="C32" s="159" t="s">
        <v>230</v>
      </c>
      <c r="D32" s="164" t="s">
        <v>1522</v>
      </c>
      <c r="E32" s="160" t="s">
        <v>680</v>
      </c>
      <c r="F32" s="162">
        <v>10</v>
      </c>
      <c r="G32" s="228"/>
      <c r="H32" s="125"/>
    </row>
    <row r="33" spans="1:8" ht="16.5" customHeight="1" x14ac:dyDescent="0.25">
      <c r="A33" s="204"/>
      <c r="B33" s="556" t="s">
        <v>14</v>
      </c>
      <c r="C33" s="557"/>
      <c r="D33" s="557"/>
      <c r="E33" s="558"/>
      <c r="F33" s="168">
        <f>SUM(F25:F32)</f>
        <v>100</v>
      </c>
      <c r="G33" s="231">
        <f>IFERROR(SUM(G25:G32)/F33,"")</f>
        <v>0</v>
      </c>
      <c r="H33" s="199"/>
    </row>
    <row r="34" spans="1:8" ht="69.75" customHeight="1" x14ac:dyDescent="0.2">
      <c r="A34" s="608" t="s">
        <v>329</v>
      </c>
      <c r="B34" s="303">
        <v>1</v>
      </c>
      <c r="C34" s="159" t="s">
        <v>220</v>
      </c>
      <c r="D34" s="165" t="s">
        <v>866</v>
      </c>
      <c r="E34" s="160" t="s">
        <v>221</v>
      </c>
      <c r="F34" s="162">
        <v>30</v>
      </c>
      <c r="G34" s="228"/>
      <c r="H34" s="127"/>
    </row>
    <row r="35" spans="1:8" ht="141.75" customHeight="1" x14ac:dyDescent="0.2">
      <c r="A35" s="608"/>
      <c r="B35" s="303">
        <v>2</v>
      </c>
      <c r="C35" s="159" t="s">
        <v>1397</v>
      </c>
      <c r="D35" s="165" t="s">
        <v>1523</v>
      </c>
      <c r="E35" s="160" t="s">
        <v>222</v>
      </c>
      <c r="F35" s="162">
        <v>20</v>
      </c>
      <c r="G35" s="228"/>
      <c r="H35" s="127"/>
    </row>
    <row r="36" spans="1:8" ht="42.75" customHeight="1" x14ac:dyDescent="0.2">
      <c r="A36" s="608"/>
      <c r="B36" s="303">
        <v>3</v>
      </c>
      <c r="C36" s="159" t="s">
        <v>223</v>
      </c>
      <c r="D36" s="165" t="s">
        <v>866</v>
      </c>
      <c r="E36" s="160" t="s">
        <v>224</v>
      </c>
      <c r="F36" s="162">
        <v>10</v>
      </c>
      <c r="G36" s="228"/>
      <c r="H36" s="127"/>
    </row>
    <row r="37" spans="1:8" ht="75.75" customHeight="1" x14ac:dyDescent="0.2">
      <c r="A37" s="608"/>
      <c r="B37" s="303">
        <v>4</v>
      </c>
      <c r="C37" s="159" t="s">
        <v>225</v>
      </c>
      <c r="D37" s="165" t="s">
        <v>867</v>
      </c>
      <c r="E37" s="160" t="s">
        <v>226</v>
      </c>
      <c r="F37" s="162">
        <v>10</v>
      </c>
      <c r="G37" s="228"/>
      <c r="H37" s="127"/>
    </row>
    <row r="38" spans="1:8" ht="67.5" customHeight="1" x14ac:dyDescent="0.2">
      <c r="A38" s="608"/>
      <c r="B38" s="303">
        <v>5</v>
      </c>
      <c r="C38" s="159" t="s">
        <v>801</v>
      </c>
      <c r="D38" s="165" t="s">
        <v>1524</v>
      </c>
      <c r="E38" s="160" t="s">
        <v>227</v>
      </c>
      <c r="F38" s="162">
        <v>10</v>
      </c>
      <c r="G38" s="228"/>
      <c r="H38" s="127"/>
    </row>
    <row r="39" spans="1:8" ht="122.25" customHeight="1" x14ac:dyDescent="0.2">
      <c r="A39" s="608"/>
      <c r="B39" s="303">
        <v>6</v>
      </c>
      <c r="C39" s="159" t="s">
        <v>1213</v>
      </c>
      <c r="D39" s="165" t="s">
        <v>1525</v>
      </c>
      <c r="E39" s="160" t="s">
        <v>397</v>
      </c>
      <c r="F39" s="162">
        <v>20</v>
      </c>
      <c r="G39" s="228"/>
      <c r="H39" s="127"/>
    </row>
    <row r="40" spans="1:8" ht="15.75" customHeight="1" x14ac:dyDescent="0.25">
      <c r="A40" s="200"/>
      <c r="B40" s="297"/>
      <c r="C40" s="556" t="s">
        <v>14</v>
      </c>
      <c r="D40" s="557"/>
      <c r="E40" s="558"/>
      <c r="F40" s="168">
        <f>SUM(F34:F39)</f>
        <v>100</v>
      </c>
      <c r="G40" s="231">
        <f>IFERROR(SUM(G34:G39)/F40,"")</f>
        <v>0</v>
      </c>
      <c r="H40" s="201"/>
    </row>
    <row r="41" spans="1:8" ht="67.5" customHeight="1" x14ac:dyDescent="0.2">
      <c r="A41" s="608" t="s">
        <v>330</v>
      </c>
      <c r="B41" s="164">
        <v>1</v>
      </c>
      <c r="C41" s="164" t="s">
        <v>228</v>
      </c>
      <c r="D41" s="165" t="s">
        <v>868</v>
      </c>
      <c r="E41" s="164" t="s">
        <v>398</v>
      </c>
      <c r="F41" s="166">
        <v>40</v>
      </c>
      <c r="G41" s="228"/>
      <c r="H41" s="116"/>
    </row>
    <row r="42" spans="1:8" ht="94.5" customHeight="1" x14ac:dyDescent="0.2">
      <c r="A42" s="608"/>
      <c r="B42" s="164">
        <v>2</v>
      </c>
      <c r="C42" s="164" t="s">
        <v>231</v>
      </c>
      <c r="D42" s="165" t="s">
        <v>600</v>
      </c>
      <c r="E42" s="165" t="s">
        <v>684</v>
      </c>
      <c r="F42" s="166">
        <v>40</v>
      </c>
      <c r="G42" s="228"/>
      <c r="H42" s="116"/>
    </row>
    <row r="43" spans="1:8" ht="54" customHeight="1" x14ac:dyDescent="0.2">
      <c r="A43" s="608"/>
      <c r="B43" s="164">
        <v>3</v>
      </c>
      <c r="C43" s="164" t="s">
        <v>229</v>
      </c>
      <c r="D43" s="165" t="s">
        <v>928</v>
      </c>
      <c r="E43" s="165" t="s">
        <v>685</v>
      </c>
      <c r="F43" s="166">
        <v>20</v>
      </c>
      <c r="G43" s="228"/>
      <c r="H43" s="116"/>
    </row>
    <row r="44" spans="1:8" s="11" customFormat="1" ht="15.75" customHeight="1" x14ac:dyDescent="0.25">
      <c r="A44" s="544" t="s">
        <v>14</v>
      </c>
      <c r="B44" s="545"/>
      <c r="C44" s="545"/>
      <c r="D44" s="545"/>
      <c r="E44" s="546"/>
      <c r="F44" s="168">
        <f>SUM(F41:F43)</f>
        <v>100</v>
      </c>
      <c r="G44" s="231">
        <f>IFERROR(SUM(G41:G43)/F44,"")</f>
        <v>0</v>
      </c>
      <c r="H44" s="201"/>
    </row>
    <row r="45" spans="1:8" s="11" customFormat="1" ht="27" customHeight="1" x14ac:dyDescent="0.25">
      <c r="A45" s="547" t="s">
        <v>353</v>
      </c>
      <c r="B45" s="548"/>
      <c r="C45" s="548"/>
      <c r="D45" s="548"/>
      <c r="E45" s="548"/>
      <c r="F45" s="549"/>
      <c r="G45" s="273">
        <f>AVERAGE(G44,G40,G33,G24,G18,G14)</f>
        <v>0</v>
      </c>
      <c r="H45" s="222"/>
    </row>
    <row r="46" spans="1:8" s="9" customFormat="1" ht="15.75" x14ac:dyDescent="0.25">
      <c r="A46" s="40"/>
      <c r="B46" s="91"/>
      <c r="C46" s="91"/>
      <c r="D46" s="42"/>
      <c r="E46" s="40"/>
      <c r="F46" s="80"/>
      <c r="G46" s="80"/>
      <c r="H46" s="61"/>
    </row>
    <row r="47" spans="1:8" s="15" customFormat="1" ht="36" customHeight="1" x14ac:dyDescent="0.25">
      <c r="A47" s="12"/>
      <c r="B47" s="534" t="s">
        <v>779</v>
      </c>
      <c r="C47" s="534"/>
      <c r="D47" s="100" t="s">
        <v>295</v>
      </c>
      <c r="E47" s="47" t="s">
        <v>306</v>
      </c>
      <c r="F47" s="83"/>
      <c r="G47" s="225"/>
      <c r="H47" s="62"/>
    </row>
    <row r="48" spans="1:8" s="15" customFormat="1" ht="36" customHeight="1" x14ac:dyDescent="0.25">
      <c r="A48" s="12"/>
      <c r="B48" s="534" t="s">
        <v>619</v>
      </c>
      <c r="C48" s="534"/>
      <c r="D48" s="100"/>
      <c r="E48" s="47" t="s">
        <v>306</v>
      </c>
      <c r="F48" s="83"/>
      <c r="G48" s="225"/>
      <c r="H48" s="62"/>
    </row>
    <row r="49" spans="1:8" s="15" customFormat="1" ht="36" customHeight="1" x14ac:dyDescent="0.25">
      <c r="A49" s="12"/>
      <c r="B49" s="296"/>
      <c r="C49" s="269"/>
      <c r="D49" s="100"/>
      <c r="E49" s="47"/>
      <c r="F49" s="83"/>
      <c r="G49" s="225"/>
      <c r="H49" s="62"/>
    </row>
    <row r="50" spans="1:8" s="11" customFormat="1" ht="39" customHeight="1" x14ac:dyDescent="0.25">
      <c r="A50" s="12"/>
      <c r="B50" s="533"/>
      <c r="C50" s="533"/>
      <c r="D50" s="100"/>
      <c r="E50" s="47"/>
      <c r="F50" s="44"/>
      <c r="G50" s="225"/>
      <c r="H50" s="62"/>
    </row>
    <row r="51" spans="1:8" s="11" customFormat="1" ht="15.75" x14ac:dyDescent="0.25">
      <c r="A51" s="12"/>
      <c r="B51" s="294"/>
      <c r="C51" s="92"/>
      <c r="D51" s="46" t="s">
        <v>295</v>
      </c>
      <c r="E51" s="13"/>
      <c r="F51" s="84"/>
      <c r="G51" s="81"/>
      <c r="H51" s="16"/>
    </row>
  </sheetData>
  <mergeCells count="24">
    <mergeCell ref="A45:F45"/>
    <mergeCell ref="B47:C47"/>
    <mergeCell ref="B50:C50"/>
    <mergeCell ref="B33:E33"/>
    <mergeCell ref="C40:E40"/>
    <mergeCell ref="A41:A43"/>
    <mergeCell ref="A34:A39"/>
    <mergeCell ref="B48:C48"/>
    <mergeCell ref="A44:E44"/>
    <mergeCell ref="A18:E18"/>
    <mergeCell ref="C24:E24"/>
    <mergeCell ref="A25:A32"/>
    <mergeCell ref="A7:H7"/>
    <mergeCell ref="A8:H8"/>
    <mergeCell ref="A14:E14"/>
    <mergeCell ref="A10:A13"/>
    <mergeCell ref="A16:A17"/>
    <mergeCell ref="A19:A23"/>
    <mergeCell ref="A6:H6"/>
    <mergeCell ref="A1:H1"/>
    <mergeCell ref="A2:H2"/>
    <mergeCell ref="A3:H3"/>
    <mergeCell ref="A4:H4"/>
    <mergeCell ref="A5:H5"/>
  </mergeCells>
  <conditionalFormatting sqref="G14">
    <cfRule type="cellIs" dxfId="122" priority="34" stopIfTrue="1" operator="between">
      <formula>0</formula>
      <formula>0.5</formula>
    </cfRule>
    <cfRule type="cellIs" dxfId="121" priority="35" stopIfTrue="1" operator="between">
      <formula>0.51</formula>
      <formula>0.75</formula>
    </cfRule>
    <cfRule type="cellIs" dxfId="120" priority="36" stopIfTrue="1" operator="between">
      <formula>0.76</formula>
      <formula>1</formula>
    </cfRule>
  </conditionalFormatting>
  <conditionalFormatting sqref="G45">
    <cfRule type="cellIs" dxfId="119" priority="16" stopIfTrue="1" operator="between">
      <formula>0</formula>
      <formula>0.5</formula>
    </cfRule>
    <cfRule type="cellIs" dxfId="118" priority="17" stopIfTrue="1" operator="between">
      <formula>0.51</formula>
      <formula>0.75</formula>
    </cfRule>
    <cfRule type="cellIs" dxfId="117" priority="18" stopIfTrue="1" operator="between">
      <formula>0.76</formula>
      <formula>1</formula>
    </cfRule>
  </conditionalFormatting>
  <conditionalFormatting sqref="G18">
    <cfRule type="cellIs" dxfId="116" priority="13" stopIfTrue="1" operator="between">
      <formula>0</formula>
      <formula>0.5</formula>
    </cfRule>
    <cfRule type="cellIs" dxfId="115" priority="14" stopIfTrue="1" operator="between">
      <formula>0.51</formula>
      <formula>0.75</formula>
    </cfRule>
    <cfRule type="cellIs" dxfId="114" priority="15" stopIfTrue="1" operator="between">
      <formula>0.76</formula>
      <formula>1</formula>
    </cfRule>
  </conditionalFormatting>
  <conditionalFormatting sqref="G24">
    <cfRule type="cellIs" dxfId="113" priority="10" stopIfTrue="1" operator="between">
      <formula>0</formula>
      <formula>0.5</formula>
    </cfRule>
    <cfRule type="cellIs" dxfId="112" priority="11" stopIfTrue="1" operator="between">
      <formula>0.51</formula>
      <formula>0.75</formula>
    </cfRule>
    <cfRule type="cellIs" dxfId="111" priority="12" stopIfTrue="1" operator="between">
      <formula>0.76</formula>
      <formula>1</formula>
    </cfRule>
  </conditionalFormatting>
  <conditionalFormatting sqref="G33">
    <cfRule type="cellIs" dxfId="110" priority="7" stopIfTrue="1" operator="between">
      <formula>0</formula>
      <formula>0.5</formula>
    </cfRule>
    <cfRule type="cellIs" dxfId="109" priority="8" stopIfTrue="1" operator="between">
      <formula>0.51</formula>
      <formula>0.75</formula>
    </cfRule>
    <cfRule type="cellIs" dxfId="108" priority="9" stopIfTrue="1" operator="between">
      <formula>0.76</formula>
      <formula>1</formula>
    </cfRule>
  </conditionalFormatting>
  <conditionalFormatting sqref="G40">
    <cfRule type="cellIs" dxfId="107" priority="4" stopIfTrue="1" operator="between">
      <formula>0</formula>
      <formula>0.5</formula>
    </cfRule>
    <cfRule type="cellIs" dxfId="106" priority="5" stopIfTrue="1" operator="between">
      <formula>0.51</formula>
      <formula>0.75</formula>
    </cfRule>
    <cfRule type="cellIs" dxfId="105" priority="6" stopIfTrue="1" operator="between">
      <formula>0.76</formula>
      <formula>1</formula>
    </cfRule>
  </conditionalFormatting>
  <conditionalFormatting sqref="G44">
    <cfRule type="cellIs" dxfId="104" priority="1" stopIfTrue="1" operator="between">
      <formula>0</formula>
      <formula>0.5</formula>
    </cfRule>
    <cfRule type="cellIs" dxfId="103" priority="2" stopIfTrue="1" operator="between">
      <formula>0.51</formula>
      <formula>0.75</formula>
    </cfRule>
    <cfRule type="cellIs" dxfId="102" priority="3" stopIfTrue="1" operator="between">
      <formula>0.76</formula>
      <formula>1</formula>
    </cfRule>
  </conditionalFormatting>
  <printOptions horizontalCentered="1"/>
  <pageMargins left="0.59055118110236227" right="0.39370078740157483" top="0.59055118110236227" bottom="0.39370078740157483" header="0.39370078740157483" footer="0.19685039370078741"/>
  <pageSetup paperSize="9" scale="66" fitToHeight="0" orientation="landscape" r:id="rId1"/>
  <headerFooter alignWithMargins="0">
    <oddFooter>&amp;L&amp;A&amp;CСтраница  &amp;P из &amp;N</oddFooter>
  </headerFooter>
  <rowBreaks count="3" manualBreakCount="3">
    <brk id="15" max="7" man="1"/>
    <brk id="24" max="7" man="1"/>
    <brk id="33" max="7"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D39CD4-FE61-4AD5-BD05-2B5E7C8366BF}">
  <ds:schemaRefs>
    <ds:schemaRef ds:uri="http://schemas.microsoft.com/sharepoint/v3/contenttype/forms"/>
  </ds:schemaRefs>
</ds:datastoreItem>
</file>

<file path=customXml/itemProps2.xml><?xml version="1.0" encoding="utf-8"?>
<ds:datastoreItem xmlns:ds="http://schemas.openxmlformats.org/officeDocument/2006/customXml" ds:itemID="{DD2E0A26-4BCA-4814-A7B2-3908DFD14155}">
  <ds:schemaRefs>
    <ds:schemaRef ds:uri="http://purl.org/dc/elements/1.1/"/>
    <ds:schemaRef ds:uri="http://schemas.microsoft.com/office/infopath/2007/PartnerControls"/>
    <ds:schemaRef ds:uri="http://schemas.microsoft.com/office/2006/documentManagement/types"/>
    <ds:schemaRef ds:uri="http://purl.org/dc/terms/"/>
    <ds:schemaRef ds:uri="http://purl.org/dc/dcmitype/"/>
    <ds:schemaRef ds:uri="http://www.w3.org/XML/1998/namespace"/>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B82E0369-6B99-40F6-869F-77A584B72D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24</vt:i4>
      </vt:variant>
    </vt:vector>
  </HeadingPairs>
  <TitlesOfParts>
    <vt:vector size="40" baseType="lpstr">
      <vt:lpstr>приложение 15</vt:lpstr>
      <vt:lpstr>Отчет по проверке № n </vt:lpstr>
      <vt:lpstr>1 ОТ</vt:lpstr>
      <vt:lpstr>2 ОЗ</vt:lpstr>
      <vt:lpstr>3 ПожБ</vt:lpstr>
      <vt:lpstr>ТрБ</vt:lpstr>
      <vt:lpstr>4 БДДиТрБ</vt:lpstr>
      <vt:lpstr>5 ОВР+СМР</vt:lpstr>
      <vt:lpstr>6 ГНВП </vt:lpstr>
      <vt:lpstr>7 Сейсморазвед </vt:lpstr>
      <vt:lpstr>8 ТКРС</vt:lpstr>
      <vt:lpstr>9 Бурение</vt:lpstr>
      <vt:lpstr>10 ПБ </vt:lpstr>
      <vt:lpstr>11 Зачистка</vt:lpstr>
      <vt:lpstr>12 Жилые городки </vt:lpstr>
      <vt:lpstr>13 Охрана окружающей среды</vt:lpstr>
      <vt:lpstr>'приложение 15'!OLE_LINK1</vt:lpstr>
      <vt:lpstr>'1 ОТ'!Заголовки_для_печати</vt:lpstr>
      <vt:lpstr>'12 Жилые городки '!Заголовки_для_печати</vt:lpstr>
      <vt:lpstr>'13 Охрана окружающей среды'!Заголовки_для_печати</vt:lpstr>
      <vt:lpstr>'2 ОЗ'!Заголовки_для_печати</vt:lpstr>
      <vt:lpstr>'3 ПожБ'!Заголовки_для_печати</vt:lpstr>
      <vt:lpstr>'5 ОВР+СМР'!Заголовки_для_печати</vt:lpstr>
      <vt:lpstr>'6 ГНВП '!Заголовки_для_печати</vt:lpstr>
      <vt:lpstr>'1 ОТ'!Область_печати</vt:lpstr>
      <vt:lpstr>'10 ПБ '!Область_печати</vt:lpstr>
      <vt:lpstr>'11 Зачистка'!Область_печати</vt:lpstr>
      <vt:lpstr>'12 Жилые городки '!Область_печати</vt:lpstr>
      <vt:lpstr>'13 Охрана окружающей среды'!Область_печати</vt:lpstr>
      <vt:lpstr>'2 ОЗ'!Область_печати</vt:lpstr>
      <vt:lpstr>'3 ПожБ'!Область_печати</vt:lpstr>
      <vt:lpstr>'4 БДДиТрБ'!Область_печати</vt:lpstr>
      <vt:lpstr>'5 ОВР+СМР'!Область_печати</vt:lpstr>
      <vt:lpstr>'6 ГНВП '!Область_печати</vt:lpstr>
      <vt:lpstr>'7 Сейсморазвед '!Область_печати</vt:lpstr>
      <vt:lpstr>'8 ТКРС'!Область_печати</vt:lpstr>
      <vt:lpstr>'9 Бурение'!Область_печати</vt:lpstr>
      <vt:lpstr>'Отчет по проверке № n '!Область_печати</vt:lpstr>
      <vt:lpstr>'приложение 15'!Область_печати</vt:lpstr>
      <vt:lpstr>ТрБ!Область_печати</vt:lpstr>
    </vt:vector>
  </TitlesOfParts>
  <Company>ООО "РН-Ванкор"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Бомбина Любовь Геннадьевна</cp:lastModifiedBy>
  <cp:lastPrinted>2023-06-30T08:34:03Z</cp:lastPrinted>
  <dcterms:created xsi:type="dcterms:W3CDTF">2007-04-02T08:08:26Z</dcterms:created>
  <dcterms:modified xsi:type="dcterms:W3CDTF">2024-11-22T08:18:24Z</dcterms:modified>
</cp:coreProperties>
</file>