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225"/>
  </bookViews>
  <sheets>
    <sheet name="6к" sheetId="4" r:id="rId1"/>
  </sheets>
  <definedNames>
    <definedName name="_xlnm.Print_Area" localSheetId="0">'6к'!$A$1:$F$74</definedName>
  </definedName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4"/>
  <c r="E17"/>
  <c r="F17"/>
  <c r="F19"/>
  <c r="F18"/>
  <c r="F12"/>
  <c r="F16"/>
  <c r="F15"/>
  <c r="F14"/>
  <c r="F13"/>
  <c r="F45"/>
  <c r="F44"/>
  <c r="F43"/>
  <c r="F42"/>
  <c r="F41"/>
  <c r="F36"/>
  <c r="F34"/>
  <c r="F33"/>
  <c r="F25"/>
  <c r="F20"/>
  <c r="F21"/>
  <c r="F22"/>
  <c r="F23"/>
  <c r="F24"/>
  <c r="E25"/>
  <c r="F27" l="1"/>
  <c r="F28"/>
  <c r="F29"/>
  <c r="F30"/>
  <c r="F31"/>
  <c r="F32"/>
  <c r="F26"/>
  <c r="F37" l="1"/>
</calcChain>
</file>

<file path=xl/sharedStrings.xml><?xml version="1.0" encoding="utf-8"?>
<sst xmlns="http://schemas.openxmlformats.org/spreadsheetml/2006/main" count="124" uniqueCount="87">
  <si>
    <t>№</t>
  </si>
  <si>
    <t>2.2.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</si>
  <si>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</si>
  <si>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</si>
  <si>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</si>
  <si>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</si>
  <si>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</si>
  <si>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</si>
  <si>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</si>
  <si>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</si>
  <si>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</si>
  <si>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</si>
  <si>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</si>
  <si>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</si>
  <si>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НДС 20%</t>
  </si>
  <si>
    <t xml:space="preserve">КОММЕРЧЕСКОЕ ПРЕДЛОЖЕНИЕ </t>
  </si>
  <si>
    <t>2.3.</t>
  </si>
  <si>
    <t>2.4.</t>
  </si>
  <si>
    <t>2.6.</t>
  </si>
  <si>
    <t>Операция</t>
  </si>
  <si>
    <t>4</t>
  </si>
  <si>
    <t>сервис/м</t>
  </si>
  <si>
    <t>Форма 6к</t>
  </si>
  <si>
    <t>Бурение под кондуктор</t>
  </si>
  <si>
    <t>Бурение под эксплуатационную колонну</t>
  </si>
  <si>
    <t>1</t>
  </si>
  <si>
    <t>2</t>
  </si>
  <si>
    <t>3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</si>
  <si>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</si>
  <si>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</si>
  <si>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</si>
  <si>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1.4.</t>
  </si>
  <si>
    <t>Форма оплаты</t>
  </si>
  <si>
    <t>Срок действия коммерческого предложения</t>
  </si>
  <si>
    <t>Гарантийные обязательства</t>
  </si>
  <si>
    <t>Прочие условия</t>
  </si>
  <si>
    <t>Гарантирую начало работы без предварительной оплаты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</si>
  <si>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</si>
  <si>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</si>
  <si>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</si>
  <si>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</si>
  <si>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 xml:space="preserve">                                                                                           Печать Претендента</t>
  </si>
  <si>
    <t>1.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</si>
  <si>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</si>
  <si>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</si>
  <si>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</si>
  <si>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</si>
  <si>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</si>
  <si>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1.3</t>
  </si>
  <si>
    <t>Инженерное сопровождение в период нормативного срока оказания услуг***</t>
  </si>
  <si>
    <t>Инженерное сопровождение в период сверхнормативного срока оказания услуг***</t>
  </si>
  <si>
    <t>2.1.</t>
  </si>
  <si>
    <t xml:space="preserve">Бурение под направление  </t>
  </si>
  <si>
    <t>Бурение под хвостовик в ННС</t>
  </si>
  <si>
    <t>2.5.</t>
  </si>
  <si>
    <t>Бурение под хвостовик в БГС</t>
  </si>
  <si>
    <t>Нормализация хвостовика в ННС</t>
  </si>
  <si>
    <t>2.7.</t>
  </si>
  <si>
    <t>Бурение открытого интервала в БГС</t>
  </si>
  <si>
    <t>Сервис ВЗД (включая: ВЗД, ТО, ремонт, инженерное сопровождение)</t>
  </si>
  <si>
    <t>3.1.</t>
  </si>
  <si>
    <t>3.2.</t>
  </si>
  <si>
    <t>3.3.</t>
  </si>
  <si>
    <t>3.4.</t>
  </si>
  <si>
    <t>3.5.</t>
  </si>
  <si>
    <t>3.6.</t>
  </si>
  <si>
    <t>3.7.</t>
  </si>
  <si>
    <t>Предоставление бурильного яса при отборе изолированного керна****</t>
  </si>
  <si>
    <t>Разбуривание ненормативного цементного стакана*****</t>
  </si>
  <si>
    <t xml:space="preserve">Наименование услуг </t>
  </si>
  <si>
    <t>Цена за единицу,руб</t>
  </si>
  <si>
    <t>Объем</t>
  </si>
  <si>
    <t>Справочно:</t>
  </si>
  <si>
    <t>Итого стоимость услуг, без НДС</t>
  </si>
  <si>
    <t>Всего с НДС:</t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</si>
  <si>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 с даты начала углубления бокового стовла скважины до момента достижения финального забоя . Плановое  количество суток оказания УСЛУГ (включая ставку технологического дежурства оборудования для ННБ) составляет 90 суток. СТАВКА ИНЖЕНЕРНОГО СОПРОВОЖДЕНИЯ В ПЕРИОД НОРМАТИВНОГО СРОКА ОКАЗАНИЯ УСЛУГ  не применяются в случае приостановки оказания УСЛУГ по обстоятельствам, за которые отвечает ИСПОЛНИТЕЛЬ.</t>
    </r>
  </si>
  <si>
    <t>ПДО №116 -БНГРЭ-2021. Комплекс услуг по техническому и технологическому сопровождению наклонно-направленного бурения, долотного сервиса и сервиса ВЗД на Юрубчено-Тохомском месторождении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</si>
  <si>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на 60 календарный день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</si>
  <si>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до 15 февраля 2022</t>
  </si>
  <si>
    <t>Мобилизация (до объекта оказания услуг)******</t>
  </si>
  <si>
    <t>Демобилизация (до объекта оказания услуг)******</t>
  </si>
  <si>
    <r>
      <rPr>
        <b/>
        <sz val="8"/>
        <color theme="1"/>
        <rFont val="Times New Roman"/>
        <family val="1"/>
        <charset val="204"/>
      </rPr>
      <t xml:space="preserve">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</si>
  <si>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 ненормативного цементного стакана (более 24 м за секцию).</t>
    </r>
  </si>
  <si>
    <r>
      <rPr>
        <b/>
        <sz val="8"/>
        <color theme="1"/>
        <rFont val="Times New Roman"/>
        <family val="1"/>
        <charset val="204"/>
      </rPr>
      <t>****** Стоимость мобилизации и демобилизации</t>
    </r>
    <r>
      <rPr>
        <sz val="8"/>
        <color theme="1"/>
        <rFont val="Times New Roman"/>
        <family val="1"/>
        <charset val="204"/>
      </rPr>
      <t xml:space="preserve"> включена в стоимость услуг.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</si>
  <si>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r>
      <t xml:space="preserve">***ИНЖЕНЕРНОЕ СОПРОВОЖДЕНИЕ В ПЕРИОД СВЕРХНОРМАТИВНОГО СРОКА ОКАЗАНИЯ УСЛУГ  -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 пределы нормативного срока, который составляет 90 суток. Ставка подллежит начислению с даты окончания НОРМАТИВНОГО СРОКА ОКОНЧНИЯ УСЛУГ по дату достижения финанального забоя, при условии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</si>
  <si>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 основного ОБОРУДОВАНИЯ ИСПОЛНИТЕЛЯ (перечень которого указан в Приложении № 1 к Техническому заданию) в соответствии с заявкой на оказание УСЛУГ.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</si>
  <si>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 НАПРАВЛЕННОГО БУРЕНИЯ</t>
    </r>
    <r>
      <rPr>
        <sz val="8"/>
        <color theme="1"/>
        <rFont val="Times New Roman"/>
        <family val="1"/>
        <charset val="204"/>
      </rPr>
      <t xml:space="preserve"> - применяется в случае нахождения ОСНОВНОГО ОБОРУДОВАНИЯ ИСПОЛНИТЕЛЯ выше стола ротора/простоя, НПВ, аварийных работ на скважине которые возникли по  обстоятельствам, за которые Исполнитель не отвечает.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</si>
</sst>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 applyAlignment="1">
      <alignment wrapText="1"/>
    </xf>
    <xf numFmtId="49" fontId="7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Alignment="1">
      <alignment vertical="center"/>
    </xf>
    <xf numFmtId="49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" fillId="6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8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49" fontId="7" fillId="0" borderId="12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3" fontId="3" fillId="4" borderId="0" xfId="0" applyNumberFormat="1" applyFont="1" applyFill="1" applyBorder="1" applyAlignment="1">
      <alignment horizontal="center" vertical="center" wrapText="1"/>
    </xf>
    <xf numFmtId="2" fontId="3" fillId="4" borderId="0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right" vertical="center" wrapText="1"/>
    </xf>
    <xf numFmtId="2" fontId="3" fillId="3" borderId="6" xfId="0" applyNumberFormat="1" applyFont="1" applyFill="1" applyBorder="1" applyAlignment="1">
      <alignment horizontal="right" vertical="center"/>
    </xf>
    <xf numFmtId="2" fontId="4" fillId="0" borderId="6" xfId="0" applyNumberFormat="1" applyFont="1" applyFill="1" applyBorder="1" applyAlignment="1">
      <alignment horizontal="right" vertical="center"/>
    </xf>
    <xf numFmtId="2" fontId="3" fillId="3" borderId="9" xfId="0" applyNumberFormat="1" applyFont="1" applyFill="1" applyBorder="1" applyAlignment="1">
      <alignment horizontal="right" vertical="center"/>
    </xf>
    <xf numFmtId="3" fontId="17" fillId="0" borderId="4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10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10" xfId="0" applyFont="1" applyBorder="1" applyAlignment="1">
      <alignment horizontal="left" wrapText="1"/>
    </xf>
    <xf numFmtId="0" fontId="14" fillId="0" borderId="12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14" fillId="4" borderId="10" xfId="0" applyFont="1" applyFill="1" applyBorder="1" applyAlignment="1">
      <alignment horizontal="left" wrapText="1"/>
    </xf>
    <xf numFmtId="0" fontId="14" fillId="4" borderId="12" xfId="0" applyFont="1" applyFill="1" applyBorder="1" applyAlignment="1">
      <alignment horizontal="left" wrapText="1"/>
    </xf>
    <xf numFmtId="0" fontId="14" fillId="4" borderId="5" xfId="0" applyFont="1" applyFill="1" applyBorder="1" applyAlignment="1">
      <alignment horizontal="left" wrapText="1"/>
    </xf>
    <xf numFmtId="0" fontId="14" fillId="0" borderId="12" xfId="0" applyFont="1" applyBorder="1" applyAlignment="1">
      <alignment horizontal="left"/>
    </xf>
    <xf numFmtId="0" fontId="14" fillId="0" borderId="10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6" borderId="7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right" vertical="center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1"/>
  <sheetViews>
    <sheetView tabSelected="1" view="pageBreakPreview" topLeftCell="A8" zoomScaleNormal="85" zoomScaleSheetLayoutView="100" workbookViewId="0">
      <selection activeCell="F36" sqref="F36"/>
    </sheetView>
  </sheetViews>
  <sheetFormatPr defaultColWidth="9.140625" defaultRowHeight="15"/>
  <cols>
    <col min="1" max="1" width="5.7109375" style="34" customWidth="1"/>
    <col min="2" max="2" width="75.7109375" style="35" customWidth="1"/>
    <col min="3" max="3" width="12.28515625" style="35" customWidth="1"/>
    <col min="4" max="4" width="17.7109375" style="35" customWidth="1"/>
    <col min="5" max="5" width="16" style="35" customWidth="1"/>
    <col min="6" max="6" width="18.5703125" style="35" customWidth="1"/>
    <col min="7" max="9" width="9.140625" style="5" customWidth="1"/>
    <col min="10" max="16384" width="9.140625" style="5"/>
  </cols>
  <sheetData>
    <row r="1" spans="1:6" ht="15.75">
      <c r="A1" s="16"/>
      <c r="B1" s="17"/>
      <c r="C1" s="18"/>
      <c r="D1" s="18"/>
      <c r="E1" s="18"/>
      <c r="F1" s="19" t="s">
        <v>22</v>
      </c>
    </row>
    <row r="2" spans="1:6" ht="15.75" customHeight="1">
      <c r="A2" s="68" t="s">
        <v>15</v>
      </c>
      <c r="B2" s="68"/>
      <c r="C2" s="68"/>
      <c r="D2" s="68"/>
      <c r="E2" s="68"/>
      <c r="F2" s="68"/>
    </row>
    <row r="3" spans="1:6" ht="15.75">
      <c r="A3" s="69"/>
      <c r="B3" s="69"/>
      <c r="C3" s="69"/>
      <c r="D3" s="69"/>
      <c r="E3" s="69"/>
      <c r="F3" s="69"/>
    </row>
    <row r="4" spans="1:6" ht="15.75">
      <c r="A4" s="41" t="s">
        <v>28</v>
      </c>
      <c r="B4" s="40"/>
      <c r="C4" s="38"/>
      <c r="D4" s="38"/>
      <c r="E4" s="38"/>
      <c r="F4" s="38"/>
    </row>
    <row r="5" spans="1:6" ht="15.75">
      <c r="A5" s="38"/>
      <c r="B5" s="38"/>
      <c r="C5" s="38"/>
      <c r="D5" s="38"/>
      <c r="E5" s="38"/>
      <c r="F5" s="38"/>
    </row>
    <row r="6" spans="1:6" ht="15" customHeight="1">
      <c r="A6" s="67" t="s">
        <v>76</v>
      </c>
      <c r="B6" s="67"/>
      <c r="C6" s="67"/>
      <c r="D6" s="67"/>
      <c r="E6" s="67"/>
      <c r="F6" s="67"/>
    </row>
    <row r="7" spans="1:6">
      <c r="A7" s="67"/>
      <c r="B7" s="67"/>
      <c r="C7" s="67"/>
      <c r="D7" s="67"/>
      <c r="E7" s="67"/>
      <c r="F7" s="67"/>
    </row>
    <row r="8" spans="1:6">
      <c r="A8" s="70"/>
      <c r="B8" s="70"/>
      <c r="C8" s="70"/>
      <c r="D8" s="70"/>
      <c r="E8" s="70"/>
      <c r="F8" s="70"/>
    </row>
    <row r="9" spans="1:6" ht="15.75" thickBot="1">
      <c r="A9" s="20"/>
      <c r="B9" s="20"/>
      <c r="C9" s="20"/>
      <c r="D9" s="20"/>
      <c r="E9" s="20"/>
      <c r="F9" s="20"/>
    </row>
    <row r="10" spans="1:6" ht="30">
      <c r="A10" s="1" t="s">
        <v>0</v>
      </c>
      <c r="B10" s="2" t="s">
        <v>2</v>
      </c>
      <c r="C10" s="2" t="s">
        <v>3</v>
      </c>
      <c r="D10" s="2" t="s">
        <v>4</v>
      </c>
      <c r="E10" s="3" t="s">
        <v>5</v>
      </c>
      <c r="F10" s="4" t="s">
        <v>6</v>
      </c>
    </row>
    <row r="11" spans="1:6">
      <c r="A11" s="106">
        <v>1</v>
      </c>
      <c r="B11" s="98">
        <v>2</v>
      </c>
      <c r="C11" s="98">
        <v>3</v>
      </c>
      <c r="D11" s="98">
        <v>4</v>
      </c>
      <c r="E11" s="99">
        <v>5</v>
      </c>
      <c r="F11" s="107">
        <v>6</v>
      </c>
    </row>
    <row r="12" spans="1:6">
      <c r="A12" s="108" t="s">
        <v>42</v>
      </c>
      <c r="B12" s="6" t="s">
        <v>43</v>
      </c>
      <c r="C12" s="21" t="s">
        <v>44</v>
      </c>
      <c r="D12" s="100"/>
      <c r="E12" s="49"/>
      <c r="F12" s="109">
        <f>SUM(F13:F16)</f>
        <v>0</v>
      </c>
    </row>
    <row r="13" spans="1:6" ht="17.25" customHeight="1">
      <c r="A13" s="110" t="s">
        <v>7</v>
      </c>
      <c r="B13" s="8" t="s">
        <v>45</v>
      </c>
      <c r="C13" s="9" t="s">
        <v>46</v>
      </c>
      <c r="D13" s="101"/>
      <c r="E13" s="102">
        <v>34</v>
      </c>
      <c r="F13" s="111">
        <f>E13*D13</f>
        <v>0</v>
      </c>
    </row>
    <row r="14" spans="1:6" ht="15.75" customHeight="1">
      <c r="A14" s="110" t="s">
        <v>8</v>
      </c>
      <c r="B14" s="8" t="s">
        <v>47</v>
      </c>
      <c r="C14" s="9" t="s">
        <v>46</v>
      </c>
      <c r="D14" s="101"/>
      <c r="E14" s="102">
        <v>56</v>
      </c>
      <c r="F14" s="111">
        <f>E14*D14</f>
        <v>0</v>
      </c>
    </row>
    <row r="15" spans="1:6" ht="15.75" customHeight="1">
      <c r="A15" s="110" t="s">
        <v>48</v>
      </c>
      <c r="B15" s="8" t="s">
        <v>49</v>
      </c>
      <c r="C15" s="9" t="s">
        <v>46</v>
      </c>
      <c r="D15" s="101"/>
      <c r="E15" s="102">
        <v>90</v>
      </c>
      <c r="F15" s="111">
        <f>E15*D15</f>
        <v>0</v>
      </c>
    </row>
    <row r="16" spans="1:6" ht="18" customHeight="1">
      <c r="A16" s="110" t="s">
        <v>31</v>
      </c>
      <c r="B16" s="8" t="s">
        <v>50</v>
      </c>
      <c r="C16" s="9" t="s">
        <v>46</v>
      </c>
      <c r="D16" s="101"/>
      <c r="E16" s="99">
        <v>0</v>
      </c>
      <c r="F16" s="111">
        <f>E16*D16</f>
        <v>0</v>
      </c>
    </row>
    <row r="17" spans="1:6" ht="25.5">
      <c r="A17" s="112">
        <v>2</v>
      </c>
      <c r="B17" s="6" t="s">
        <v>30</v>
      </c>
      <c r="C17" s="21" t="s">
        <v>21</v>
      </c>
      <c r="D17" s="103"/>
      <c r="E17" s="49">
        <f>SUM(E18:E24)</f>
        <v>4694</v>
      </c>
      <c r="F17" s="61">
        <f>SUM(F18:F24)</f>
        <v>0</v>
      </c>
    </row>
    <row r="18" spans="1:6">
      <c r="A18" s="7" t="s">
        <v>51</v>
      </c>
      <c r="B18" s="8" t="s">
        <v>52</v>
      </c>
      <c r="C18" s="104" t="s">
        <v>9</v>
      </c>
      <c r="D18" s="86"/>
      <c r="E18" s="50">
        <v>100</v>
      </c>
      <c r="F18" s="111">
        <f>E18*D18</f>
        <v>0</v>
      </c>
    </row>
    <row r="19" spans="1:6">
      <c r="A19" s="7" t="s">
        <v>1</v>
      </c>
      <c r="B19" s="8" t="s">
        <v>23</v>
      </c>
      <c r="C19" s="104" t="s">
        <v>9</v>
      </c>
      <c r="D19" s="86"/>
      <c r="E19" s="51">
        <v>250</v>
      </c>
      <c r="F19" s="111">
        <f>E19*D19</f>
        <v>0</v>
      </c>
    </row>
    <row r="20" spans="1:6">
      <c r="A20" s="7" t="s">
        <v>16</v>
      </c>
      <c r="B20" s="8" t="s">
        <v>24</v>
      </c>
      <c r="C20" s="104" t="s">
        <v>9</v>
      </c>
      <c r="D20" s="86"/>
      <c r="E20" s="51">
        <v>1700</v>
      </c>
      <c r="F20" s="111">
        <f t="shared" ref="F19:F24" si="0">E20*D20</f>
        <v>0</v>
      </c>
    </row>
    <row r="21" spans="1:6">
      <c r="A21" s="7" t="s">
        <v>17</v>
      </c>
      <c r="B21" s="8" t="s">
        <v>53</v>
      </c>
      <c r="C21" s="104" t="s">
        <v>9</v>
      </c>
      <c r="D21" s="86"/>
      <c r="E21" s="51">
        <v>307</v>
      </c>
      <c r="F21" s="111">
        <f t="shared" si="0"/>
        <v>0</v>
      </c>
    </row>
    <row r="22" spans="1:6">
      <c r="A22" s="7" t="s">
        <v>54</v>
      </c>
      <c r="B22" s="8" t="s">
        <v>55</v>
      </c>
      <c r="C22" s="104" t="s">
        <v>9</v>
      </c>
      <c r="D22" s="86"/>
      <c r="E22" s="51">
        <v>1813</v>
      </c>
      <c r="F22" s="111">
        <f t="shared" si="0"/>
        <v>0</v>
      </c>
    </row>
    <row r="23" spans="1:6">
      <c r="A23" s="7" t="s">
        <v>18</v>
      </c>
      <c r="B23" s="8" t="s">
        <v>56</v>
      </c>
      <c r="C23" s="104" t="s">
        <v>9</v>
      </c>
      <c r="D23" s="86"/>
      <c r="E23" s="51">
        <v>24</v>
      </c>
      <c r="F23" s="111">
        <f t="shared" si="0"/>
        <v>0</v>
      </c>
    </row>
    <row r="24" spans="1:6">
      <c r="A24" s="7" t="s">
        <v>57</v>
      </c>
      <c r="B24" s="8" t="s">
        <v>58</v>
      </c>
      <c r="C24" s="104" t="s">
        <v>9</v>
      </c>
      <c r="D24" s="86"/>
      <c r="E24" s="51">
        <v>500</v>
      </c>
      <c r="F24" s="111">
        <f t="shared" si="0"/>
        <v>0</v>
      </c>
    </row>
    <row r="25" spans="1:6">
      <c r="A25" s="112">
        <v>3</v>
      </c>
      <c r="B25" s="6" t="s">
        <v>59</v>
      </c>
      <c r="C25" s="21" t="s">
        <v>21</v>
      </c>
      <c r="D25" s="103"/>
      <c r="E25" s="49">
        <f>SUM(E26:E32)</f>
        <v>4594</v>
      </c>
      <c r="F25" s="61">
        <f>SUM(F26:F32)</f>
        <v>0</v>
      </c>
    </row>
    <row r="26" spans="1:6">
      <c r="A26" s="7" t="s">
        <v>60</v>
      </c>
      <c r="B26" s="8" t="s">
        <v>52</v>
      </c>
      <c r="C26" s="104" t="s">
        <v>9</v>
      </c>
      <c r="D26" s="86">
        <v>0</v>
      </c>
      <c r="E26" s="50">
        <v>0</v>
      </c>
      <c r="F26" s="111">
        <f>E26*D26</f>
        <v>0</v>
      </c>
    </row>
    <row r="27" spans="1:6">
      <c r="A27" s="7" t="s">
        <v>61</v>
      </c>
      <c r="B27" s="8" t="s">
        <v>23</v>
      </c>
      <c r="C27" s="104" t="s">
        <v>9</v>
      </c>
      <c r="D27" s="86"/>
      <c r="E27" s="51">
        <v>250</v>
      </c>
      <c r="F27" s="111">
        <f t="shared" ref="F27:F32" si="1">E27*D27</f>
        <v>0</v>
      </c>
    </row>
    <row r="28" spans="1:6" ht="15.75" customHeight="1">
      <c r="A28" s="7" t="s">
        <v>62</v>
      </c>
      <c r="B28" s="8" t="s">
        <v>24</v>
      </c>
      <c r="C28" s="104" t="s">
        <v>9</v>
      </c>
      <c r="D28" s="86"/>
      <c r="E28" s="51">
        <v>1700</v>
      </c>
      <c r="F28" s="111">
        <f t="shared" si="1"/>
        <v>0</v>
      </c>
    </row>
    <row r="29" spans="1:6" ht="15.75" customHeight="1">
      <c r="A29" s="7" t="s">
        <v>63</v>
      </c>
      <c r="B29" s="8" t="s">
        <v>53</v>
      </c>
      <c r="C29" s="104" t="s">
        <v>9</v>
      </c>
      <c r="D29" s="86"/>
      <c r="E29" s="51">
        <v>307</v>
      </c>
      <c r="F29" s="111">
        <f t="shared" si="1"/>
        <v>0</v>
      </c>
    </row>
    <row r="30" spans="1:6" ht="15.75" customHeight="1">
      <c r="A30" s="7" t="s">
        <v>64</v>
      </c>
      <c r="B30" s="8" t="s">
        <v>55</v>
      </c>
      <c r="C30" s="104" t="s">
        <v>9</v>
      </c>
      <c r="D30" s="86"/>
      <c r="E30" s="51">
        <v>1813</v>
      </c>
      <c r="F30" s="111">
        <f t="shared" si="1"/>
        <v>0</v>
      </c>
    </row>
    <row r="31" spans="1:6" ht="15.75" customHeight="1">
      <c r="A31" s="7" t="s">
        <v>65</v>
      </c>
      <c r="B31" s="8" t="s">
        <v>56</v>
      </c>
      <c r="C31" s="104" t="s">
        <v>9</v>
      </c>
      <c r="D31" s="86"/>
      <c r="E31" s="51">
        <v>24</v>
      </c>
      <c r="F31" s="111">
        <f t="shared" si="1"/>
        <v>0</v>
      </c>
    </row>
    <row r="32" spans="1:6" ht="15.75" customHeight="1">
      <c r="A32" s="7" t="s">
        <v>66</v>
      </c>
      <c r="B32" s="8" t="s">
        <v>58</v>
      </c>
      <c r="C32" s="104" t="s">
        <v>9</v>
      </c>
      <c r="D32" s="86"/>
      <c r="E32" s="51">
        <v>500</v>
      </c>
      <c r="F32" s="111">
        <f t="shared" si="1"/>
        <v>0</v>
      </c>
    </row>
    <row r="33" spans="1:7" ht="15.75" customHeight="1">
      <c r="A33" s="113">
        <v>4</v>
      </c>
      <c r="B33" s="37" t="s">
        <v>67</v>
      </c>
      <c r="C33" s="105" t="s">
        <v>21</v>
      </c>
      <c r="D33" s="86"/>
      <c r="E33" s="52">
        <v>127</v>
      </c>
      <c r="F33" s="114">
        <f>E33*D33</f>
        <v>0</v>
      </c>
    </row>
    <row r="34" spans="1:7" ht="15.75" customHeight="1">
      <c r="A34" s="113">
        <v>5</v>
      </c>
      <c r="B34" s="37" t="s">
        <v>68</v>
      </c>
      <c r="C34" s="105" t="s">
        <v>9</v>
      </c>
      <c r="D34" s="86"/>
      <c r="E34" s="52">
        <v>0</v>
      </c>
      <c r="F34" s="114">
        <f>E34*D34</f>
        <v>0</v>
      </c>
    </row>
    <row r="35" spans="1:7" ht="16.5" customHeight="1">
      <c r="A35" s="115">
        <v>6</v>
      </c>
      <c r="B35" s="10" t="s">
        <v>11</v>
      </c>
      <c r="C35" s="11" t="s">
        <v>10</v>
      </c>
      <c r="D35" s="11"/>
      <c r="E35" s="53"/>
      <c r="F35" s="62">
        <f>SUM(F12,F17,F25,F33,F34)</f>
        <v>0</v>
      </c>
    </row>
    <row r="36" spans="1:7" ht="16.5" customHeight="1">
      <c r="A36" s="116">
        <v>7</v>
      </c>
      <c r="B36" s="8" t="s">
        <v>14</v>
      </c>
      <c r="C36" s="9" t="s">
        <v>12</v>
      </c>
      <c r="D36" s="9"/>
      <c r="E36" s="54">
        <v>20</v>
      </c>
      <c r="F36" s="63">
        <f>F35*0.2</f>
        <v>0</v>
      </c>
    </row>
    <row r="37" spans="1:7" ht="15" customHeight="1" thickBot="1">
      <c r="A37" s="117">
        <v>8</v>
      </c>
      <c r="B37" s="12" t="s">
        <v>13</v>
      </c>
      <c r="C37" s="13" t="s">
        <v>10</v>
      </c>
      <c r="D37" s="13"/>
      <c r="E37" s="55"/>
      <c r="F37" s="64">
        <f>F35+F36</f>
        <v>0</v>
      </c>
    </row>
    <row r="38" spans="1:7" ht="30" customHeight="1" thickBot="1">
      <c r="A38" s="56"/>
      <c r="B38" s="57"/>
      <c r="C38" s="58"/>
      <c r="D38" s="58"/>
      <c r="E38" s="59"/>
      <c r="F38" s="60"/>
    </row>
    <row r="39" spans="1:7" ht="30" customHeight="1">
      <c r="A39" s="90" t="s">
        <v>0</v>
      </c>
      <c r="B39" s="91" t="s">
        <v>69</v>
      </c>
      <c r="C39" s="91" t="s">
        <v>3</v>
      </c>
      <c r="D39" s="91" t="s">
        <v>70</v>
      </c>
      <c r="E39" s="92" t="s">
        <v>71</v>
      </c>
      <c r="F39" s="65" t="s">
        <v>6</v>
      </c>
    </row>
    <row r="40" spans="1:7">
      <c r="A40" s="93" t="s">
        <v>25</v>
      </c>
      <c r="B40" s="89" t="s">
        <v>72</v>
      </c>
      <c r="C40" s="87"/>
      <c r="D40" s="87"/>
      <c r="E40" s="88"/>
      <c r="F40" s="94"/>
      <c r="G40" s="22"/>
    </row>
    <row r="41" spans="1:7" s="22" customFormat="1" ht="16.5" customHeight="1">
      <c r="A41" s="93" t="s">
        <v>7</v>
      </c>
      <c r="B41" s="89" t="s">
        <v>79</v>
      </c>
      <c r="C41" s="87" t="s">
        <v>19</v>
      </c>
      <c r="D41" s="118"/>
      <c r="E41" s="88">
        <v>1</v>
      </c>
      <c r="F41" s="94">
        <f>D41*E41</f>
        <v>0</v>
      </c>
    </row>
    <row r="42" spans="1:7" s="22" customFormat="1" ht="15" customHeight="1">
      <c r="A42" s="93" t="s">
        <v>8</v>
      </c>
      <c r="B42" s="89" t="s">
        <v>80</v>
      </c>
      <c r="C42" s="87" t="s">
        <v>19</v>
      </c>
      <c r="D42" s="118"/>
      <c r="E42" s="88">
        <v>1</v>
      </c>
      <c r="F42" s="94">
        <f>D42*E42</f>
        <v>0</v>
      </c>
    </row>
    <row r="43" spans="1:7" s="22" customFormat="1" ht="15" customHeight="1">
      <c r="A43" s="95" t="s">
        <v>26</v>
      </c>
      <c r="B43" s="10" t="s">
        <v>73</v>
      </c>
      <c r="C43" s="11" t="s">
        <v>10</v>
      </c>
      <c r="D43" s="11"/>
      <c r="E43" s="11"/>
      <c r="F43" s="119">
        <f>F41+F42</f>
        <v>0</v>
      </c>
    </row>
    <row r="44" spans="1:7" s="22" customFormat="1" ht="15" customHeight="1">
      <c r="A44" s="93" t="s">
        <v>27</v>
      </c>
      <c r="B44" s="89" t="s">
        <v>14</v>
      </c>
      <c r="C44" s="87" t="s">
        <v>12</v>
      </c>
      <c r="D44" s="87"/>
      <c r="E44" s="88"/>
      <c r="F44" s="94">
        <f>F43*0.2</f>
        <v>0</v>
      </c>
    </row>
    <row r="45" spans="1:7" s="22" customFormat="1" ht="15" customHeight="1" thickBot="1">
      <c r="A45" s="96" t="s">
        <v>20</v>
      </c>
      <c r="B45" s="12" t="s">
        <v>74</v>
      </c>
      <c r="C45" s="13" t="s">
        <v>10</v>
      </c>
      <c r="D45" s="13"/>
      <c r="E45" s="13"/>
      <c r="F45" s="97">
        <f>F43+F44</f>
        <v>0</v>
      </c>
    </row>
    <row r="46" spans="1:7" s="22" customFormat="1" ht="15" customHeight="1">
      <c r="A46" s="56"/>
      <c r="B46" s="57"/>
      <c r="C46" s="58"/>
      <c r="D46" s="58"/>
      <c r="E46" s="59"/>
      <c r="F46" s="60"/>
    </row>
    <row r="47" spans="1:7" s="22" customFormat="1" ht="61.5" customHeight="1">
      <c r="A47" s="66" t="s">
        <v>85</v>
      </c>
      <c r="B47" s="66"/>
      <c r="C47" s="66"/>
      <c r="D47" s="66"/>
      <c r="E47" s="66"/>
      <c r="F47" s="66"/>
    </row>
    <row r="48" spans="1:7" s="22" customFormat="1" ht="61.5" customHeight="1">
      <c r="A48" s="66" t="s">
        <v>86</v>
      </c>
      <c r="B48" s="66"/>
      <c r="C48" s="66"/>
      <c r="D48" s="66"/>
      <c r="E48" s="66"/>
      <c r="F48" s="66"/>
    </row>
    <row r="49" spans="1:6" s="22" customFormat="1" ht="61.5" customHeight="1">
      <c r="A49" s="66" t="s">
        <v>75</v>
      </c>
      <c r="B49" s="66"/>
      <c r="C49" s="66"/>
      <c r="D49" s="66"/>
      <c r="E49" s="66"/>
      <c r="F49" s="66"/>
    </row>
    <row r="50" spans="1:6" s="22" customFormat="1" ht="61.5" customHeight="1">
      <c r="A50" s="85" t="s">
        <v>84</v>
      </c>
      <c r="B50" s="85"/>
      <c r="C50" s="85"/>
      <c r="D50" s="85"/>
      <c r="E50" s="85"/>
      <c r="F50" s="85"/>
    </row>
    <row r="51" spans="1:6" s="22" customFormat="1" ht="61.5" customHeight="1">
      <c r="A51" s="66" t="s">
        <v>81</v>
      </c>
      <c r="B51" s="66"/>
      <c r="C51" s="66"/>
      <c r="D51" s="66"/>
      <c r="E51" s="66"/>
      <c r="F51" s="66"/>
    </row>
    <row r="52" spans="1:6" s="22" customFormat="1" ht="61.5" customHeight="1">
      <c r="A52" s="66" t="s">
        <v>82</v>
      </c>
      <c r="B52" s="66"/>
      <c r="C52" s="66"/>
      <c r="D52" s="66"/>
      <c r="E52" s="66"/>
      <c r="F52" s="66"/>
    </row>
    <row r="53" spans="1:6" s="22" customFormat="1" ht="61.5" customHeight="1">
      <c r="A53" s="66" t="s">
        <v>83</v>
      </c>
      <c r="B53" s="66"/>
      <c r="C53" s="66"/>
      <c r="D53" s="66"/>
      <c r="E53" s="66"/>
      <c r="F53" s="66"/>
    </row>
    <row r="54" spans="1:6" s="22" customFormat="1" ht="15" customHeight="1">
      <c r="A54" s="14"/>
      <c r="B54" s="15"/>
      <c r="C54" s="14"/>
      <c r="D54" s="14"/>
      <c r="E54" s="14"/>
      <c r="F54" s="14"/>
    </row>
    <row r="55" spans="1:6" s="22" customFormat="1" ht="109.5" customHeight="1">
      <c r="A55" s="72" t="s">
        <v>32</v>
      </c>
      <c r="B55" s="73"/>
      <c r="C55" s="74" t="s">
        <v>77</v>
      </c>
      <c r="D55" s="75"/>
      <c r="E55" s="75"/>
      <c r="F55" s="76"/>
    </row>
    <row r="56" spans="1:6" s="22" customFormat="1" ht="15" customHeight="1">
      <c r="A56" s="80" t="s">
        <v>33</v>
      </c>
      <c r="B56" s="73"/>
      <c r="C56" s="77" t="s">
        <v>78</v>
      </c>
      <c r="D56" s="78"/>
      <c r="E56" s="78"/>
      <c r="F56" s="79"/>
    </row>
    <row r="57" spans="1:6" s="22" customFormat="1" ht="15" customHeight="1">
      <c r="A57" s="72" t="s">
        <v>34</v>
      </c>
      <c r="B57" s="73"/>
      <c r="C57" s="74" t="s">
        <v>36</v>
      </c>
      <c r="D57" s="75"/>
      <c r="E57" s="75"/>
      <c r="F57" s="76"/>
    </row>
    <row r="58" spans="1:6" s="22" customFormat="1" ht="15" customHeight="1">
      <c r="A58" s="72" t="s">
        <v>35</v>
      </c>
      <c r="B58" s="73"/>
      <c r="C58" s="81"/>
      <c r="D58" s="82"/>
      <c r="E58" s="82"/>
      <c r="F58" s="83"/>
    </row>
    <row r="59" spans="1:6" s="22" customFormat="1" ht="15" customHeight="1">
      <c r="A59" s="48"/>
      <c r="B59" s="48"/>
      <c r="C59" s="36"/>
      <c r="D59" s="36"/>
      <c r="E59" s="36"/>
      <c r="F59" s="36"/>
    </row>
    <row r="60" spans="1:6" s="22" customFormat="1" ht="15" customHeight="1">
      <c r="A60" s="48" t="s">
        <v>37</v>
      </c>
      <c r="B60" s="48"/>
      <c r="C60" s="36"/>
      <c r="D60" s="36"/>
      <c r="E60" s="36"/>
      <c r="F60" s="36"/>
    </row>
    <row r="61" spans="1:6" s="22" customFormat="1" ht="15" customHeight="1">
      <c r="A61" s="48"/>
      <c r="B61" s="48"/>
      <c r="C61" s="36"/>
      <c r="D61" s="36"/>
      <c r="E61" s="36"/>
      <c r="F61" s="36"/>
    </row>
    <row r="62" spans="1:6" s="22" customFormat="1" ht="15" customHeight="1">
      <c r="A62" s="48" t="s">
        <v>38</v>
      </c>
      <c r="B62" s="48"/>
      <c r="C62" s="36"/>
      <c r="D62" s="36"/>
      <c r="E62" s="36"/>
      <c r="F62" s="36"/>
    </row>
    <row r="63" spans="1:6" s="22" customFormat="1" ht="15" customHeight="1">
      <c r="A63" s="42"/>
      <c r="B63" s="42"/>
      <c r="C63" s="36"/>
      <c r="D63" s="36"/>
      <c r="E63" s="36"/>
      <c r="F63" s="36"/>
    </row>
    <row r="64" spans="1:6" s="22" customFormat="1" ht="15" customHeight="1">
      <c r="A64" s="42" t="s">
        <v>39</v>
      </c>
      <c r="B64" s="42"/>
      <c r="C64" s="36"/>
      <c r="D64" s="36"/>
      <c r="E64" s="47"/>
      <c r="F64" s="36"/>
    </row>
    <row r="65" spans="1:9" s="22" customFormat="1" ht="15" customHeight="1">
      <c r="A65" s="42"/>
      <c r="B65" s="42"/>
      <c r="C65" s="36"/>
      <c r="D65" s="36"/>
      <c r="E65" s="36"/>
      <c r="F65" s="36"/>
    </row>
    <row r="66" spans="1:9" s="22" customFormat="1" ht="15" customHeight="1">
      <c r="A66" s="42" t="s">
        <v>40</v>
      </c>
      <c r="B66" s="42"/>
      <c r="C66" s="36"/>
      <c r="D66" s="36"/>
      <c r="E66" s="36"/>
      <c r="F66" s="36"/>
    </row>
    <row r="67" spans="1:9" s="22" customFormat="1" ht="15" customHeight="1">
      <c r="A67" s="43"/>
      <c r="B67" s="43"/>
      <c r="C67" s="44"/>
      <c r="D67" s="44"/>
      <c r="E67" s="44"/>
      <c r="F67" s="44"/>
    </row>
    <row r="68" spans="1:9" s="22" customFormat="1" ht="15" customHeight="1">
      <c r="A68" s="45"/>
      <c r="B68" s="45"/>
      <c r="C68" s="46"/>
      <c r="D68" s="46"/>
      <c r="E68" s="46"/>
      <c r="F68" s="46"/>
    </row>
    <row r="69" spans="1:9" s="22" customFormat="1" ht="15" customHeight="1">
      <c r="A69" s="45"/>
      <c r="B69" s="45"/>
      <c r="C69" s="46"/>
      <c r="D69" s="46"/>
      <c r="E69" s="46"/>
      <c r="F69" s="46"/>
    </row>
    <row r="70" spans="1:9" s="22" customFormat="1" ht="15" customHeight="1">
      <c r="A70" s="42"/>
      <c r="B70" s="42"/>
      <c r="C70" s="36"/>
      <c r="D70" s="36"/>
      <c r="E70" s="36"/>
      <c r="F70" s="36"/>
    </row>
    <row r="71" spans="1:9" s="22" customFormat="1" ht="15.75">
      <c r="A71" s="39" t="s">
        <v>29</v>
      </c>
      <c r="B71" s="23"/>
      <c r="C71" s="23"/>
      <c r="D71" s="23"/>
      <c r="E71" s="23"/>
      <c r="F71" s="23"/>
    </row>
    <row r="72" spans="1:9" s="22" customFormat="1">
      <c r="A72" s="16"/>
      <c r="B72" s="84" t="s">
        <v>41</v>
      </c>
      <c r="C72" s="84"/>
      <c r="D72" s="23"/>
      <c r="E72" s="23"/>
      <c r="F72" s="23"/>
    </row>
    <row r="73" spans="1:9" s="22" customFormat="1">
      <c r="A73" s="71"/>
      <c r="B73" s="71"/>
      <c r="C73" s="17"/>
      <c r="D73" s="17"/>
      <c r="E73" s="17"/>
      <c r="F73" s="17"/>
    </row>
    <row r="74" spans="1:9" s="22" customFormat="1">
      <c r="A74" s="24"/>
      <c r="B74" s="25"/>
      <c r="C74" s="25"/>
      <c r="D74" s="26"/>
      <c r="E74" s="26"/>
      <c r="F74" s="26"/>
    </row>
    <row r="75" spans="1:9" s="22" customFormat="1">
      <c r="A75" s="27"/>
      <c r="B75" s="28"/>
      <c r="C75" s="28"/>
      <c r="D75" s="28"/>
      <c r="E75" s="28"/>
      <c r="F75" s="28"/>
    </row>
    <row r="76" spans="1:9" s="22" customFormat="1">
      <c r="A76" s="27"/>
      <c r="B76" s="29"/>
      <c r="C76" s="28"/>
      <c r="D76" s="28"/>
      <c r="E76" s="28"/>
      <c r="F76" s="28"/>
      <c r="G76" s="30"/>
      <c r="H76" s="30"/>
      <c r="I76" s="30"/>
    </row>
    <row r="77" spans="1:9" s="22" customFormat="1">
      <c r="A77" s="27"/>
      <c r="B77" s="28"/>
      <c r="C77" s="28"/>
      <c r="D77" s="28"/>
      <c r="E77" s="28"/>
      <c r="F77" s="28"/>
      <c r="G77" s="31"/>
      <c r="H77" s="31"/>
      <c r="I77" s="30"/>
    </row>
    <row r="78" spans="1:9" s="22" customFormat="1">
      <c r="A78" s="27"/>
      <c r="B78" s="28"/>
      <c r="C78" s="28"/>
      <c r="D78" s="28"/>
      <c r="E78" s="28"/>
      <c r="F78" s="28"/>
      <c r="G78" s="32"/>
      <c r="H78" s="32"/>
      <c r="I78" s="30"/>
    </row>
    <row r="79" spans="1:9" s="22" customFormat="1" ht="15.75">
      <c r="A79" s="27"/>
      <c r="B79" s="28"/>
      <c r="C79" s="28"/>
      <c r="D79" s="28"/>
      <c r="E79" s="28"/>
      <c r="F79" s="28"/>
      <c r="G79" s="33"/>
      <c r="H79" s="33"/>
      <c r="I79" s="30"/>
    </row>
    <row r="80" spans="1:9" s="22" customFormat="1" ht="15.75">
      <c r="A80" s="27"/>
      <c r="B80" s="28"/>
      <c r="C80" s="28"/>
      <c r="D80" s="28"/>
      <c r="E80" s="28"/>
      <c r="F80" s="28"/>
      <c r="G80" s="33"/>
      <c r="H80" s="33"/>
      <c r="I80" s="30"/>
    </row>
    <row r="81" spans="7:9" ht="15.75">
      <c r="G81" s="33"/>
      <c r="H81" s="33"/>
      <c r="I81" s="30"/>
    </row>
    <row r="82" spans="7:9" ht="15.75">
      <c r="G82" s="33"/>
      <c r="H82" s="33"/>
      <c r="I82" s="30"/>
    </row>
    <row r="83" spans="7:9" ht="15.75">
      <c r="G83" s="33"/>
      <c r="H83" s="33"/>
      <c r="I83" s="30"/>
    </row>
    <row r="84" spans="7:9" ht="15.75">
      <c r="G84" s="33"/>
      <c r="H84" s="33"/>
      <c r="I84" s="30"/>
    </row>
    <row r="85" spans="7:9" ht="15.75">
      <c r="G85" s="33"/>
      <c r="H85" s="33"/>
      <c r="I85" s="30"/>
    </row>
    <row r="86" spans="7:9" ht="15.75">
      <c r="G86" s="33"/>
      <c r="H86" s="33"/>
      <c r="I86" s="30"/>
    </row>
    <row r="87" spans="7:9" ht="15.75">
      <c r="G87" s="33"/>
      <c r="H87" s="33"/>
      <c r="I87" s="30"/>
    </row>
    <row r="88" spans="7:9" ht="15.75">
      <c r="G88" s="33"/>
      <c r="H88" s="33"/>
      <c r="I88" s="30"/>
    </row>
    <row r="89" spans="7:9" ht="15.75">
      <c r="G89" s="33"/>
      <c r="H89" s="33"/>
      <c r="I89" s="30"/>
    </row>
    <row r="90" spans="7:9" ht="15.75">
      <c r="G90" s="33"/>
      <c r="H90" s="33"/>
      <c r="I90" s="30"/>
    </row>
    <row r="91" spans="7:9">
      <c r="G91" s="30"/>
      <c r="H91" s="30"/>
      <c r="I91" s="30"/>
    </row>
  </sheetData>
  <mergeCells count="21">
    <mergeCell ref="A2:F2"/>
    <mergeCell ref="A3:F3"/>
    <mergeCell ref="A8:F8"/>
    <mergeCell ref="A73:B73"/>
    <mergeCell ref="A55:B55"/>
    <mergeCell ref="A58:B58"/>
    <mergeCell ref="C55:F55"/>
    <mergeCell ref="C56:F56"/>
    <mergeCell ref="A56:B56"/>
    <mergeCell ref="A57:B57"/>
    <mergeCell ref="C57:F57"/>
    <mergeCell ref="C58:F58"/>
    <mergeCell ref="B72:C72"/>
    <mergeCell ref="A47:F47"/>
    <mergeCell ref="A48:F48"/>
    <mergeCell ref="A50:F50"/>
    <mergeCell ref="A51:F51"/>
    <mergeCell ref="A52:F52"/>
    <mergeCell ref="A53:F53"/>
    <mergeCell ref="A6:F7"/>
    <mergeCell ref="A49:F49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180" verticalDpi="180" r:id="rId1"/>
  <ignoredErrors>
    <ignoredError sqref="F25 F44 F17" formula="1"/>
    <ignoredError sqref="E25" formulaRange="1"/>
    <ignoredError sqref="A40:A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tsydenov_bv</cp:lastModifiedBy>
  <cp:lastPrinted>2019-10-16T02:44:10Z</cp:lastPrinted>
  <dcterms:created xsi:type="dcterms:W3CDTF">2015-08-07T08:03:07Z</dcterms:created>
  <dcterms:modified xsi:type="dcterms:W3CDTF">2021-12-07T02:43:40Z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