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C:\Users\tatevosyan_vv\AppData\Roaming\1C\1cv8\de8b7cf8-67dd-463c-a7e0-fbbd06ba9284\995a9954-f157-4931-bc5d-4f0a3d2166df\App\"/>
    </mc:Choice>
  </mc:AlternateContent>
  <xr:revisionPtr revIDLastSave="0" documentId="13_ncr:1_{BCB7B8B5-7DE9-4B28-AECD-77A7A3430EA7}" xr6:coauthVersionLast="36" xr6:coauthVersionMax="36" xr10:uidLastSave="{00000000-0000-0000-0000-000000000000}"/>
  <bookViews>
    <workbookView xWindow="0" yWindow="0" windowWidth="19320" windowHeight="11385" xr2:uid="{00000000-000D-0000-FFFF-FFFF00000000}"/>
  </bookViews>
  <sheets>
    <sheet name="Приложение 3" sheetId="1" r:id="rId1"/>
  </sheets>
  <definedNames>
    <definedName name="_xlnm.Print_Area" localSheetId="0">'Приложение 3'!$A$1:$F$58</definedName>
    <definedName name="ТекстовоеПоле10" localSheetId="0">'Приложение 3'!#REF!</definedName>
    <definedName name="ТекстовоеПоле292" localSheetId="0">'Приложение 3'!#REF!</definedName>
    <definedName name="ТекстовоеПоле85" localSheetId="0">'Приложение 3'!#REF!</definedName>
    <definedName name="ТекстовоеПоле87" localSheetId="0">'Приложение 3'!#REF!</definedName>
    <definedName name="Флажок1" localSheetId="0">'Приложение 3'!#REF!</definedName>
    <definedName name="Флажок2" localSheetId="0">'Приложение 3'!#REF!</definedName>
    <definedName name="Флажок3" localSheetId="0">'Приложение 3'!#REF!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E22" i="1"/>
  <c r="F30" i="1" l="1"/>
  <c r="F11" i="1" l="1"/>
  <c r="F12" i="1"/>
  <c r="F10" i="1"/>
  <c r="F16" i="1"/>
  <c r="F17" i="1"/>
  <c r="F18" i="1"/>
  <c r="F19" i="1"/>
  <c r="F20" i="1"/>
  <c r="F21" i="1"/>
  <c r="F24" i="1"/>
  <c r="F25" i="1"/>
  <c r="F26" i="1"/>
  <c r="F27" i="1"/>
  <c r="F28" i="1"/>
  <c r="F29" i="1"/>
  <c r="F23" i="1"/>
  <c r="E14" i="1"/>
  <c r="F15" i="1"/>
  <c r="F14" i="1" l="1"/>
  <c r="F22" i="1"/>
  <c r="F9" i="1"/>
  <c r="F32" i="1" l="1"/>
  <c r="F33" i="1" s="1"/>
  <c r="F34" i="1" s="1"/>
</calcChain>
</file>

<file path=xl/sharedStrings.xml><?xml version="1.0" encoding="utf-8"?>
<sst xmlns="http://schemas.openxmlformats.org/spreadsheetml/2006/main" count="114" uniqueCount="79">
  <si>
    <t>№</t>
  </si>
  <si>
    <t>2.1.</t>
  </si>
  <si>
    <t>2.2.</t>
  </si>
  <si>
    <t>Наименование услуги</t>
  </si>
  <si>
    <t>сутки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</si>
  <si>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</si>
  <si>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</si>
  <si>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</si>
  <si>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</si>
  <si>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</si>
  <si>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</si>
  <si>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</si>
  <si>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</si>
  <si>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</si>
  <si>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</si>
  <si>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</si>
  <si>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</si>
  <si>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>сервис/м</t>
  </si>
  <si>
    <t>НДС 20%</t>
  </si>
  <si>
    <t>СТАВКИ</t>
  </si>
  <si>
    <t>1.3</t>
  </si>
  <si>
    <t>Сервис ННБ</t>
  </si>
  <si>
    <t>Операционная ставка работы оборудования*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</si>
  <si>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</si>
  <si>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2.3.</t>
  </si>
  <si>
    <t>2.4.</t>
  </si>
  <si>
    <t>2.5.</t>
  </si>
  <si>
    <t>2.6.</t>
  </si>
  <si>
    <t>2.7.</t>
  </si>
  <si>
    <t>3.1.</t>
  </si>
  <si>
    <t>3.2.</t>
  </si>
  <si>
    <t>3.3.</t>
  </si>
  <si>
    <t>3.4.</t>
  </si>
  <si>
    <t>3.5.</t>
  </si>
  <si>
    <t>3.6.</t>
  </si>
  <si>
    <t>3.7.</t>
  </si>
  <si>
    <t>Сервис ВЗД (включая: ВЗД, ТО, ремонт, инженерное сопровождение)</t>
  </si>
  <si>
    <t>Ставка технологического дежурства оборудования для наклонно-направленного бурения**</t>
  </si>
  <si>
    <t>к Договору №_______</t>
  </si>
  <si>
    <t>ИСПОЛНИТЕЛЬ</t>
  </si>
  <si>
    <t>сервис/сутки</t>
  </si>
  <si>
    <t xml:space="preserve">Бурение под направление  </t>
  </si>
  <si>
    <t>Бурение под кондуктор</t>
  </si>
  <si>
    <t>Бурение открытого интервала в БГС</t>
  </si>
  <si>
    <t>ЗАКАЗЧИК</t>
  </si>
  <si>
    <t>Разбуривание ненормативного цементного стакана*****</t>
  </si>
  <si>
    <t>Бурение под эксплуатационную колонну</t>
  </si>
  <si>
    <t>Приложение №3</t>
  </si>
  <si>
    <t>от _______________</t>
  </si>
  <si>
    <t>_______________/ ________</t>
  </si>
  <si>
    <t>мп</t>
  </si>
  <si>
    <t>Бурение под хвостовик в ННС</t>
  </si>
  <si>
    <t>Бурение под хвостовик в БГС</t>
  </si>
  <si>
    <t>Нормализация хвостовика в ННС</t>
  </si>
  <si>
    <t>Предоставление бурильного яса при отборе изолированного керна****</t>
  </si>
  <si>
    <t xml:space="preserve">Наименование услуг </t>
  </si>
  <si>
    <t>Цена за единицу,руб</t>
  </si>
  <si>
    <t>Объем</t>
  </si>
  <si>
    <t>Стоисмоть (руб.)</t>
  </si>
  <si>
    <t>1</t>
  </si>
  <si>
    <t>Справочно:</t>
  </si>
  <si>
    <t>Мобилизация (до объекта оказания услуг)*******</t>
  </si>
  <si>
    <t>Операция</t>
  </si>
  <si>
    <t>Демобилизация (до объекта оказания услуг)*******</t>
  </si>
  <si>
    <t>2</t>
  </si>
  <si>
    <t>Итого стоимость услуг, без НДС</t>
  </si>
  <si>
    <t>3</t>
  </si>
  <si>
    <t>4</t>
  </si>
  <si>
    <t>Всего с НДС:</t>
  </si>
  <si>
    <t>1.4.</t>
  </si>
  <si>
    <t>Инженерное сопровождение в период нормативного срока оказания услуг***</t>
  </si>
  <si>
    <t>Инженерное сопровождение в период сверхнормативного срока оказания услуг***</t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</si>
  <si>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 ненормативного цементного стакана (более 24 м за секцию).</t>
    </r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</si>
  <si>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</si>
  <si>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 НАПРАВЛЕННОГО БУРЕНИЯ</t>
    </r>
    <r>
      <rPr>
        <sz val="8"/>
        <color theme="1"/>
        <rFont val="Times New Roman"/>
        <family val="1"/>
        <charset val="204"/>
      </rPr>
      <t xml:space="preserve"> - применяется в случае нахождения ОСНОВНОГО ОБОРУДОВАНИЯ ИСПОЛНИТЕЛЯ   выше стола ротора/простоя,НПВ,аварийных работ на скважине которые возникли по 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</si>
  <si>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</si>
  <si>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>******** Стоимость мобилизации и демобилизации</t>
    </r>
    <r>
      <rPr>
        <sz val="8"/>
        <color theme="1"/>
        <rFont val="Times New Roman"/>
        <family val="1"/>
        <charset val="204"/>
      </rPr>
      <t xml:space="preserve"> включена в стоимость услуг.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ОБОРУДОВАНИЕ ИСПОЛНИТЕЛЯ, применяемых для оказание УСЛУГ, во время отсутствия путей наземного сообщения на МЕСТО ОКАЗАНИЕ УСЛУГ и обратно своими силами и за свой счет.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</si>
  <si>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 с даты начала углубления бокового стовла скважины до момента достижения финального забоя . Плановое  количество суток оказания УСЛУГ (включая ставку технологического дежурства оборудования для ННБ) составляет 90 суток. СТАВКА ИНЖЕНЕРНОГО СОПРОВОЖДЕНИЯ В ПЕРИОД НОРМАТИВНОГО СРОКА ОКАЗАНИЯ УСЛУГ  не применяются в случае приостановки оказания УСЛУГ по обстоятельствам, за которые отвечает ИСПОЛНИТЕЛЬ.</t>
    </r>
  </si>
  <si>
    <r>
      <t xml:space="preserve">***ИНЖЕНЕРНОЕ СОПРОВОЖДЕНИЕ В ПЕРИОД СВЕРХНОРМАТИВНОГО СРОКА ОКАЗАНИЯ УСЛУГ  -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 пределы нормативного срока, который составляет 90 суток. Ставка подллежит начислению с даты окончания НОРМАТИВНОГО СРОКА ОКОНЧНИЯ УСЛУГ по дату достижения финанального забоя, при условии что превышение НОРМАТИВНОГО СРОКА ОКАЗАНИЯ УСЛУГ возникло по обстоятельствам, за которые отвечает ЗАКАЗЧИК.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</si>
</sst>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3" fillId="3" borderId="13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4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3" fontId="4" fillId="6" borderId="9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1" fontId="4" fillId="0" borderId="1" xfId="0" applyNumberFormat="1" applyFont="1" applyBorder="1" applyAlignment="1">
      <alignment horizontal="center" vertical="center" wrapText="1"/>
    </xf>
    <xf numFmtId="2" fontId="3" fillId="4" borderId="7" xfId="0" applyNumberFormat="1" applyFont="1" applyFill="1" applyBorder="1" applyAlignment="1">
      <alignment horizontal="center"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2" fontId="3" fillId="3" borderId="14" xfId="0" applyNumberFormat="1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/>
    <xf numFmtId="0" fontId="10" fillId="0" borderId="0" xfId="0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vertical="top"/>
    </xf>
    <xf numFmtId="0" fontId="3" fillId="6" borderId="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3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3" fontId="3" fillId="0" borderId="21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3" fontId="3" fillId="0" borderId="22" xfId="0" applyNumberFormat="1" applyFont="1" applyFill="1" applyBorder="1" applyAlignment="1">
      <alignment horizontal="center" vertical="center" wrapText="1"/>
    </xf>
    <xf numFmtId="4" fontId="3" fillId="3" borderId="13" xfId="0" applyNumberFormat="1" applyFont="1" applyFill="1" applyBorder="1" applyAlignment="1">
      <alignment horizontal="center" vertical="center" wrapText="1"/>
    </xf>
    <xf numFmtId="0" fontId="3" fillId="5" borderId="0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 vertical="center" wrapText="1"/>
    </xf>
    <xf numFmtId="3" fontId="3" fillId="5" borderId="0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/>
    <xf numFmtId="49" fontId="4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view="pageBreakPreview" topLeftCell="A52" zoomScale="115" zoomScaleSheetLayoutView="115" workbookViewId="0">
      <selection activeCell="A46" sqref="A46:F46"/>
    </sheetView>
  </sheetViews>
  <sheetFormatPr defaultRowHeight="15" x14ac:dyDescent="0.25"/>
  <cols>
    <col min="1" max="1" width="9.140625" style="5"/>
    <col min="2" max="2" width="41.140625" style="5" customWidth="1"/>
    <col min="3" max="3" width="20.7109375" style="5" customWidth="1"/>
    <col min="4" max="4" width="20.140625" style="5" customWidth="1"/>
    <col min="5" max="5" width="18.42578125" style="5" customWidth="1"/>
    <col min="6" max="6" width="20.7109375" style="5" customWidth="1"/>
    <col min="7" max="16384" width="9.140625" style="5"/>
  </cols>
  <sheetData>
    <row r="1" spans="1:6" ht="15.75" x14ac:dyDescent="0.25">
      <c r="F1" s="53" t="s">
        <v>47</v>
      </c>
    </row>
    <row r="2" spans="1:6" ht="15.75" x14ac:dyDescent="0.25">
      <c r="F2" s="53" t="s">
        <v>38</v>
      </c>
    </row>
    <row r="3" spans="1:6" ht="15.75" x14ac:dyDescent="0.25">
      <c r="F3" s="73" t="s">
        <v>48</v>
      </c>
    </row>
    <row r="5" spans="1:6" ht="18.75" x14ac:dyDescent="0.25">
      <c r="A5" s="107" t="s">
        <v>19</v>
      </c>
      <c r="B5" s="107"/>
      <c r="C5" s="107"/>
      <c r="D5" s="107"/>
      <c r="E5" s="107"/>
      <c r="F5" s="107"/>
    </row>
    <row r="6" spans="1:6" ht="15.75" thickBot="1" x14ac:dyDescent="0.3">
      <c r="A6" s="41"/>
    </row>
    <row r="7" spans="1:6" ht="30" x14ac:dyDescent="0.25">
      <c r="A7" s="1" t="s">
        <v>0</v>
      </c>
      <c r="B7" s="2" t="s">
        <v>3</v>
      </c>
      <c r="C7" s="2" t="s">
        <v>5</v>
      </c>
      <c r="D7" s="2" t="s">
        <v>6</v>
      </c>
      <c r="E7" s="3" t="s">
        <v>7</v>
      </c>
      <c r="F7" s="4" t="s">
        <v>8</v>
      </c>
    </row>
    <row r="8" spans="1:6" x14ac:dyDescent="0.25">
      <c r="A8" s="6">
        <v>1</v>
      </c>
      <c r="B8" s="7">
        <v>2</v>
      </c>
      <c r="C8" s="7">
        <v>3</v>
      </c>
      <c r="D8" s="7">
        <v>4</v>
      </c>
      <c r="E8" s="8">
        <v>5</v>
      </c>
      <c r="F8" s="9">
        <v>6</v>
      </c>
    </row>
    <row r="9" spans="1:6" s="34" customFormat="1" x14ac:dyDescent="0.25">
      <c r="A9" s="10" t="s">
        <v>9</v>
      </c>
      <c r="B9" s="11" t="s">
        <v>21</v>
      </c>
      <c r="C9" s="12" t="s">
        <v>40</v>
      </c>
      <c r="D9" s="35"/>
      <c r="E9" s="13"/>
      <c r="F9" s="55">
        <f>SUM(F10:F12)</f>
        <v>0</v>
      </c>
    </row>
    <row r="10" spans="1:6" x14ac:dyDescent="0.25">
      <c r="A10" s="14" t="s">
        <v>10</v>
      </c>
      <c r="B10" s="15" t="s">
        <v>22</v>
      </c>
      <c r="C10" s="16" t="s">
        <v>4</v>
      </c>
      <c r="D10" s="36"/>
      <c r="E10" s="17">
        <v>34</v>
      </c>
      <c r="F10" s="56">
        <f>E10*D10</f>
        <v>0</v>
      </c>
    </row>
    <row r="11" spans="1:6" ht="38.25" x14ac:dyDescent="0.25">
      <c r="A11" s="14" t="s">
        <v>11</v>
      </c>
      <c r="B11" s="15" t="s">
        <v>37</v>
      </c>
      <c r="C11" s="16" t="s">
        <v>4</v>
      </c>
      <c r="D11" s="36"/>
      <c r="E11" s="17">
        <v>56</v>
      </c>
      <c r="F11" s="56">
        <f t="shared" ref="F11:F12" si="0">E11*D11</f>
        <v>0</v>
      </c>
    </row>
    <row r="12" spans="1:6" s="34" customFormat="1" ht="25.5" x14ac:dyDescent="0.25">
      <c r="A12" s="14" t="s">
        <v>20</v>
      </c>
      <c r="B12" s="15" t="s">
        <v>70</v>
      </c>
      <c r="C12" s="16" t="s">
        <v>4</v>
      </c>
      <c r="D12" s="36"/>
      <c r="E12" s="17">
        <v>90</v>
      </c>
      <c r="F12" s="56">
        <f t="shared" si="0"/>
        <v>0</v>
      </c>
    </row>
    <row r="13" spans="1:6" s="34" customFormat="1" ht="25.5" x14ac:dyDescent="0.25">
      <c r="A13" s="104" t="s">
        <v>69</v>
      </c>
      <c r="B13" s="15" t="s">
        <v>71</v>
      </c>
      <c r="C13" s="16" t="s">
        <v>4</v>
      </c>
      <c r="D13" s="105"/>
      <c r="E13" s="8"/>
      <c r="F13" s="9"/>
    </row>
    <row r="14" spans="1:6" ht="51" x14ac:dyDescent="0.25">
      <c r="A14" s="18">
        <v>2</v>
      </c>
      <c r="B14" s="19" t="s">
        <v>23</v>
      </c>
      <c r="C14" s="37" t="s">
        <v>17</v>
      </c>
      <c r="D14" s="38"/>
      <c r="E14" s="20">
        <f>SUM(E15:E21)</f>
        <v>4694</v>
      </c>
      <c r="F14" s="57">
        <f>SUM(F15:F21)</f>
        <v>0</v>
      </c>
    </row>
    <row r="15" spans="1:6" x14ac:dyDescent="0.25">
      <c r="A15" s="21" t="s">
        <v>1</v>
      </c>
      <c r="B15" s="22" t="s">
        <v>41</v>
      </c>
      <c r="C15" s="23" t="s">
        <v>12</v>
      </c>
      <c r="D15" s="39"/>
      <c r="E15" s="24">
        <v>100</v>
      </c>
      <c r="F15" s="56">
        <f>E15*D15</f>
        <v>0</v>
      </c>
    </row>
    <row r="16" spans="1:6" x14ac:dyDescent="0.25">
      <c r="A16" s="21" t="s">
        <v>2</v>
      </c>
      <c r="B16" s="22" t="s">
        <v>42</v>
      </c>
      <c r="C16" s="23" t="s">
        <v>12</v>
      </c>
      <c r="D16" s="39"/>
      <c r="E16" s="25">
        <v>250</v>
      </c>
      <c r="F16" s="56">
        <f t="shared" ref="F16:F21" si="1">E16*D16</f>
        <v>0</v>
      </c>
    </row>
    <row r="17" spans="1:6" x14ac:dyDescent="0.25">
      <c r="A17" s="21" t="s">
        <v>24</v>
      </c>
      <c r="B17" s="22" t="s">
        <v>46</v>
      </c>
      <c r="C17" s="23" t="s">
        <v>12</v>
      </c>
      <c r="D17" s="39"/>
      <c r="E17" s="25">
        <v>1700</v>
      </c>
      <c r="F17" s="56">
        <f t="shared" si="1"/>
        <v>0</v>
      </c>
    </row>
    <row r="18" spans="1:6" x14ac:dyDescent="0.25">
      <c r="A18" s="21" t="s">
        <v>25</v>
      </c>
      <c r="B18" s="22" t="s">
        <v>51</v>
      </c>
      <c r="C18" s="23" t="s">
        <v>12</v>
      </c>
      <c r="D18" s="39"/>
      <c r="E18" s="25">
        <v>307</v>
      </c>
      <c r="F18" s="56">
        <f t="shared" si="1"/>
        <v>0</v>
      </c>
    </row>
    <row r="19" spans="1:6" x14ac:dyDescent="0.25">
      <c r="A19" s="21" t="s">
        <v>26</v>
      </c>
      <c r="B19" s="22" t="s">
        <v>52</v>
      </c>
      <c r="C19" s="23" t="s">
        <v>12</v>
      </c>
      <c r="D19" s="39"/>
      <c r="E19" s="25">
        <v>1813</v>
      </c>
      <c r="F19" s="56">
        <f t="shared" si="1"/>
        <v>0</v>
      </c>
    </row>
    <row r="20" spans="1:6" x14ac:dyDescent="0.25">
      <c r="A20" s="21" t="s">
        <v>27</v>
      </c>
      <c r="B20" s="22" t="s">
        <v>53</v>
      </c>
      <c r="C20" s="23" t="s">
        <v>12</v>
      </c>
      <c r="D20" s="40"/>
      <c r="E20" s="25">
        <v>24</v>
      </c>
      <c r="F20" s="56">
        <f t="shared" si="1"/>
        <v>0</v>
      </c>
    </row>
    <row r="21" spans="1:6" x14ac:dyDescent="0.25">
      <c r="A21" s="21" t="s">
        <v>28</v>
      </c>
      <c r="B21" s="22" t="s">
        <v>43</v>
      </c>
      <c r="C21" s="23" t="s">
        <v>12</v>
      </c>
      <c r="D21" s="40"/>
      <c r="E21" s="25">
        <v>500</v>
      </c>
      <c r="F21" s="56">
        <f t="shared" si="1"/>
        <v>0</v>
      </c>
    </row>
    <row r="22" spans="1:6" s="34" customFormat="1" ht="25.5" x14ac:dyDescent="0.25">
      <c r="A22" s="18">
        <v>3</v>
      </c>
      <c r="B22" s="19" t="s">
        <v>36</v>
      </c>
      <c r="C22" s="26" t="s">
        <v>17</v>
      </c>
      <c r="D22" s="38"/>
      <c r="E22" s="20">
        <f>SUM(E23:E29)</f>
        <v>4594</v>
      </c>
      <c r="F22" s="57">
        <f>SUM(F23:F29)</f>
        <v>0</v>
      </c>
    </row>
    <row r="23" spans="1:6" x14ac:dyDescent="0.25">
      <c r="A23" s="21" t="s">
        <v>29</v>
      </c>
      <c r="B23" s="22" t="s">
        <v>41</v>
      </c>
      <c r="C23" s="23" t="s">
        <v>12</v>
      </c>
      <c r="D23" s="39">
        <v>0</v>
      </c>
      <c r="E23" s="24">
        <v>0</v>
      </c>
      <c r="F23" s="56">
        <f>E23*D23</f>
        <v>0</v>
      </c>
    </row>
    <row r="24" spans="1:6" x14ac:dyDescent="0.25">
      <c r="A24" s="21" t="s">
        <v>30</v>
      </c>
      <c r="B24" s="22" t="s">
        <v>42</v>
      </c>
      <c r="C24" s="23" t="s">
        <v>12</v>
      </c>
      <c r="D24" s="39"/>
      <c r="E24" s="25">
        <v>250</v>
      </c>
      <c r="F24" s="56">
        <f t="shared" ref="F24:F31" si="2">E24*D24</f>
        <v>0</v>
      </c>
    </row>
    <row r="25" spans="1:6" x14ac:dyDescent="0.25">
      <c r="A25" s="21" t="s">
        <v>31</v>
      </c>
      <c r="B25" s="22" t="s">
        <v>46</v>
      </c>
      <c r="C25" s="23" t="s">
        <v>12</v>
      </c>
      <c r="D25" s="39"/>
      <c r="E25" s="25">
        <v>1700</v>
      </c>
      <c r="F25" s="56">
        <f t="shared" si="2"/>
        <v>0</v>
      </c>
    </row>
    <row r="26" spans="1:6" x14ac:dyDescent="0.25">
      <c r="A26" s="21" t="s">
        <v>32</v>
      </c>
      <c r="B26" s="22" t="s">
        <v>51</v>
      </c>
      <c r="C26" s="23" t="s">
        <v>12</v>
      </c>
      <c r="D26" s="39"/>
      <c r="E26" s="25">
        <v>307</v>
      </c>
      <c r="F26" s="56">
        <f t="shared" si="2"/>
        <v>0</v>
      </c>
    </row>
    <row r="27" spans="1:6" x14ac:dyDescent="0.25">
      <c r="A27" s="21" t="s">
        <v>33</v>
      </c>
      <c r="B27" s="22" t="s">
        <v>52</v>
      </c>
      <c r="C27" s="23" t="s">
        <v>12</v>
      </c>
      <c r="D27" s="39"/>
      <c r="E27" s="25">
        <v>1813</v>
      </c>
      <c r="F27" s="56">
        <f t="shared" si="2"/>
        <v>0</v>
      </c>
    </row>
    <row r="28" spans="1:6" x14ac:dyDescent="0.25">
      <c r="A28" s="21" t="s">
        <v>34</v>
      </c>
      <c r="B28" s="22" t="s">
        <v>53</v>
      </c>
      <c r="C28" s="23" t="s">
        <v>12</v>
      </c>
      <c r="D28" s="40"/>
      <c r="E28" s="25">
        <v>24</v>
      </c>
      <c r="F28" s="56">
        <f t="shared" si="2"/>
        <v>0</v>
      </c>
    </row>
    <row r="29" spans="1:6" x14ac:dyDescent="0.25">
      <c r="A29" s="21" t="s">
        <v>35</v>
      </c>
      <c r="B29" s="22" t="s">
        <v>43</v>
      </c>
      <c r="C29" s="23" t="s">
        <v>12</v>
      </c>
      <c r="D29" s="40"/>
      <c r="E29" s="25">
        <v>500</v>
      </c>
      <c r="F29" s="56">
        <f t="shared" si="2"/>
        <v>0</v>
      </c>
    </row>
    <row r="30" spans="1:6" ht="25.5" x14ac:dyDescent="0.25">
      <c r="A30" s="52">
        <v>4</v>
      </c>
      <c r="B30" s="51" t="s">
        <v>54</v>
      </c>
      <c r="C30" s="75" t="s">
        <v>17</v>
      </c>
      <c r="D30" s="50"/>
      <c r="E30" s="62">
        <v>127</v>
      </c>
      <c r="F30" s="58">
        <f t="shared" si="2"/>
        <v>0</v>
      </c>
    </row>
    <row r="31" spans="1:6" ht="25.5" x14ac:dyDescent="0.25">
      <c r="A31" s="52">
        <v>5</v>
      </c>
      <c r="B31" s="51" t="s">
        <v>45</v>
      </c>
      <c r="C31" s="75" t="s">
        <v>12</v>
      </c>
      <c r="D31" s="50"/>
      <c r="E31" s="62">
        <v>0</v>
      </c>
      <c r="F31" s="58">
        <f t="shared" si="2"/>
        <v>0</v>
      </c>
    </row>
    <row r="32" spans="1:6" x14ac:dyDescent="0.25">
      <c r="A32" s="47">
        <v>6</v>
      </c>
      <c r="B32" s="28" t="s">
        <v>14</v>
      </c>
      <c r="C32" s="29" t="s">
        <v>13</v>
      </c>
      <c r="D32" s="29"/>
      <c r="E32" s="30"/>
      <c r="F32" s="59">
        <f>SUM(F9,F14,F22,F30,F31)</f>
        <v>0</v>
      </c>
    </row>
    <row r="33" spans="1:6" x14ac:dyDescent="0.25">
      <c r="A33" s="48">
        <v>7</v>
      </c>
      <c r="B33" s="22" t="s">
        <v>18</v>
      </c>
      <c r="C33" s="27" t="s">
        <v>15</v>
      </c>
      <c r="D33" s="27"/>
      <c r="E33" s="54">
        <v>20</v>
      </c>
      <c r="F33" s="60">
        <f>F32*0.2</f>
        <v>0</v>
      </c>
    </row>
    <row r="34" spans="1:6" ht="15.75" thickBot="1" x14ac:dyDescent="0.3">
      <c r="A34" s="49">
        <v>8</v>
      </c>
      <c r="B34" s="31" t="s">
        <v>16</v>
      </c>
      <c r="C34" s="32"/>
      <c r="D34" s="32"/>
      <c r="E34" s="33"/>
      <c r="F34" s="61">
        <f>F32+F33</f>
        <v>0</v>
      </c>
    </row>
    <row r="35" spans="1:6" s="103" customFormat="1" ht="15.75" thickBot="1" x14ac:dyDescent="0.3">
      <c r="A35" s="98"/>
      <c r="B35" s="99"/>
      <c r="C35" s="100"/>
      <c r="D35" s="100"/>
      <c r="E35" s="101"/>
      <c r="F35" s="102"/>
    </row>
    <row r="36" spans="1:6" ht="15.75" thickBot="1" x14ac:dyDescent="0.3">
      <c r="A36" s="77" t="s">
        <v>0</v>
      </c>
      <c r="B36" s="78" t="s">
        <v>55</v>
      </c>
      <c r="C36" s="78" t="s">
        <v>5</v>
      </c>
      <c r="D36" s="78" t="s">
        <v>56</v>
      </c>
      <c r="E36" s="79" t="s">
        <v>57</v>
      </c>
      <c r="F36" s="80" t="s">
        <v>58</v>
      </c>
    </row>
    <row r="37" spans="1:6" x14ac:dyDescent="0.25">
      <c r="A37" s="81" t="s">
        <v>59</v>
      </c>
      <c r="B37" s="82" t="s">
        <v>60</v>
      </c>
      <c r="C37" s="83"/>
      <c r="D37" s="83"/>
      <c r="E37" s="84"/>
      <c r="F37" s="85"/>
    </row>
    <row r="38" spans="1:6" ht="25.5" x14ac:dyDescent="0.25">
      <c r="A38" s="86" t="s">
        <v>10</v>
      </c>
      <c r="B38" s="87" t="s">
        <v>61</v>
      </c>
      <c r="C38" s="88" t="s">
        <v>62</v>
      </c>
      <c r="D38" s="89"/>
      <c r="E38" s="90">
        <v>1</v>
      </c>
      <c r="F38" s="91"/>
    </row>
    <row r="39" spans="1:6" ht="26.25" thickBot="1" x14ac:dyDescent="0.3">
      <c r="A39" s="92" t="s">
        <v>11</v>
      </c>
      <c r="B39" s="93" t="s">
        <v>63</v>
      </c>
      <c r="C39" s="94" t="s">
        <v>62</v>
      </c>
      <c r="D39" s="95"/>
      <c r="E39" s="96">
        <v>1</v>
      </c>
      <c r="F39" s="91"/>
    </row>
    <row r="40" spans="1:6" ht="15.75" thickBot="1" x14ac:dyDescent="0.3">
      <c r="A40" s="32" t="s">
        <v>64</v>
      </c>
      <c r="B40" s="31" t="s">
        <v>65</v>
      </c>
      <c r="C40" s="32" t="s">
        <v>15</v>
      </c>
      <c r="D40" s="32"/>
      <c r="E40" s="32"/>
      <c r="F40" s="32"/>
    </row>
    <row r="41" spans="1:6" x14ac:dyDescent="0.25">
      <c r="A41" s="86" t="s">
        <v>66</v>
      </c>
      <c r="B41" s="87" t="s">
        <v>18</v>
      </c>
      <c r="C41" s="88"/>
      <c r="D41" s="88"/>
      <c r="E41" s="90"/>
      <c r="F41" s="91"/>
    </row>
    <row r="42" spans="1:6" ht="15.75" thickBot="1" x14ac:dyDescent="0.3">
      <c r="A42" s="32" t="s">
        <v>67</v>
      </c>
      <c r="B42" s="31" t="s">
        <v>68</v>
      </c>
      <c r="C42" s="32"/>
      <c r="D42" s="32"/>
      <c r="E42" s="32"/>
      <c r="F42" s="97"/>
    </row>
    <row r="43" spans="1:6" s="103" customFormat="1" x14ac:dyDescent="0.25">
      <c r="A43" s="98"/>
      <c r="B43" s="99"/>
      <c r="C43" s="100"/>
      <c r="D43" s="100"/>
      <c r="E43" s="101"/>
      <c r="F43" s="102"/>
    </row>
    <row r="44" spans="1:6" ht="71.25" customHeight="1" x14ac:dyDescent="0.25">
      <c r="A44" s="106" t="s">
        <v>73</v>
      </c>
      <c r="B44" s="106"/>
      <c r="C44" s="106"/>
      <c r="D44" s="106"/>
      <c r="E44" s="106"/>
      <c r="F44" s="106"/>
    </row>
    <row r="45" spans="1:6" ht="28.5" customHeight="1" x14ac:dyDescent="0.25">
      <c r="A45" s="106" t="s">
        <v>74</v>
      </c>
      <c r="B45" s="106"/>
      <c r="C45" s="106"/>
      <c r="D45" s="106"/>
      <c r="E45" s="106"/>
      <c r="F45" s="106"/>
    </row>
    <row r="46" spans="1:6" ht="72" customHeight="1" x14ac:dyDescent="0.25">
      <c r="A46" s="106" t="s">
        <v>77</v>
      </c>
      <c r="B46" s="106"/>
      <c r="C46" s="106"/>
      <c r="D46" s="106"/>
      <c r="E46" s="106"/>
      <c r="F46" s="106"/>
    </row>
    <row r="47" spans="1:6" ht="29.25" customHeight="1" x14ac:dyDescent="0.25">
      <c r="A47" s="108" t="s">
        <v>78</v>
      </c>
      <c r="B47" s="108"/>
      <c r="C47" s="108"/>
      <c r="D47" s="108"/>
      <c r="E47" s="108"/>
      <c r="F47" s="108"/>
    </row>
    <row r="48" spans="1:6" ht="26.25" customHeight="1" x14ac:dyDescent="0.25">
      <c r="A48" s="106" t="s">
        <v>75</v>
      </c>
      <c r="B48" s="106"/>
      <c r="C48" s="106"/>
      <c r="D48" s="106"/>
      <c r="E48" s="106"/>
      <c r="F48" s="106"/>
    </row>
    <row r="49" spans="1:6" ht="30" customHeight="1" x14ac:dyDescent="0.25">
      <c r="A49" s="106" t="s">
        <v>72</v>
      </c>
      <c r="B49" s="106"/>
      <c r="C49" s="106"/>
      <c r="D49" s="106"/>
      <c r="E49" s="106"/>
      <c r="F49" s="106"/>
    </row>
    <row r="50" spans="1:6" ht="30" customHeight="1" x14ac:dyDescent="0.25">
      <c r="A50" s="106" t="s">
        <v>76</v>
      </c>
      <c r="B50" s="106"/>
      <c r="C50" s="106"/>
      <c r="D50" s="106"/>
      <c r="E50" s="106"/>
      <c r="F50" s="106"/>
    </row>
    <row r="51" spans="1:6" ht="30" customHeight="1" x14ac:dyDescent="0.25">
      <c r="A51" s="76"/>
      <c r="B51" s="76"/>
      <c r="C51" s="76"/>
      <c r="D51" s="76"/>
      <c r="E51" s="76"/>
      <c r="F51" s="76"/>
    </row>
    <row r="52" spans="1:6" x14ac:dyDescent="0.25">
      <c r="A52" s="42"/>
      <c r="B52" s="43"/>
      <c r="C52" s="43"/>
      <c r="D52" s="43"/>
      <c r="E52" s="43"/>
      <c r="F52" s="43"/>
    </row>
    <row r="53" spans="1:6" ht="15.75" x14ac:dyDescent="0.25">
      <c r="A53" s="65" t="s">
        <v>44</v>
      </c>
      <c r="B53" s="66"/>
      <c r="C53" s="43"/>
      <c r="D53" s="64" t="s">
        <v>39</v>
      </c>
      <c r="E53" s="43"/>
      <c r="F53" s="45"/>
    </row>
    <row r="54" spans="1:6" ht="15.75" x14ac:dyDescent="0.25">
      <c r="A54" s="67"/>
      <c r="B54" s="68"/>
      <c r="C54" s="46"/>
      <c r="D54" s="63"/>
      <c r="E54" s="71"/>
      <c r="F54" s="46"/>
    </row>
    <row r="55" spans="1:6" ht="15.75" x14ac:dyDescent="0.25">
      <c r="A55" s="67"/>
      <c r="B55" s="66"/>
      <c r="C55" s="43"/>
      <c r="D55" s="63"/>
      <c r="E55" s="66"/>
      <c r="F55" s="44"/>
    </row>
    <row r="56" spans="1:6" ht="15.75" x14ac:dyDescent="0.25">
      <c r="A56" s="69"/>
      <c r="B56" s="70"/>
      <c r="D56" s="72"/>
      <c r="E56" s="70"/>
    </row>
    <row r="57" spans="1:6" ht="15.75" x14ac:dyDescent="0.25">
      <c r="A57" s="69" t="s">
        <v>49</v>
      </c>
      <c r="B57" s="70"/>
      <c r="D57" s="69" t="s">
        <v>49</v>
      </c>
      <c r="E57" s="70"/>
    </row>
    <row r="58" spans="1:6" x14ac:dyDescent="0.25">
      <c r="A58" s="74" t="s">
        <v>50</v>
      </c>
      <c r="D58" s="74" t="s">
        <v>50</v>
      </c>
    </row>
  </sheetData>
  <mergeCells count="8">
    <mergeCell ref="A50:F50"/>
    <mergeCell ref="A49:F49"/>
    <mergeCell ref="A5:F5"/>
    <mergeCell ref="A44:F44"/>
    <mergeCell ref="A47:F47"/>
    <mergeCell ref="A45:F45"/>
    <mergeCell ref="A48:F48"/>
    <mergeCell ref="A46:F46"/>
  </mergeCells>
  <printOptions horizontalCentered="1"/>
  <pageMargins left="0.38" right="0.19685039370078741" top="0.19685039370078741" bottom="0.19685039370078741" header="0.31496062992125984" footer="0.31496062992125984"/>
  <pageSetup paperSize="9" scale="54" fitToHeight="4" orientation="portrait" r:id="rId1"/>
  <ignoredErrors>
    <ignoredError sqref="E22" formulaRange="1"/>
    <ignoredError sqref="F14 F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Татевосян Влас Врежевич</cp:lastModifiedBy>
  <cp:lastPrinted>2018-01-17T10:42:08Z</cp:lastPrinted>
  <dcterms:created xsi:type="dcterms:W3CDTF">2015-08-07T08:03:07Z</dcterms:created>
  <dcterms:modified xsi:type="dcterms:W3CDTF">2021-12-01T11:03:55Z</dcterms:modified>
</cp:coreProperties>
</file>